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codeName="ThisWorkbook"/>
  <mc:AlternateContent xmlns:mc="http://schemas.openxmlformats.org/markup-compatibility/2006">
    <mc:Choice Requires="x15">
      <x15ac:absPath xmlns:x15ac="http://schemas.microsoft.com/office/spreadsheetml/2010/11/ac" url="C:\Users\r-nakamura\Desktop\"/>
    </mc:Choice>
  </mc:AlternateContent>
  <xr:revisionPtr revIDLastSave="0" documentId="13_ncr:40009_{4E8262B6-FA75-4D53-8940-EE83DE3B1DDF}" xr6:coauthVersionLast="47" xr6:coauthVersionMax="47" xr10:uidLastSave="{00000000-0000-0000-0000-000000000000}"/>
  <bookViews>
    <workbookView xWindow="-120" yWindow="-120" windowWidth="29040" windowHeight="15840" tabRatio="914"/>
  </bookViews>
  <sheets>
    <sheet name="表紙" sheetId="20" r:id="rId1"/>
    <sheet name="変更箇所" sheetId="26" r:id="rId2"/>
    <sheet name="取扱注意 " sheetId="24" r:id="rId3"/>
    <sheet name="免責について" sheetId="25" r:id="rId4"/>
    <sheet name="市・郡" sheetId="9" r:id="rId5"/>
    <sheet name="市内河北" sheetId="4" r:id="rId6"/>
    <sheet name="東京紙" sheetId="5" r:id="rId7"/>
    <sheet name="近郊" sheetId="6" r:id="rId8"/>
    <sheet name="仙南" sheetId="7" r:id="rId9"/>
    <sheet name="大崎" sheetId="8" r:id="rId10"/>
    <sheet name="石巻" sheetId="3" r:id="rId11"/>
    <sheet name="栗原" sheetId="2" r:id="rId12"/>
    <sheet name="気仙沼" sheetId="1" r:id="rId13"/>
    <sheet name="一関･西磐・高田" sheetId="17" r:id="rId14"/>
    <sheet name="市内河北夕刊" sheetId="16" r:id="rId15"/>
    <sheet name="河北パワーＰ" sheetId="18" r:id="rId16"/>
    <sheet name="石巻PP部数" sheetId="23" r:id="rId17"/>
  </sheets>
  <externalReferences>
    <externalReference r:id="rId18"/>
  </externalReferences>
  <definedNames>
    <definedName name="_xlnm.Print_Area" localSheetId="13">一関･西磐・高田!$A$1:$AB$35</definedName>
    <definedName name="_xlnm.Print_Area" localSheetId="15">河北パワーＰ!$A$1:$Z$43</definedName>
    <definedName name="_xlnm.Print_Area" localSheetId="12">気仙沼!$A$1:$AC$38</definedName>
    <definedName name="_xlnm.Print_Area" localSheetId="7">近郊!$A$1:$AB$38</definedName>
    <definedName name="_xlnm.Print_Area" localSheetId="11">栗原!$A$1:$AB$33</definedName>
    <definedName name="_xlnm.Print_Area" localSheetId="4">市・郡!$A$1:$R$47</definedName>
    <definedName name="_xlnm.Print_Area" localSheetId="5">市内河北!$A$1:$Z$38</definedName>
    <definedName name="_xlnm.Print_Area" localSheetId="14">市内河北夕刊!$A$1:$Z$40</definedName>
    <definedName name="_xlnm.Print_Area" localSheetId="2">'取扱注意 '!$A$1:$CJ$44</definedName>
    <definedName name="_xlnm.Print_Area" localSheetId="10">石巻!$A$1:$AC$46</definedName>
    <definedName name="_xlnm.Print_Area" localSheetId="16">石巻PP部数!$A$1:$S$27</definedName>
    <definedName name="_xlnm.Print_Area" localSheetId="8">仙南!$A$1:$AB$34</definedName>
    <definedName name="_xlnm.Print_Area" localSheetId="9">大崎!$A$1:$AB$40</definedName>
    <definedName name="_xlnm.Print_Area" localSheetId="6">東京紙!$A$1:$Z$70</definedName>
    <definedName name="_xlnm.Print_Area" localSheetId="0">表紙!$A$1:$L$34</definedName>
    <definedName name="_xlnm.Print_Area" localSheetId="3">免責について!$A$1:$CG$34</definedName>
    <definedName name="折込部数" localSheetId="0">[1]大崎!$F$7,[1]大崎!$F$9,[1]大崎!$F$10,[1]大崎!$F$11,[1]大崎!$F$12,[1]大崎!$F$13,[1]大崎!$F$14,[1]大崎!$F$15,[1]大崎!$F$16,[1]大崎!$F$17,[1]大崎!$F$18,[1]大崎!$F$19,[1]大崎!$F$20,[1]大崎!$F$21,[1]大崎!$Z$25,[1]大崎!$Z$26,[1]大崎!$Z$27,[1]大崎!$Z$29,[1]大崎!$Z$30,[1]大崎!$F$30,[1]大崎!$J$7,[1]大崎!$J$16,[1]大崎!$J$21,[1]大崎!$J$24,[1]大崎!$N$7,[1]大崎!$N$15,[1]大崎!$N$17,[1]大崎!$N$21,[1]大崎!$N$24,[1]大崎!$R$7,[1]大崎!$R$17,[1]大崎!$R$21,[1]大崎!$V$7</definedName>
    <definedName name="折込部数">大崎!$F$7,大崎!$F$9,大崎!$F$11,大崎!$F$12,大崎!$F$13,大崎!$F$14,大崎!$F$16,大崎!$F$17,大崎!#REF!,大崎!$F$18,大崎!$F$19,大崎!$F$20,大崎!$F$21,大崎!$F$22,大崎!$Z$26,大崎!$Z$27,大崎!$Z$28,大崎!$Z$30,大崎!$Z$31,大崎!$F$31,大崎!$J$7,大崎!#REF!,大崎!$J$22,大崎!$J$25,大崎!$N$7,大崎!$N$17,大崎!$N$18,大崎!$N$22,大崎!$N$25,大崎!$R$7,大崎!$R$18,大崎!$R$22,大崎!$V$7</definedName>
  </definedNames>
  <calcPr calcId="191029"/>
</workbook>
</file>

<file path=xl/calcChain.xml><?xml version="1.0" encoding="utf-8"?>
<calcChain xmlns="http://schemas.openxmlformats.org/spreadsheetml/2006/main">
  <c r="K7" i="9" l="1"/>
  <c r="J7" i="9"/>
  <c r="T33" i="16"/>
  <c r="T34" i="16"/>
  <c r="D37" i="9"/>
  <c r="B37" i="9"/>
  <c r="V33" i="16"/>
  <c r="V34" i="16"/>
  <c r="S3" i="16"/>
  <c r="F27" i="5"/>
  <c r="Q8" i="23"/>
  <c r="Q17" i="23"/>
  <c r="R29" i="6"/>
  <c r="S3" i="6"/>
  <c r="Q29" i="6"/>
  <c r="B29" i="6"/>
  <c r="D27" i="5"/>
  <c r="F5" i="9"/>
  <c r="A13" i="20"/>
  <c r="T30" i="4"/>
  <c r="E21" i="9"/>
  <c r="E31" i="9"/>
  <c r="E22" i="9"/>
  <c r="C22" i="9"/>
  <c r="D21" i="9"/>
  <c r="B21" i="9"/>
  <c r="E7" i="9"/>
  <c r="D7" i="9"/>
  <c r="B7" i="9"/>
  <c r="B19" i="9"/>
  <c r="B33" i="9"/>
  <c r="E6" i="9"/>
  <c r="D6" i="9"/>
  <c r="V30" i="4"/>
  <c r="A2" i="18"/>
  <c r="A3" i="23"/>
  <c r="V20" i="18"/>
  <c r="F65" i="5"/>
  <c r="M5" i="9"/>
  <c r="AH19" i="3"/>
  <c r="V19" i="8"/>
  <c r="F8" i="8"/>
  <c r="U19" i="8"/>
  <c r="E8" i="8"/>
  <c r="D13" i="9"/>
  <c r="B13" i="9"/>
  <c r="R13" i="9"/>
  <c r="Q13" i="9"/>
  <c r="R10" i="8"/>
  <c r="M13" i="9"/>
  <c r="Q10" i="8"/>
  <c r="L13" i="9"/>
  <c r="V10" i="8"/>
  <c r="U10" i="8"/>
  <c r="M32" i="8"/>
  <c r="Z16" i="17"/>
  <c r="Z17" i="17"/>
  <c r="V20" i="16"/>
  <c r="V20" i="4"/>
  <c r="Y16" i="17"/>
  <c r="Q41" i="9"/>
  <c r="V32" i="18"/>
  <c r="V33" i="18"/>
  <c r="S3" i="18"/>
  <c r="S1" i="18"/>
  <c r="J32" i="8"/>
  <c r="J26" i="7"/>
  <c r="S3" i="7"/>
  <c r="I18" i="23"/>
  <c r="M18" i="23"/>
  <c r="G18" i="23"/>
  <c r="K18" i="23"/>
  <c r="O17" i="23"/>
  <c r="T32" i="18"/>
  <c r="AG23" i="1"/>
  <c r="Q16" i="23"/>
  <c r="O16" i="23"/>
  <c r="Q15" i="23"/>
  <c r="O15" i="23"/>
  <c r="Q14" i="23"/>
  <c r="O14" i="23"/>
  <c r="Q13" i="23"/>
  <c r="O13" i="23"/>
  <c r="Q12" i="23"/>
  <c r="O12" i="23"/>
  <c r="Q11" i="23"/>
  <c r="O11" i="23"/>
  <c r="Q10" i="23"/>
  <c r="Q9" i="23"/>
  <c r="O8" i="23"/>
  <c r="T20" i="16"/>
  <c r="V27" i="5"/>
  <c r="Q3" i="5"/>
  <c r="D22" i="9"/>
  <c r="B22" i="9"/>
  <c r="E8" i="9"/>
  <c r="C8" i="9"/>
  <c r="D8" i="9"/>
  <c r="B8" i="9"/>
  <c r="AI17" i="1"/>
  <c r="AI11" i="1"/>
  <c r="E17" i="17"/>
  <c r="F29" i="1"/>
  <c r="S3" i="1"/>
  <c r="U37" i="1"/>
  <c r="T20" i="18"/>
  <c r="D24" i="9"/>
  <c r="B24" i="9"/>
  <c r="F24" i="9"/>
  <c r="H24" i="9"/>
  <c r="T20" i="4"/>
  <c r="T31" i="4"/>
  <c r="D5" i="9"/>
  <c r="D65" i="5"/>
  <c r="L5" i="9"/>
  <c r="L19" i="9"/>
  <c r="L33" i="9"/>
  <c r="S13" i="7"/>
  <c r="F7" i="7"/>
  <c r="F26" i="7"/>
  <c r="V2" i="6"/>
  <c r="V2" i="7"/>
  <c r="V2" i="8"/>
  <c r="W2" i="3"/>
  <c r="V2" i="2"/>
  <c r="V2" i="1"/>
  <c r="V2" i="17"/>
  <c r="P2" i="6"/>
  <c r="P2" i="7"/>
  <c r="P2" i="8"/>
  <c r="Q2" i="3"/>
  <c r="P2" i="2"/>
  <c r="P2" i="1"/>
  <c r="P2" i="17"/>
  <c r="L2" i="6"/>
  <c r="L2" i="7"/>
  <c r="L2" i="8"/>
  <c r="L2" i="3"/>
  <c r="L2" i="2"/>
  <c r="L2" i="1"/>
  <c r="M2" i="17"/>
  <c r="H2" i="6"/>
  <c r="H2" i="7"/>
  <c r="H2" i="8"/>
  <c r="H2" i="3"/>
  <c r="H2" i="2"/>
  <c r="H2" i="1"/>
  <c r="I2" i="17"/>
  <c r="C2" i="6"/>
  <c r="C2" i="7"/>
  <c r="C2" i="8"/>
  <c r="C2" i="3"/>
  <c r="C2" i="2"/>
  <c r="C2" i="1"/>
  <c r="C2" i="17"/>
  <c r="Z32" i="8"/>
  <c r="F29" i="8"/>
  <c r="E28" i="9"/>
  <c r="C2" i="5"/>
  <c r="C37" i="5"/>
  <c r="J27" i="17"/>
  <c r="I17" i="17"/>
  <c r="Q17" i="17"/>
  <c r="J41" i="9"/>
  <c r="U17" i="17"/>
  <c r="L41" i="9"/>
  <c r="B41" i="9"/>
  <c r="M17" i="17"/>
  <c r="N41" i="9"/>
  <c r="U27" i="17"/>
  <c r="B27" i="17"/>
  <c r="M27" i="17"/>
  <c r="I27" i="17"/>
  <c r="I20" i="17"/>
  <c r="F17" i="17"/>
  <c r="O41" i="9"/>
  <c r="E27" i="17"/>
  <c r="V17" i="17"/>
  <c r="M41" i="9"/>
  <c r="D9" i="9"/>
  <c r="D10" i="9"/>
  <c r="R13" i="7"/>
  <c r="E7" i="7"/>
  <c r="D12" i="9"/>
  <c r="B12" i="9"/>
  <c r="D14" i="9"/>
  <c r="D15" i="9"/>
  <c r="D17" i="9"/>
  <c r="J38" i="3"/>
  <c r="G14" i="9"/>
  <c r="E14" i="9"/>
  <c r="C14" i="9"/>
  <c r="I14" i="9"/>
  <c r="M14" i="9"/>
  <c r="O14" i="9"/>
  <c r="R14" i="9"/>
  <c r="R19" i="9"/>
  <c r="R33" i="9"/>
  <c r="N27" i="5"/>
  <c r="I5" i="9"/>
  <c r="N65" i="5"/>
  <c r="O5" i="9"/>
  <c r="K6" i="9"/>
  <c r="I6" i="9"/>
  <c r="O6" i="9"/>
  <c r="C7" i="9"/>
  <c r="I7" i="9"/>
  <c r="M7" i="9"/>
  <c r="M19" i="9"/>
  <c r="M33" i="9"/>
  <c r="E9" i="9"/>
  <c r="C9" i="9"/>
  <c r="G9" i="9"/>
  <c r="I9" i="9"/>
  <c r="M9" i="9"/>
  <c r="E10" i="9"/>
  <c r="G10" i="9"/>
  <c r="C10" i="9"/>
  <c r="I10" i="9"/>
  <c r="M10" i="9"/>
  <c r="G11" i="9"/>
  <c r="I11" i="9"/>
  <c r="E12" i="9"/>
  <c r="C12" i="9"/>
  <c r="G12" i="9"/>
  <c r="I12" i="9"/>
  <c r="G13" i="9"/>
  <c r="K13" i="9"/>
  <c r="I13" i="9"/>
  <c r="E15" i="9"/>
  <c r="C15" i="9"/>
  <c r="E16" i="9"/>
  <c r="G16" i="9"/>
  <c r="C16" i="9"/>
  <c r="I16" i="9"/>
  <c r="M16" i="9"/>
  <c r="E17" i="9"/>
  <c r="G17" i="9"/>
  <c r="I17" i="9"/>
  <c r="C17" i="9"/>
  <c r="M17" i="9"/>
  <c r="R17" i="9"/>
  <c r="E18" i="9"/>
  <c r="G18" i="9"/>
  <c r="I18" i="9"/>
  <c r="E30" i="9"/>
  <c r="C30" i="9"/>
  <c r="I21" i="9"/>
  <c r="C21" i="9"/>
  <c r="E24" i="9"/>
  <c r="G24" i="9"/>
  <c r="C24" i="9"/>
  <c r="I24" i="9"/>
  <c r="E25" i="9"/>
  <c r="C25" i="9"/>
  <c r="E26" i="9"/>
  <c r="G26" i="9"/>
  <c r="C26" i="9"/>
  <c r="I26" i="9"/>
  <c r="E27" i="9"/>
  <c r="G27" i="9"/>
  <c r="I27" i="9"/>
  <c r="C27" i="9"/>
  <c r="M27" i="9"/>
  <c r="G28" i="9"/>
  <c r="I28" i="9"/>
  <c r="E29" i="9"/>
  <c r="I29" i="9"/>
  <c r="C29" i="9"/>
  <c r="F26" i="9"/>
  <c r="F13" i="9"/>
  <c r="F27" i="9"/>
  <c r="T27" i="5"/>
  <c r="J5" i="9"/>
  <c r="L27" i="5"/>
  <c r="H5" i="9"/>
  <c r="H19" i="9"/>
  <c r="H33" i="9"/>
  <c r="L65" i="5"/>
  <c r="N5" i="9"/>
  <c r="N19" i="9"/>
  <c r="N33" i="9"/>
  <c r="H13" i="9"/>
  <c r="J6" i="9"/>
  <c r="B6" i="9"/>
  <c r="H6" i="9"/>
  <c r="N6" i="9"/>
  <c r="H7" i="9"/>
  <c r="L7" i="9"/>
  <c r="F9" i="9"/>
  <c r="H9" i="9"/>
  <c r="L9" i="9"/>
  <c r="F10" i="9"/>
  <c r="H10" i="9"/>
  <c r="L10" i="9"/>
  <c r="B10" i="9"/>
  <c r="F11" i="9"/>
  <c r="H11" i="9"/>
  <c r="F12" i="9"/>
  <c r="H12" i="9"/>
  <c r="F14" i="9"/>
  <c r="B14" i="9"/>
  <c r="H14" i="9"/>
  <c r="L14" i="9"/>
  <c r="N14" i="9"/>
  <c r="Q14" i="9"/>
  <c r="F15" i="9"/>
  <c r="B15" i="9"/>
  <c r="F16" i="9"/>
  <c r="F17" i="9"/>
  <c r="H17" i="9"/>
  <c r="L17" i="9"/>
  <c r="Q17" i="9"/>
  <c r="Q19" i="9"/>
  <c r="Q33" i="9"/>
  <c r="D18" i="9"/>
  <c r="B18" i="9"/>
  <c r="F18" i="9"/>
  <c r="H18" i="9"/>
  <c r="A2" i="5"/>
  <c r="A2" i="6"/>
  <c r="A2" i="7"/>
  <c r="A2" i="8"/>
  <c r="A2" i="3"/>
  <c r="A2" i="2"/>
  <c r="A2" i="1"/>
  <c r="W5" i="16"/>
  <c r="U5" i="16"/>
  <c r="N5" i="16"/>
  <c r="V2" i="16"/>
  <c r="O2" i="16"/>
  <c r="L2" i="16"/>
  <c r="G2" i="16"/>
  <c r="C2" i="16"/>
  <c r="Y5" i="6"/>
  <c r="Y5" i="7"/>
  <c r="Y5" i="8"/>
  <c r="Z5" i="3"/>
  <c r="Y5" i="2"/>
  <c r="Y5" i="1"/>
  <c r="Z2" i="17"/>
  <c r="V5" i="6"/>
  <c r="V5" i="7"/>
  <c r="V5" i="8"/>
  <c r="W5" i="3"/>
  <c r="V5" i="2"/>
  <c r="V5" i="1"/>
  <c r="F27" i="17"/>
  <c r="R17" i="17"/>
  <c r="K41" i="9"/>
  <c r="V5" i="5"/>
  <c r="T5" i="5"/>
  <c r="R2" i="9"/>
  <c r="Q2" i="9"/>
  <c r="E20" i="17"/>
  <c r="B20" i="17"/>
  <c r="E29" i="6"/>
  <c r="J17" i="17"/>
  <c r="N17" i="17"/>
  <c r="I41" i="9"/>
  <c r="F20" i="17"/>
  <c r="E41" i="9"/>
  <c r="C41" i="9"/>
  <c r="J20" i="17"/>
  <c r="G41" i="9"/>
  <c r="N27" i="17"/>
  <c r="V27" i="17"/>
  <c r="E1" i="1"/>
  <c r="E29" i="1"/>
  <c r="B29" i="1"/>
  <c r="I29" i="1"/>
  <c r="J29" i="1"/>
  <c r="M29" i="1"/>
  <c r="N29" i="1"/>
  <c r="Q29" i="1"/>
  <c r="R29" i="1"/>
  <c r="V29" i="1"/>
  <c r="E1" i="6"/>
  <c r="F29" i="6"/>
  <c r="J29" i="6"/>
  <c r="N29" i="6"/>
  <c r="V29" i="6"/>
  <c r="Z29" i="6"/>
  <c r="I29" i="6"/>
  <c r="M29" i="6"/>
  <c r="U29" i="6"/>
  <c r="Y29" i="6"/>
  <c r="E1" i="2"/>
  <c r="D19" i="2"/>
  <c r="B19" i="2"/>
  <c r="E19" i="2"/>
  <c r="F19" i="2"/>
  <c r="S3" i="2"/>
  <c r="N19" i="2"/>
  <c r="R19" i="2"/>
  <c r="M19" i="2"/>
  <c r="H16" i="9"/>
  <c r="Q19" i="2"/>
  <c r="L16" i="9"/>
  <c r="B2" i="9"/>
  <c r="E2" i="9"/>
  <c r="H2" i="9"/>
  <c r="J2" i="9"/>
  <c r="N2" i="9"/>
  <c r="H21" i="9"/>
  <c r="H31" i="9"/>
  <c r="D25" i="9"/>
  <c r="B25" i="9"/>
  <c r="D26" i="9"/>
  <c r="B26" i="9"/>
  <c r="H26" i="9"/>
  <c r="D27" i="9"/>
  <c r="B27" i="9"/>
  <c r="H27" i="9"/>
  <c r="L27" i="9"/>
  <c r="L31" i="9"/>
  <c r="F28" i="9"/>
  <c r="F31" i="9"/>
  <c r="H28" i="9"/>
  <c r="D29" i="9"/>
  <c r="B29" i="9"/>
  <c r="H29" i="9"/>
  <c r="D30" i="9"/>
  <c r="B30" i="9"/>
  <c r="J31" i="9"/>
  <c r="K31" i="9"/>
  <c r="F37" i="9"/>
  <c r="G37" i="9"/>
  <c r="H37" i="9"/>
  <c r="I37" i="9"/>
  <c r="J37" i="9"/>
  <c r="K37" i="9"/>
  <c r="L37" i="9"/>
  <c r="M37" i="9"/>
  <c r="N37" i="9"/>
  <c r="O37" i="9"/>
  <c r="A1" i="16"/>
  <c r="A1" i="18"/>
  <c r="A2" i="23"/>
  <c r="A2" i="16"/>
  <c r="N4" i="16"/>
  <c r="E1" i="3"/>
  <c r="I38" i="3"/>
  <c r="M38" i="3"/>
  <c r="N38" i="3"/>
  <c r="R38" i="3"/>
  <c r="S38" i="3"/>
  <c r="V38" i="3"/>
  <c r="W38" i="3"/>
  <c r="T3" i="3"/>
  <c r="AA38" i="3"/>
  <c r="E1" i="7"/>
  <c r="I26" i="7"/>
  <c r="L26" i="7"/>
  <c r="M26" i="7"/>
  <c r="N26" i="7"/>
  <c r="E1" i="8"/>
  <c r="I32" i="8"/>
  <c r="N32" i="8"/>
  <c r="Y32" i="8"/>
  <c r="E29" i="8"/>
  <c r="A1" i="5"/>
  <c r="A36" i="5"/>
  <c r="E1" i="5"/>
  <c r="G2" i="5"/>
  <c r="G37" i="5"/>
  <c r="K2" i="5"/>
  <c r="L37" i="5"/>
  <c r="N2" i="5"/>
  <c r="O37" i="5"/>
  <c r="T2" i="5"/>
  <c r="U37" i="5"/>
  <c r="M4" i="5"/>
  <c r="N39" i="5"/>
  <c r="M5" i="5"/>
  <c r="N40" i="5"/>
  <c r="F38" i="3"/>
  <c r="Z38" i="3"/>
  <c r="D38" i="3"/>
  <c r="B38" i="3"/>
  <c r="E38" i="3"/>
  <c r="U29" i="1"/>
  <c r="E11" i="9"/>
  <c r="C11" i="9"/>
  <c r="C18" i="9"/>
  <c r="D11" i="9"/>
  <c r="E26" i="7"/>
  <c r="B26" i="7"/>
  <c r="O18" i="23"/>
  <c r="D16" i="9"/>
  <c r="B16" i="9"/>
  <c r="M31" i="9"/>
  <c r="F32" i="8"/>
  <c r="S3" i="8"/>
  <c r="E13" i="9"/>
  <c r="T33" i="18"/>
  <c r="B17" i="9"/>
  <c r="O19" i="9"/>
  <c r="O33" i="9"/>
  <c r="C28" i="9"/>
  <c r="E32" i="8"/>
  <c r="B32" i="8"/>
  <c r="D28" i="9"/>
  <c r="B28" i="9"/>
  <c r="B9" i="9"/>
  <c r="N4" i="6"/>
  <c r="N4" i="7"/>
  <c r="N4" i="8"/>
  <c r="N4" i="3"/>
  <c r="N4" i="2"/>
  <c r="N4" i="1"/>
  <c r="A1" i="6"/>
  <c r="A1" i="7"/>
  <c r="A1" i="8"/>
  <c r="A1" i="3"/>
  <c r="A1" i="2"/>
  <c r="A1" i="1"/>
  <c r="S38" i="5"/>
  <c r="A37" i="5"/>
  <c r="N5" i="6"/>
  <c r="N5" i="7"/>
  <c r="N5" i="8"/>
  <c r="N5" i="3"/>
  <c r="N5" i="2"/>
  <c r="N5" i="1"/>
  <c r="G5" i="9"/>
  <c r="V31" i="4"/>
  <c r="S3" i="4"/>
  <c r="F41" i="9"/>
  <c r="S3" i="17"/>
  <c r="R41" i="9"/>
  <c r="H41" i="9"/>
  <c r="D41" i="9"/>
  <c r="E5" i="9"/>
  <c r="F19" i="9"/>
  <c r="F33" i="9"/>
  <c r="G19" i="9"/>
  <c r="E37" i="9"/>
  <c r="C37" i="9"/>
  <c r="B31" i="9"/>
  <c r="C31" i="9"/>
  <c r="I31" i="9"/>
  <c r="G31" i="9"/>
  <c r="I19" i="9"/>
  <c r="B11" i="9"/>
  <c r="D31" i="9"/>
  <c r="G33" i="9"/>
  <c r="I33" i="9"/>
  <c r="C6" i="9"/>
  <c r="Q18" i="23"/>
  <c r="M3" i="23"/>
  <c r="E19" i="9"/>
  <c r="E33" i="9"/>
  <c r="C13" i="9"/>
  <c r="D19" i="9"/>
  <c r="D33" i="9"/>
  <c r="B5" i="9"/>
  <c r="J19" i="9"/>
  <c r="J33" i="9"/>
  <c r="K5" i="9"/>
  <c r="C5" i="9"/>
  <c r="C19" i="9"/>
  <c r="C33" i="9"/>
  <c r="L3" i="9"/>
  <c r="L1" i="9"/>
  <c r="S1" i="4"/>
  <c r="K19" i="9"/>
  <c r="K33" i="9"/>
  <c r="S1" i="6"/>
  <c r="S1" i="7"/>
  <c r="S1" i="8"/>
  <c r="T1" i="3"/>
  <c r="S1" i="2"/>
  <c r="S1" i="1"/>
  <c r="S1" i="17"/>
  <c r="P1" i="5"/>
  <c r="R36" i="5"/>
  <c r="S1" i="16"/>
  <c r="Y17" i="17"/>
  <c r="B17" i="17"/>
</calcChain>
</file>

<file path=xl/comments1.xml><?xml version="1.0" encoding="utf-8"?>
<comments xmlns="http://schemas.openxmlformats.org/spreadsheetml/2006/main">
  <authors>
    <author>r-nakamura</author>
  </authors>
  <commentList>
    <comment ref="V7" authorId="0" shapeId="0">
      <text>
        <r>
          <rPr>
            <b/>
            <sz val="9"/>
            <color indexed="81"/>
            <rFont val="MS P ゴシック"/>
            <family val="3"/>
            <charset val="128"/>
          </rPr>
          <t>大崎タイムス
月曜日休刊</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m</author>
  </authors>
  <commentList>
    <comment ref="X8" authorId="0" shapeId="0">
      <text>
        <r>
          <rPr>
            <b/>
            <sz val="9"/>
            <color indexed="81"/>
            <rFont val="ＭＳ Ｐゴシック"/>
            <family val="3"/>
            <charset val="128"/>
          </rPr>
          <t>夕刊紙
日曜と祝日の一部が休刊</t>
        </r>
      </text>
    </comment>
  </commentList>
</comments>
</file>

<file path=xl/comments3.xml><?xml version="1.0" encoding="utf-8"?>
<comments xmlns="http://schemas.openxmlformats.org/spreadsheetml/2006/main">
  <authors>
    <author>m</author>
  </authors>
  <commentList>
    <comment ref="V7" authorId="0" shapeId="0">
      <text>
        <r>
          <rPr>
            <b/>
            <sz val="9"/>
            <color indexed="81"/>
            <rFont val="ＭＳ Ｐゴシック"/>
            <family val="3"/>
            <charset val="128"/>
          </rPr>
          <t>三陸新報
月曜休刊</t>
        </r>
      </text>
    </comment>
  </commentList>
</comments>
</file>

<file path=xl/comments4.xml><?xml version="1.0" encoding="utf-8"?>
<comments xmlns="http://schemas.openxmlformats.org/spreadsheetml/2006/main">
  <authors>
    <author>m</author>
  </authors>
  <commentList>
    <comment ref="F7" authorId="0" shapeId="0">
      <text>
        <r>
          <rPr>
            <sz val="9"/>
            <color indexed="81"/>
            <rFont val="ＭＳ Ｐゴシック"/>
            <family val="3"/>
            <charset val="128"/>
          </rPr>
          <t xml:space="preserve">表記変更
河北花泉⇒日報花泉へ
</t>
        </r>
      </text>
    </comment>
  </commentList>
</comments>
</file>

<file path=xl/sharedStrings.xml><?xml version="1.0" encoding="utf-8"?>
<sst xmlns="http://schemas.openxmlformats.org/spreadsheetml/2006/main" count="2151" uniqueCount="946">
  <si>
    <t>選挙報道等で新聞制作の遅れが生ずる場合、やむを得ず折込日の変更をさせて頂</t>
    <rPh sb="23" eb="24">
      <t>エ</t>
    </rPh>
    <rPh sb="25" eb="27">
      <t>オリコミ</t>
    </rPh>
    <rPh sb="27" eb="28">
      <t>ヒ</t>
    </rPh>
    <rPh sb="29" eb="31">
      <t>ヘンコウ</t>
    </rPh>
    <rPh sb="35" eb="36">
      <t>イタダ</t>
    </rPh>
    <phoneticPr fontId="3"/>
  </si>
  <si>
    <t>『宮城県市町村白地図』について</t>
    <rPh sb="1" eb="4">
      <t>ミヤギケン</t>
    </rPh>
    <rPh sb="4" eb="7">
      <t>シチョウソン</t>
    </rPh>
    <rPh sb="7" eb="10">
      <t>ハクチズ</t>
    </rPh>
    <phoneticPr fontId="3"/>
  </si>
  <si>
    <t>この表は市町村別に新聞販売店を区分していますが、行政区域と販売店の管轄区域が</t>
    <rPh sb="2" eb="3">
      <t>ヒョウ</t>
    </rPh>
    <rPh sb="4" eb="7">
      <t>シチョウソン</t>
    </rPh>
    <rPh sb="7" eb="8">
      <t>ベツ</t>
    </rPh>
    <rPh sb="9" eb="11">
      <t>シンブン</t>
    </rPh>
    <rPh sb="11" eb="14">
      <t>ハンバイテン</t>
    </rPh>
    <rPh sb="15" eb="17">
      <t>クワ</t>
    </rPh>
    <rPh sb="24" eb="26">
      <t>ギョウセイ</t>
    </rPh>
    <rPh sb="26" eb="28">
      <t>クイキ</t>
    </rPh>
    <rPh sb="29" eb="32">
      <t>ハンバイテン</t>
    </rPh>
    <rPh sb="33" eb="35">
      <t>カンカツ</t>
    </rPh>
    <rPh sb="35" eb="37">
      <t>クイキ</t>
    </rPh>
    <phoneticPr fontId="3"/>
  </si>
  <si>
    <t>一致しない区域もあります。</t>
    <rPh sb="0" eb="2">
      <t>イッチ</t>
    </rPh>
    <rPh sb="5" eb="7">
      <t>クイキ</t>
    </rPh>
    <phoneticPr fontId="3"/>
  </si>
  <si>
    <t>一旦受け付けた「新聞折込広告」につきましても、上記の基準に抵触する場合</t>
    <rPh sb="0" eb="2">
      <t>イッタン</t>
    </rPh>
    <rPh sb="2" eb="3">
      <t>ウ</t>
    </rPh>
    <rPh sb="4" eb="5">
      <t>ツ</t>
    </rPh>
    <rPh sb="8" eb="10">
      <t>シンブン</t>
    </rPh>
    <rPh sb="10" eb="12">
      <t>オリコミ</t>
    </rPh>
    <rPh sb="12" eb="14">
      <t>コウコク</t>
    </rPh>
    <rPh sb="23" eb="25">
      <t>ジョウキ</t>
    </rPh>
    <rPh sb="26" eb="28">
      <t>キジュン</t>
    </rPh>
    <rPh sb="29" eb="31">
      <t>テイショク</t>
    </rPh>
    <rPh sb="33" eb="35">
      <t>バアイ</t>
    </rPh>
    <phoneticPr fontId="3"/>
  </si>
  <si>
    <t>には折込できない場合があります。その場合について一切の責任は負いかねま</t>
    <rPh sb="2" eb="4">
      <t>オリコミ</t>
    </rPh>
    <rPh sb="8" eb="10">
      <t>バアイ</t>
    </rPh>
    <rPh sb="18" eb="20">
      <t>バアイ</t>
    </rPh>
    <rPh sb="24" eb="26">
      <t>イッサイ</t>
    </rPh>
    <rPh sb="27" eb="29">
      <t>セキニン</t>
    </rPh>
    <rPh sb="30" eb="31">
      <t>オ</t>
    </rPh>
    <phoneticPr fontId="3"/>
  </si>
  <si>
    <t>災害等における折込取扱いの免責について</t>
    <rPh sb="2" eb="3">
      <t>トウ</t>
    </rPh>
    <rPh sb="9" eb="11">
      <t>トリアツカ</t>
    </rPh>
    <phoneticPr fontId="3"/>
  </si>
  <si>
    <t>した場合にも同様の事態が考えられます。</t>
    <rPh sb="2" eb="4">
      <t>バアイ</t>
    </rPh>
    <rPh sb="6" eb="8">
      <t>ドウヨウ</t>
    </rPh>
    <rPh sb="9" eb="11">
      <t>ジタイ</t>
    </rPh>
    <rPh sb="12" eb="13">
      <t>カンガ</t>
    </rPh>
    <phoneticPr fontId="3"/>
  </si>
  <si>
    <t>適用となる災害等</t>
    <rPh sb="0" eb="2">
      <t>テキヨウ</t>
    </rPh>
    <rPh sb="5" eb="7">
      <t>サイガイ</t>
    </rPh>
    <rPh sb="7" eb="8">
      <t>トウ</t>
    </rPh>
    <phoneticPr fontId="3"/>
  </si>
  <si>
    <t>・ライフラインや通信網の遮断</t>
    <rPh sb="8" eb="10">
      <t>ツウシン</t>
    </rPh>
    <rPh sb="10" eb="11">
      <t>モウ</t>
    </rPh>
    <phoneticPr fontId="3"/>
  </si>
  <si>
    <t>・新型インフルエンザなどの感染症の発生</t>
    <rPh sb="1" eb="3">
      <t>シンガタ</t>
    </rPh>
    <rPh sb="13" eb="16">
      <t>カンセンショウ</t>
    </rPh>
    <rPh sb="17" eb="19">
      <t>ハッセイ</t>
    </rPh>
    <phoneticPr fontId="3"/>
  </si>
  <si>
    <t>《災害等における折込取扱いの免責》について</t>
    <rPh sb="3" eb="4">
      <t>トウ</t>
    </rPh>
    <phoneticPr fontId="3"/>
  </si>
  <si>
    <t>・その他不測の事態</t>
    <rPh sb="3" eb="4">
      <t>タ</t>
    </rPh>
    <rPh sb="4" eb="6">
      <t>フソク</t>
    </rPh>
    <rPh sb="7" eb="9">
      <t>ジタイ</t>
    </rPh>
    <phoneticPr fontId="3"/>
  </si>
  <si>
    <t>　被災地に新聞発行本社、折込会社、新聞販売店がある場合、ライフラインや通信網の遮断、交通規制や避難、建物の</t>
    <phoneticPr fontId="3"/>
  </si>
  <si>
    <t>倒壊によって業務が中断することがあります。その為、新聞販売店や広告主様との連絡が取れなくなり、通常通りの折</t>
    <phoneticPr fontId="3"/>
  </si>
  <si>
    <t>込手配や折込中止の手配が出来ない事態が発生する事も考えられます。また、感染症の発生やその他不測の事態が発生</t>
    <phoneticPr fontId="3"/>
  </si>
  <si>
    <t>　以上のことから、災害等が発生した場合には《災害等における折込取扱いの免責》を適用させて頂きます。</t>
    <rPh sb="11" eb="12">
      <t>トウ</t>
    </rPh>
    <rPh sb="13" eb="15">
      <t>ハッセイ</t>
    </rPh>
    <rPh sb="17" eb="19">
      <t>バアイ</t>
    </rPh>
    <rPh sb="24" eb="25">
      <t>トウ</t>
    </rPh>
    <rPh sb="39" eb="41">
      <t>テキヨウ</t>
    </rPh>
    <rPh sb="44" eb="45">
      <t>イタダ</t>
    </rPh>
    <phoneticPr fontId="3"/>
  </si>
  <si>
    <t>・大地震</t>
    <phoneticPr fontId="3"/>
  </si>
  <si>
    <t>・火災、爆発事故</t>
    <phoneticPr fontId="3"/>
  </si>
  <si>
    <t>・津　波</t>
    <phoneticPr fontId="3"/>
  </si>
  <si>
    <t>・放射能汚染</t>
    <phoneticPr fontId="3"/>
  </si>
  <si>
    <t>・水　害</t>
    <phoneticPr fontId="3"/>
  </si>
  <si>
    <t>・災害等にともなう交通規制、避難勧告</t>
    <phoneticPr fontId="3"/>
  </si>
  <si>
    <t>・大　雪</t>
    <phoneticPr fontId="3"/>
  </si>
  <si>
    <t>・噴火、山林火災</t>
    <phoneticPr fontId="3"/>
  </si>
  <si>
    <t>・土砂崩れ</t>
    <phoneticPr fontId="3"/>
  </si>
  <si>
    <t>（１）</t>
    <phoneticPr fontId="3"/>
  </si>
  <si>
    <t>石巻方面…石巻日日新聞（夕刊紙）は日曜日と祝日の一部が休刊です。</t>
    <phoneticPr fontId="3"/>
  </si>
  <si>
    <t>気仙沼・登米方面…三陸新報（月曜日不可）</t>
    <phoneticPr fontId="3"/>
  </si>
  <si>
    <t>く事や折込不能となる場合があります。</t>
    <phoneticPr fontId="3"/>
  </si>
  <si>
    <t>その他、販売店によっては臨時の折込休日を設ける場合があります。</t>
    <phoneticPr fontId="3"/>
  </si>
  <si>
    <t>（２）</t>
    <phoneticPr fontId="3"/>
  </si>
  <si>
    <t>（３）</t>
    <phoneticPr fontId="3"/>
  </si>
  <si>
    <t>※　</t>
    <phoneticPr fontId="3"/>
  </si>
  <si>
    <t>す。</t>
    <phoneticPr fontId="3"/>
  </si>
  <si>
    <t>◆</t>
    <phoneticPr fontId="3"/>
  </si>
  <si>
    <t>（注意１）　（合）については全紙を扱っており、（複）については２紙以上扱っている</t>
    <phoneticPr fontId="3"/>
  </si>
  <si>
    <t>広告主名</t>
  </si>
  <si>
    <t>タイトル</t>
  </si>
  <si>
    <t>代理店名</t>
  </si>
  <si>
    <t>サイズ</t>
  </si>
  <si>
    <t>折込日</t>
  </si>
  <si>
    <t>受注No．</t>
  </si>
  <si>
    <t>担当者</t>
  </si>
  <si>
    <t>地 区</t>
  </si>
  <si>
    <t>部数</t>
  </si>
  <si>
    <t>気仙沼市</t>
  </si>
  <si>
    <t>気仙沼南</t>
  </si>
  <si>
    <t>気仙沼</t>
  </si>
  <si>
    <t>本吉郡</t>
  </si>
  <si>
    <t>合</t>
  </si>
  <si>
    <t>石越</t>
  </si>
  <si>
    <t>複</t>
  </si>
  <si>
    <t>新田</t>
  </si>
  <si>
    <t>東郷</t>
  </si>
  <si>
    <t>山成</t>
  </si>
  <si>
    <t>高石</t>
  </si>
  <si>
    <t>上沼大沢</t>
  </si>
  <si>
    <t>豊里</t>
  </si>
  <si>
    <t>若柳</t>
  </si>
  <si>
    <t>一迫</t>
  </si>
  <si>
    <t>瀬峰</t>
  </si>
  <si>
    <t>計</t>
    <phoneticPr fontId="3"/>
  </si>
  <si>
    <t>広渕</t>
  </si>
  <si>
    <t>前谷地</t>
  </si>
  <si>
    <t>佳景山</t>
  </si>
  <si>
    <t>鹿又</t>
  </si>
  <si>
    <t>赤井</t>
  </si>
  <si>
    <t>矢本</t>
  </si>
  <si>
    <t>桃生</t>
  </si>
  <si>
    <t>牡鹿郡</t>
  </si>
  <si>
    <t>女川町</t>
  </si>
  <si>
    <t>遠田郡</t>
  </si>
  <si>
    <t>田尻</t>
  </si>
  <si>
    <t>小牛田</t>
  </si>
  <si>
    <t>涌谷町</t>
  </si>
  <si>
    <t>涌谷</t>
  </si>
  <si>
    <t>加美郡</t>
  </si>
  <si>
    <t>色麻町</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</si>
  <si>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</si>
  <si>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</si>
  <si>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</si>
  <si>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</si>
  <si>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</si>
  <si>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</si>
  <si>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</si>
  <si>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</si>
  <si>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</si>
  <si>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</si>
  <si>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</si>
  <si>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</si>
  <si>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</si>
  <si>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</si>
  <si>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</si>
  <si>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</si>
  <si>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</si>
  <si>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</si>
  <si>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</si>
  <si>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塩釜</t>
  </si>
  <si>
    <t>塩釜市</t>
  </si>
  <si>
    <t>東塩釜</t>
  </si>
  <si>
    <t>多賀城市</t>
  </si>
  <si>
    <t>東部</t>
  </si>
  <si>
    <t>西部</t>
  </si>
  <si>
    <t>宮城郡</t>
  </si>
  <si>
    <t>七ヶ浜町</t>
  </si>
  <si>
    <t>七ヶ浜</t>
  </si>
  <si>
    <t>松島町</t>
  </si>
  <si>
    <t>利府町</t>
  </si>
  <si>
    <t>利府</t>
  </si>
  <si>
    <t>黒川郡</t>
  </si>
  <si>
    <t>大郷町</t>
  </si>
  <si>
    <t>大郷</t>
  </si>
  <si>
    <t>大衡村</t>
  </si>
  <si>
    <t>吉岡</t>
  </si>
  <si>
    <t>大和町</t>
  </si>
  <si>
    <t>富谷</t>
  </si>
  <si>
    <t>名取市</t>
  </si>
  <si>
    <t>岩沼市</t>
  </si>
  <si>
    <t>仙台市</t>
  </si>
  <si>
    <t>大崎ﾀｲﾑｽ</t>
  </si>
  <si>
    <t>石巻市</t>
  </si>
  <si>
    <t>石巻日日</t>
  </si>
  <si>
    <t>三陸新報</t>
  </si>
  <si>
    <t>市部合計</t>
  </si>
  <si>
    <t>刈田郡</t>
  </si>
  <si>
    <t>郡部合計</t>
  </si>
  <si>
    <t>宮城県合計</t>
  </si>
  <si>
    <r>
      <t>2</t>
    </r>
    <r>
      <rPr>
        <b/>
        <sz val="6"/>
        <color indexed="9"/>
        <rFont val="ＭＳ Ｐゴシック"/>
        <family val="3"/>
        <charset val="128"/>
      </rPr>
      <t>-</t>
    </r>
    <r>
      <rPr>
        <b/>
        <sz val="10"/>
        <color indexed="9"/>
        <rFont val="ＭＳ Ｐゴシック"/>
        <family val="3"/>
        <charset val="128"/>
      </rPr>
      <t>1</t>
    </r>
    <phoneticPr fontId="3"/>
  </si>
  <si>
    <r>
      <t>2</t>
    </r>
    <r>
      <rPr>
        <b/>
        <sz val="5"/>
        <color indexed="9"/>
        <rFont val="ＭＳ Ｐゴシック"/>
        <family val="3"/>
        <charset val="128"/>
      </rPr>
      <t>-</t>
    </r>
    <r>
      <rPr>
        <b/>
        <sz val="10"/>
        <color indexed="9"/>
        <rFont val="ＭＳ Ｐゴシック"/>
        <family val="3"/>
        <charset val="128"/>
      </rPr>
      <t>2</t>
    </r>
    <phoneticPr fontId="3"/>
  </si>
  <si>
    <t>榴　岡</t>
    <rPh sb="0" eb="1">
      <t>ザクロ</t>
    </rPh>
    <rPh sb="2" eb="3">
      <t>オカ</t>
    </rPh>
    <phoneticPr fontId="3"/>
  </si>
  <si>
    <t>高砂東</t>
    <rPh sb="0" eb="2">
      <t>タカサゴ</t>
    </rPh>
    <rPh sb="2" eb="3">
      <t>ヒガシ</t>
    </rPh>
    <phoneticPr fontId="3"/>
  </si>
  <si>
    <t>松島</t>
    <phoneticPr fontId="3"/>
  </si>
  <si>
    <t>*</t>
    <phoneticPr fontId="3"/>
  </si>
  <si>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</si>
  <si>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</si>
  <si>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</si>
  <si>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河  北</t>
    <phoneticPr fontId="3"/>
  </si>
  <si>
    <t>朝  日</t>
    <phoneticPr fontId="3"/>
  </si>
  <si>
    <t>毎  日</t>
    <rPh sb="0" eb="1">
      <t>マイ</t>
    </rPh>
    <rPh sb="3" eb="4">
      <t>ヒ</t>
    </rPh>
    <phoneticPr fontId="3"/>
  </si>
  <si>
    <t>読  売</t>
    <rPh sb="0" eb="4">
      <t>ヨミウリ</t>
    </rPh>
    <phoneticPr fontId="3"/>
  </si>
  <si>
    <t>日  経</t>
    <phoneticPr fontId="3"/>
  </si>
  <si>
    <t>他  紙</t>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</si>
  <si>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</si>
  <si>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</si>
  <si>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</si>
  <si>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</si>
  <si>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</si>
  <si>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</si>
  <si>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</si>
  <si>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</si>
  <si>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担当者</t>
    <rPh sb="0" eb="3">
      <t>タントウシャ</t>
    </rPh>
    <phoneticPr fontId="3"/>
  </si>
  <si>
    <t>他紙（大崎タイムス、石巻日日新聞、三陸新報）については、各新聞販売店からの申告部数になります。</t>
  </si>
  <si>
    <t>青宮若</t>
    <rPh sb="0" eb="1">
      <t>アオ</t>
    </rPh>
    <rPh sb="1" eb="2">
      <t>ミヤ</t>
    </rPh>
    <rPh sb="2" eb="3">
      <t>ワカ</t>
    </rPh>
    <phoneticPr fontId="3"/>
  </si>
  <si>
    <t>沖  野</t>
    <rPh sb="0" eb="1">
      <t>オキ</t>
    </rPh>
    <rPh sb="3" eb="4">
      <t>ノ</t>
    </rPh>
    <phoneticPr fontId="3"/>
  </si>
  <si>
    <t/>
  </si>
  <si>
    <t xml:space="preserve">広告主名　　 </t>
  </si>
  <si>
    <t xml:space="preserve">代理店名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</si>
  <si>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</si>
  <si>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</si>
  <si>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</si>
  <si>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</si>
  <si>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</si>
  <si>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</si>
  <si>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</si>
  <si>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</si>
  <si>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</si>
  <si>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</si>
  <si>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</si>
  <si>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中  倉</t>
    <rPh sb="0" eb="4">
      <t>ナカクラ</t>
    </rPh>
    <phoneticPr fontId="3"/>
  </si>
  <si>
    <t>若  林</t>
    <rPh sb="0" eb="4">
      <t>ワカバヤシ</t>
    </rPh>
    <phoneticPr fontId="3"/>
  </si>
  <si>
    <t>郡  山</t>
    <rPh sb="0" eb="4">
      <t>コオリヤマ</t>
    </rPh>
    <phoneticPr fontId="3"/>
  </si>
  <si>
    <t>長町南</t>
    <rPh sb="0" eb="1">
      <t>ナガマ</t>
    </rPh>
    <rPh sb="1" eb="2">
      <t>マチ</t>
    </rPh>
    <rPh sb="2" eb="3">
      <t>ミナミ</t>
    </rPh>
    <phoneticPr fontId="3"/>
  </si>
  <si>
    <t>長  町</t>
    <rPh sb="0" eb="1">
      <t>ナガマ</t>
    </rPh>
    <rPh sb="3" eb="4">
      <t>マチ</t>
    </rPh>
    <phoneticPr fontId="3"/>
  </si>
  <si>
    <t>緑ケ丘</t>
    <rPh sb="0" eb="1">
      <t>ミドリ</t>
    </rPh>
    <rPh sb="2" eb="3">
      <t>オカ</t>
    </rPh>
    <phoneticPr fontId="3"/>
  </si>
  <si>
    <t>八木山</t>
    <rPh sb="0" eb="1">
      <t>ハチ</t>
    </rPh>
    <rPh sb="1" eb="2">
      <t>キ</t>
    </rPh>
    <rPh sb="2" eb="3">
      <t>ヤマ</t>
    </rPh>
    <phoneticPr fontId="3"/>
  </si>
  <si>
    <t>西多賀</t>
    <rPh sb="0" eb="1">
      <t>ニシ</t>
    </rPh>
    <rPh sb="1" eb="3">
      <t>タガ</t>
    </rPh>
    <phoneticPr fontId="3"/>
  </si>
  <si>
    <t>荒  井</t>
    <rPh sb="0" eb="4">
      <t>アライ</t>
    </rPh>
    <phoneticPr fontId="3"/>
  </si>
  <si>
    <t>富  沢</t>
    <rPh sb="0" eb="4">
      <t>トミザワ</t>
    </rPh>
    <phoneticPr fontId="3"/>
  </si>
  <si>
    <t>泉松陵</t>
    <rPh sb="0" eb="1">
      <t>イズミ</t>
    </rPh>
    <rPh sb="1" eb="2">
      <t>マツイ</t>
    </rPh>
    <rPh sb="2" eb="3">
      <t>リョウ</t>
    </rPh>
    <phoneticPr fontId="3"/>
  </si>
  <si>
    <t>合    計</t>
    <rPh sb="0" eb="6">
      <t>ゴウケイ</t>
    </rPh>
    <phoneticPr fontId="3"/>
  </si>
  <si>
    <t>No</t>
    <phoneticPr fontId="3"/>
  </si>
  <si>
    <t>中  山</t>
    <rPh sb="0" eb="4">
      <t>ナカヤマ</t>
    </rPh>
    <phoneticPr fontId="3"/>
  </si>
  <si>
    <t>泉中山</t>
    <rPh sb="0" eb="1">
      <t>イズミ</t>
    </rPh>
    <rPh sb="1" eb="3">
      <t>ナカヤマ</t>
    </rPh>
    <phoneticPr fontId="3"/>
  </si>
  <si>
    <t>桜ケ丘</t>
    <rPh sb="0" eb="3">
      <t>サクラガオカ</t>
    </rPh>
    <phoneticPr fontId="3"/>
  </si>
  <si>
    <t>長命ケ丘</t>
    <rPh sb="0" eb="2">
      <t>チョウメイ</t>
    </rPh>
    <rPh sb="3" eb="4">
      <t>オカ</t>
    </rPh>
    <phoneticPr fontId="3"/>
  </si>
  <si>
    <t>八乙女</t>
    <rPh sb="0" eb="1">
      <t>ハチ</t>
    </rPh>
    <rPh sb="1" eb="3">
      <t>オトメ</t>
    </rPh>
    <phoneticPr fontId="3"/>
  </si>
  <si>
    <t>台  原</t>
    <rPh sb="0" eb="1">
      <t>ダイ</t>
    </rPh>
    <rPh sb="3" eb="4">
      <t>ハラ</t>
    </rPh>
    <phoneticPr fontId="3"/>
  </si>
  <si>
    <t>旭ケ丘</t>
    <rPh sb="0" eb="3">
      <t>アサヒガオカ</t>
    </rPh>
    <phoneticPr fontId="3"/>
  </si>
  <si>
    <t>南光台</t>
    <rPh sb="0" eb="1">
      <t>ミナミ</t>
    </rPh>
    <rPh sb="1" eb="2">
      <t>ヒカリ</t>
    </rPh>
    <rPh sb="2" eb="3">
      <t>ダイ</t>
    </rPh>
    <phoneticPr fontId="3"/>
  </si>
  <si>
    <t>鶴ケ谷</t>
    <rPh sb="0" eb="1">
      <t>ツル</t>
    </rPh>
    <rPh sb="2" eb="3">
      <t>タニ</t>
    </rPh>
    <phoneticPr fontId="3"/>
  </si>
  <si>
    <t>東仙台</t>
    <rPh sb="0" eb="3">
      <t>ヒガシセンダイ</t>
    </rPh>
    <phoneticPr fontId="3"/>
  </si>
  <si>
    <t>燕  沢</t>
    <rPh sb="0" eb="1">
      <t>ツバメ</t>
    </rPh>
    <rPh sb="3" eb="4">
      <t>サワ</t>
    </rPh>
    <phoneticPr fontId="3"/>
  </si>
  <si>
    <t>宮城野</t>
    <rPh sb="0" eb="2">
      <t>ミヤギ</t>
    </rPh>
    <rPh sb="2" eb="3">
      <t>ノ</t>
    </rPh>
    <phoneticPr fontId="3"/>
  </si>
  <si>
    <t>福田町</t>
    <rPh sb="0" eb="3">
      <t>フクダマチ</t>
    </rPh>
    <phoneticPr fontId="3"/>
  </si>
  <si>
    <t>六丁目</t>
    <rPh sb="0" eb="3">
      <t>ロクチョウメ</t>
    </rPh>
    <phoneticPr fontId="3"/>
  </si>
  <si>
    <t>折  立</t>
    <rPh sb="0" eb="4">
      <t>オリタテ</t>
    </rPh>
    <phoneticPr fontId="3"/>
  </si>
  <si>
    <t>吉  成</t>
    <rPh sb="0" eb="4">
      <t>ヨシナリ</t>
    </rPh>
    <phoneticPr fontId="3"/>
  </si>
  <si>
    <t>愛  子</t>
    <rPh sb="0" eb="4">
      <t>アヤシ</t>
    </rPh>
    <phoneticPr fontId="3"/>
  </si>
  <si>
    <t>五  橋</t>
    <rPh sb="0" eb="1">
      <t>ゴ</t>
    </rPh>
    <rPh sb="3" eb="4">
      <t>ハシ</t>
    </rPh>
    <phoneticPr fontId="3"/>
  </si>
  <si>
    <t>八  幡</t>
    <rPh sb="0" eb="4">
      <t>ハチマン</t>
    </rPh>
    <phoneticPr fontId="3"/>
  </si>
  <si>
    <t>国  見</t>
    <rPh sb="0" eb="4">
      <t>クニミ</t>
    </rPh>
    <phoneticPr fontId="3"/>
  </si>
  <si>
    <t>北  山</t>
    <rPh sb="0" eb="4">
      <t>キタヤマ</t>
    </rPh>
    <phoneticPr fontId="3"/>
  </si>
  <si>
    <t>上  杉</t>
    <rPh sb="0" eb="1">
      <t>ウエ</t>
    </rPh>
    <rPh sb="3" eb="4">
      <t>スギ</t>
    </rPh>
    <phoneticPr fontId="3"/>
  </si>
  <si>
    <t>原  町</t>
    <rPh sb="0" eb="4">
      <t>ハラマチ</t>
    </rPh>
    <phoneticPr fontId="3"/>
  </si>
  <si>
    <t>向  山</t>
    <rPh sb="0" eb="1">
      <t>ム</t>
    </rPh>
    <rPh sb="3" eb="4">
      <t>ヤマ</t>
    </rPh>
    <phoneticPr fontId="3"/>
  </si>
  <si>
    <t>根白石</t>
    <rPh sb="0" eb="1">
      <t>ネ</t>
    </rPh>
    <rPh sb="1" eb="3">
      <t>シロイシ</t>
    </rPh>
    <phoneticPr fontId="3"/>
  </si>
  <si>
    <t>泉中央</t>
    <rPh sb="0" eb="1">
      <t>イズミ</t>
    </rPh>
    <rPh sb="1" eb="3">
      <t>チュウオウ</t>
    </rPh>
    <phoneticPr fontId="3"/>
  </si>
  <si>
    <t>将  監</t>
    <rPh sb="0" eb="1">
      <t>ショウグン</t>
    </rPh>
    <rPh sb="3" eb="4">
      <t>カントク</t>
    </rPh>
    <phoneticPr fontId="3"/>
  </si>
  <si>
    <t>向陽台</t>
    <rPh sb="0" eb="3">
      <t>コウヨウダイ</t>
    </rPh>
    <phoneticPr fontId="3"/>
  </si>
  <si>
    <t>岩  切</t>
    <rPh sb="0" eb="4">
      <t>イワキリ</t>
    </rPh>
    <phoneticPr fontId="3"/>
  </si>
  <si>
    <t>高砂中野栄</t>
    <rPh sb="0" eb="2">
      <t>タカサゴ</t>
    </rPh>
    <rPh sb="2" eb="4">
      <t>ナカノ</t>
    </rPh>
    <rPh sb="4" eb="5">
      <t>サカエ</t>
    </rPh>
    <phoneticPr fontId="3"/>
  </si>
  <si>
    <t>総枚数</t>
    <phoneticPr fontId="3"/>
  </si>
  <si>
    <t>仙台市</t>
    <rPh sb="0" eb="3">
      <t>センダイシ</t>
    </rPh>
    <phoneticPr fontId="3"/>
  </si>
  <si>
    <t>仙台市内  東京紙</t>
    <rPh sb="0" eb="1">
      <t>セン</t>
    </rPh>
    <rPh sb="1" eb="2">
      <t>ダイ</t>
    </rPh>
    <rPh sb="2" eb="4">
      <t>シナイ</t>
    </rPh>
    <rPh sb="6" eb="8">
      <t>トウキョウ</t>
    </rPh>
    <rPh sb="8" eb="9">
      <t>カミ</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</si>
  <si>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</si>
  <si>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</si>
  <si>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</si>
  <si>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</si>
  <si>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</si>
  <si>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</si>
  <si>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</si>
  <si>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</si>
  <si>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</si>
  <si>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</si>
  <si>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</si>
  <si>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泉北部</t>
    <rPh sb="0" eb="1">
      <t>イズミ</t>
    </rPh>
    <rPh sb="1" eb="3">
      <t>ホクブ</t>
    </rPh>
    <phoneticPr fontId="3"/>
  </si>
  <si>
    <t>泉富和</t>
    <rPh sb="0" eb="1">
      <t>イズミ</t>
    </rPh>
    <rPh sb="1" eb="2">
      <t>トミ</t>
    </rPh>
    <rPh sb="2" eb="3">
      <t>ワ</t>
    </rPh>
    <phoneticPr fontId="3"/>
  </si>
  <si>
    <t>北仙台</t>
    <rPh sb="0" eb="3">
      <t>キタセンダイ</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</si>
  <si>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</si>
  <si>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</si>
  <si>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</si>
  <si>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</si>
  <si>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</si>
  <si>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太</t>
    <rPh sb="0" eb="1">
      <t>タイ</t>
    </rPh>
    <phoneticPr fontId="3"/>
  </si>
  <si>
    <t>宮若</t>
    <rPh sb="0" eb="1">
      <t>ミヤ</t>
    </rPh>
    <rPh sb="1" eb="2">
      <t>ワカ</t>
    </rPh>
    <phoneticPr fontId="3"/>
  </si>
  <si>
    <t>太若</t>
    <rPh sb="0" eb="1">
      <t>タイ</t>
    </rPh>
    <rPh sb="1" eb="2">
      <t>ワカ</t>
    </rPh>
    <phoneticPr fontId="3"/>
  </si>
  <si>
    <t>若</t>
    <rPh sb="0" eb="1">
      <t>ワカ</t>
    </rPh>
    <phoneticPr fontId="3"/>
  </si>
  <si>
    <t>ゆりが丘</t>
    <rPh sb="3" eb="4">
      <t>オカ</t>
    </rPh>
    <phoneticPr fontId="3"/>
  </si>
  <si>
    <t>宮</t>
    <rPh sb="0" eb="1">
      <t>ミヤ</t>
    </rPh>
    <phoneticPr fontId="3"/>
  </si>
  <si>
    <t>桜ケ丘</t>
    <rPh sb="0" eb="1">
      <t>サクラ</t>
    </rPh>
    <rPh sb="2" eb="3">
      <t>オカ</t>
    </rPh>
    <phoneticPr fontId="3"/>
  </si>
  <si>
    <t>泉青</t>
    <rPh sb="0" eb="1">
      <t>イズミ</t>
    </rPh>
    <rPh sb="1" eb="2">
      <t>アオ</t>
    </rPh>
    <phoneticPr fontId="3"/>
  </si>
  <si>
    <t>中山</t>
    <rPh sb="0" eb="2">
      <t>ナカヤマ</t>
    </rPh>
    <phoneticPr fontId="3"/>
  </si>
  <si>
    <t>泉富</t>
    <rPh sb="0" eb="1">
      <t>イズミ</t>
    </rPh>
    <rPh sb="1" eb="2">
      <t>トミ</t>
    </rPh>
    <phoneticPr fontId="3"/>
  </si>
  <si>
    <t>沖野</t>
    <rPh sb="0" eb="2">
      <t>オキノ</t>
    </rPh>
    <phoneticPr fontId="3"/>
  </si>
  <si>
    <t>泉東部</t>
    <rPh sb="0" eb="1">
      <t>イズミ</t>
    </rPh>
    <rPh sb="1" eb="3">
      <t>トウブ</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</si>
  <si>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</si>
  <si>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</si>
  <si>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</si>
  <si>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日経合計</t>
    <rPh sb="0" eb="2">
      <t>ニッケイ</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</si>
  <si>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</si>
  <si>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</si>
  <si>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</si>
  <si>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</si>
  <si>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</si>
  <si>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印刷所</t>
    <rPh sb="0" eb="3">
      <t>インサツジョ</t>
    </rPh>
    <phoneticPr fontId="3"/>
  </si>
  <si>
    <t>河北</t>
    <phoneticPr fontId="3"/>
  </si>
  <si>
    <t>朝日</t>
    <phoneticPr fontId="3"/>
  </si>
  <si>
    <t>毎日</t>
    <phoneticPr fontId="3"/>
  </si>
  <si>
    <t>読売</t>
    <phoneticPr fontId="3"/>
  </si>
  <si>
    <t>日経</t>
    <phoneticPr fontId="3"/>
  </si>
  <si>
    <t>利府青葉台</t>
    <rPh sb="0" eb="2">
      <t>リフ</t>
    </rPh>
    <phoneticPr fontId="3"/>
  </si>
  <si>
    <t>計</t>
    <rPh sb="0" eb="1">
      <t>ケイ</t>
    </rPh>
    <phoneticPr fontId="3"/>
  </si>
  <si>
    <r>
      <t>塩釜</t>
    </r>
    <r>
      <rPr>
        <sz val="9"/>
        <color indexed="20"/>
        <rFont val="ＭＳ Ｐ明朝"/>
        <family val="1"/>
        <charset val="128"/>
      </rPr>
      <t>※</t>
    </r>
    <phoneticPr fontId="3"/>
  </si>
  <si>
    <t>総枚数</t>
    <phoneticPr fontId="3"/>
  </si>
  <si>
    <t>仙南方面</t>
    <rPh sb="0" eb="2">
      <t>センナン</t>
    </rPh>
    <rPh sb="2" eb="4">
      <t>ホウメン</t>
    </rPh>
    <phoneticPr fontId="3"/>
  </si>
  <si>
    <t>刈田郡</t>
    <phoneticPr fontId="3"/>
  </si>
  <si>
    <t>蔵王町</t>
    <rPh sb="0" eb="2">
      <t>ザオウ</t>
    </rPh>
    <rPh sb="2" eb="3">
      <t>マチ</t>
    </rPh>
    <phoneticPr fontId="3"/>
  </si>
  <si>
    <t>七ケ宿町</t>
    <rPh sb="0" eb="1">
      <t>ナナ</t>
    </rPh>
    <rPh sb="2" eb="3">
      <t>ヤド</t>
    </rPh>
    <rPh sb="3" eb="4">
      <t>マチ</t>
    </rPh>
    <phoneticPr fontId="3"/>
  </si>
  <si>
    <t>船岡</t>
    <phoneticPr fontId="3"/>
  </si>
  <si>
    <r>
      <t>白石</t>
    </r>
    <r>
      <rPr>
        <sz val="9"/>
        <color indexed="20"/>
        <rFont val="ＭＳ Ｐ明朝"/>
        <family val="1"/>
        <charset val="128"/>
      </rPr>
      <t>※</t>
    </r>
    <phoneticPr fontId="3"/>
  </si>
  <si>
    <r>
      <t>角田</t>
    </r>
    <r>
      <rPr>
        <sz val="9"/>
        <color indexed="20"/>
        <rFont val="ＭＳ Ｐ明朝"/>
        <family val="1"/>
        <charset val="128"/>
      </rPr>
      <t>※</t>
    </r>
    <phoneticPr fontId="3"/>
  </si>
  <si>
    <t>大崎方面</t>
    <rPh sb="0" eb="2">
      <t>オオサキ</t>
    </rPh>
    <rPh sb="2" eb="4">
      <t>ホウメン</t>
    </rPh>
    <phoneticPr fontId="3"/>
  </si>
  <si>
    <t>岩出山</t>
    <rPh sb="1" eb="2">
      <t>デ</t>
    </rPh>
    <phoneticPr fontId="3"/>
  </si>
  <si>
    <r>
      <t>大崎ﾀｲﾑｽ</t>
    </r>
    <r>
      <rPr>
        <sz val="8"/>
        <color indexed="20"/>
        <rFont val="ＭＳ Ｐ明朝"/>
        <family val="1"/>
        <charset val="128"/>
      </rPr>
      <t>※</t>
    </r>
    <rPh sb="0" eb="2">
      <t>オオサキ</t>
    </rPh>
    <phoneticPr fontId="3"/>
  </si>
  <si>
    <t>石巻方面</t>
    <rPh sb="0" eb="2">
      <t>イシノマキ</t>
    </rPh>
    <rPh sb="2" eb="4">
      <t>ホウメン</t>
    </rPh>
    <phoneticPr fontId="3"/>
  </si>
  <si>
    <t>立町</t>
    <rPh sb="0" eb="2">
      <t>タチマチ</t>
    </rPh>
    <phoneticPr fontId="3"/>
  </si>
  <si>
    <t>計</t>
    <phoneticPr fontId="3"/>
  </si>
  <si>
    <r>
      <t>石巻日日</t>
    </r>
    <r>
      <rPr>
        <sz val="8"/>
        <color indexed="20"/>
        <rFont val="ＭＳ Ｐ明朝"/>
        <family val="1"/>
        <charset val="128"/>
      </rPr>
      <t>※</t>
    </r>
    <rPh sb="0" eb="2">
      <t>イシノマキ</t>
    </rPh>
    <rPh sb="2" eb="3">
      <t>ヒ</t>
    </rPh>
    <rPh sb="3" eb="4">
      <t>ヒ</t>
    </rPh>
    <phoneticPr fontId="3"/>
  </si>
  <si>
    <t>栗原方面</t>
    <rPh sb="0" eb="2">
      <t>クリハラ</t>
    </rPh>
    <rPh sb="2" eb="4">
      <t>ホウメン</t>
    </rPh>
    <phoneticPr fontId="3"/>
  </si>
  <si>
    <t>気仙沼登米方面</t>
    <rPh sb="0" eb="3">
      <t>ケセンヌマ</t>
    </rPh>
    <rPh sb="3" eb="5">
      <t>トメ</t>
    </rPh>
    <rPh sb="5" eb="7">
      <t>ホウメン</t>
    </rPh>
    <phoneticPr fontId="3"/>
  </si>
  <si>
    <t>米山</t>
    <rPh sb="1" eb="2">
      <t>ヤマ</t>
    </rPh>
    <phoneticPr fontId="3"/>
  </si>
  <si>
    <r>
      <t>三陸新報</t>
    </r>
    <r>
      <rPr>
        <sz val="9"/>
        <color indexed="20"/>
        <rFont val="ＭＳ Ｐ明朝"/>
        <family val="1"/>
        <charset val="128"/>
      </rPr>
      <t>※</t>
    </r>
    <rPh sb="0" eb="2">
      <t>サンリク</t>
    </rPh>
    <rPh sb="2" eb="4">
      <t>シンポウ</t>
    </rPh>
    <phoneticPr fontId="3"/>
  </si>
  <si>
    <t>総枚数</t>
    <phoneticPr fontId="3"/>
  </si>
  <si>
    <t xml:space="preserve">代理店名　 </t>
    <phoneticPr fontId="3"/>
  </si>
  <si>
    <t>河北</t>
    <rPh sb="0" eb="2">
      <t>カホク</t>
    </rPh>
    <phoneticPr fontId="3"/>
  </si>
  <si>
    <t>No</t>
    <phoneticPr fontId="3"/>
  </si>
  <si>
    <t>名</t>
    <rPh sb="0" eb="1">
      <t>ナ</t>
    </rPh>
    <phoneticPr fontId="3"/>
  </si>
  <si>
    <t>No</t>
    <phoneticPr fontId="3"/>
  </si>
  <si>
    <r>
      <t>中新田森</t>
    </r>
    <r>
      <rPr>
        <sz val="7.5"/>
        <color indexed="20"/>
        <rFont val="ＭＳ Ｐ明朝"/>
        <family val="1"/>
        <charset val="128"/>
      </rPr>
      <t>※</t>
    </r>
    <phoneticPr fontId="3"/>
  </si>
  <si>
    <t>計</t>
    <phoneticPr fontId="3"/>
  </si>
  <si>
    <r>
      <t>女川</t>
    </r>
    <r>
      <rPr>
        <sz val="9"/>
        <color indexed="20"/>
        <rFont val="ＭＳ Ｐ明朝"/>
        <family val="1"/>
        <charset val="128"/>
      </rPr>
      <t>※</t>
    </r>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</si>
  <si>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</si>
  <si>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</si>
  <si>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</si>
  <si>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</si>
  <si>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</si>
  <si>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</si>
  <si>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加美町</t>
    <rPh sb="0" eb="2">
      <t>カミ</t>
    </rPh>
    <rPh sb="2" eb="3">
      <t>マチ</t>
    </rPh>
    <phoneticPr fontId="3"/>
  </si>
  <si>
    <t>No</t>
    <phoneticPr fontId="3"/>
  </si>
  <si>
    <t>No</t>
    <phoneticPr fontId="3"/>
  </si>
  <si>
    <t>夕刊</t>
    <rPh sb="0" eb="2">
      <t>ユウカン</t>
    </rPh>
    <phoneticPr fontId="3"/>
  </si>
  <si>
    <t>朝刊</t>
    <rPh sb="0" eb="2">
      <t>チョウカン</t>
    </rPh>
    <phoneticPr fontId="3"/>
  </si>
  <si>
    <t>仙台小田原</t>
    <rPh sb="0" eb="2">
      <t>センダイ</t>
    </rPh>
    <rPh sb="2" eb="5">
      <t>オダワラ</t>
    </rPh>
    <phoneticPr fontId="3"/>
  </si>
  <si>
    <t>頁枚数</t>
    <rPh sb="0" eb="1">
      <t>ページ</t>
    </rPh>
    <rPh sb="1" eb="3">
      <t>マイスウ</t>
    </rPh>
    <phoneticPr fontId="3"/>
  </si>
  <si>
    <t xml:space="preserve">広告主名　 </t>
    <phoneticPr fontId="3"/>
  </si>
  <si>
    <t>広告主名　</t>
    <phoneticPr fontId="3"/>
  </si>
  <si>
    <t>広告主名</t>
    <phoneticPr fontId="3"/>
  </si>
  <si>
    <t>+</t>
    <phoneticPr fontId="3"/>
  </si>
  <si>
    <t>納品日</t>
    <rPh sb="0" eb="2">
      <t>ノウヒン</t>
    </rPh>
    <rPh sb="2" eb="3">
      <t>ヒ</t>
    </rPh>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</si>
  <si>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</si>
  <si>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</si>
  <si>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</si>
  <si>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</si>
  <si>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</si>
  <si>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</si>
  <si>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旧石巻市</t>
    <rPh sb="0" eb="1">
      <t>キュウ</t>
    </rPh>
    <rPh sb="1" eb="4">
      <t>イシノマキシ</t>
    </rPh>
    <phoneticPr fontId="3"/>
  </si>
  <si>
    <t>旧河南町</t>
    <rPh sb="0" eb="1">
      <t>キュウ</t>
    </rPh>
    <rPh sb="3" eb="4">
      <t>チョウ</t>
    </rPh>
    <phoneticPr fontId="3"/>
  </si>
  <si>
    <t>旧河北町</t>
    <rPh sb="0" eb="1">
      <t>キュウ</t>
    </rPh>
    <rPh sb="1" eb="3">
      <t>カホク</t>
    </rPh>
    <rPh sb="3" eb="4">
      <t>チョウ</t>
    </rPh>
    <phoneticPr fontId="3"/>
  </si>
  <si>
    <t>旧北上町</t>
    <rPh sb="0" eb="1">
      <t>キュウ</t>
    </rPh>
    <rPh sb="1" eb="3">
      <t>キタカミ</t>
    </rPh>
    <rPh sb="3" eb="4">
      <t>マチ</t>
    </rPh>
    <phoneticPr fontId="3"/>
  </si>
  <si>
    <t>旧桃生町</t>
    <rPh sb="0" eb="1">
      <t>キュウ</t>
    </rPh>
    <rPh sb="1" eb="4">
      <t>モノウチョウ</t>
    </rPh>
    <phoneticPr fontId="3"/>
  </si>
  <si>
    <t>旧雄勝町</t>
    <rPh sb="0" eb="1">
      <t>キュウ</t>
    </rPh>
    <rPh sb="1" eb="4">
      <t>オガツチョウ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</si>
  <si>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</si>
  <si>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</si>
  <si>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</si>
  <si>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</si>
  <si>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</si>
  <si>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</si>
  <si>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</si>
  <si>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</si>
  <si>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</si>
  <si>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旧松山町</t>
    <rPh sb="0" eb="1">
      <t>キュウ</t>
    </rPh>
    <phoneticPr fontId="3"/>
  </si>
  <si>
    <t>旧鹿島台町</t>
    <rPh sb="0" eb="1">
      <t>キュウ</t>
    </rPh>
    <phoneticPr fontId="3"/>
  </si>
  <si>
    <t>旧田尻町</t>
    <rPh sb="0" eb="1">
      <t>キュウ</t>
    </rPh>
    <phoneticPr fontId="3"/>
  </si>
  <si>
    <t>大崎市</t>
    <rPh sb="0" eb="2">
      <t>オオサキ</t>
    </rPh>
    <rPh sb="2" eb="3">
      <t>シ</t>
    </rPh>
    <phoneticPr fontId="3"/>
  </si>
  <si>
    <t>旧岩出山町</t>
    <rPh sb="0" eb="1">
      <t>キュウ</t>
    </rPh>
    <rPh sb="2" eb="3">
      <t>デ</t>
    </rPh>
    <phoneticPr fontId="3"/>
  </si>
  <si>
    <t>旧鳴子町</t>
    <rPh sb="0" eb="1">
      <t>キュウ</t>
    </rPh>
    <phoneticPr fontId="3"/>
  </si>
  <si>
    <t>多賀城</t>
    <rPh sb="0" eb="3">
      <t>タガジョウ</t>
    </rPh>
    <phoneticPr fontId="3"/>
  </si>
  <si>
    <t>栗原市</t>
    <rPh sb="0" eb="3">
      <t>クリハラシ</t>
    </rPh>
    <phoneticPr fontId="3"/>
  </si>
  <si>
    <t>中新田</t>
    <phoneticPr fontId="3"/>
  </si>
  <si>
    <t>(鶯沢含)</t>
    <rPh sb="1" eb="2">
      <t>ウグイス</t>
    </rPh>
    <rPh sb="2" eb="3">
      <t>ウグイスザワ</t>
    </rPh>
    <rPh sb="3" eb="4">
      <t>フク</t>
    </rPh>
    <phoneticPr fontId="3"/>
  </si>
  <si>
    <t>気仙沼市 本吉郡 登米市</t>
    <rPh sb="0" eb="4">
      <t>ケセンヌマシ</t>
    </rPh>
    <rPh sb="5" eb="8">
      <t>モトヨシグン</t>
    </rPh>
    <rPh sb="9" eb="11">
      <t>トメ</t>
    </rPh>
    <rPh sb="11" eb="12">
      <t>シ</t>
    </rPh>
    <phoneticPr fontId="3"/>
  </si>
  <si>
    <t>仙台市・仙台近郊</t>
    <rPh sb="4" eb="6">
      <t>センダイ</t>
    </rPh>
    <rPh sb="6" eb="8">
      <t>キンコウ</t>
    </rPh>
    <phoneticPr fontId="3"/>
  </si>
  <si>
    <t>【夕刊】</t>
    <rPh sb="1" eb="3">
      <t>ユウカン</t>
    </rPh>
    <phoneticPr fontId="3"/>
  </si>
  <si>
    <t>産　経</t>
    <rPh sb="0" eb="1">
      <t>サン</t>
    </rPh>
    <rPh sb="2" eb="3">
      <t>キョウ</t>
    </rPh>
    <phoneticPr fontId="3"/>
  </si>
  <si>
    <r>
      <t>宮崎</t>
    </r>
    <r>
      <rPr>
        <sz val="9"/>
        <color indexed="61"/>
        <rFont val="ＭＳ Ｐ明朝"/>
        <family val="1"/>
        <charset val="128"/>
      </rPr>
      <t>※</t>
    </r>
    <phoneticPr fontId="3"/>
  </si>
  <si>
    <t>納品日</t>
    <rPh sb="0" eb="2">
      <t>ノウヒン</t>
    </rPh>
    <rPh sb="2" eb="3">
      <t>ヒ</t>
    </rPh>
    <phoneticPr fontId="3"/>
  </si>
  <si>
    <t>-</t>
    <phoneticPr fontId="3"/>
  </si>
  <si>
    <t>仙台市（河北新報　朝刊）</t>
    <rPh sb="0" eb="3">
      <t>センダイシ</t>
    </rPh>
    <rPh sb="4" eb="6">
      <t>カホク</t>
    </rPh>
    <rPh sb="6" eb="8">
      <t>シンポウ</t>
    </rPh>
    <rPh sb="9" eb="11">
      <t>チョウカン</t>
    </rPh>
    <phoneticPr fontId="3"/>
  </si>
  <si>
    <t>仙台市（朝日新聞・読売新聞・毎日新聞）</t>
    <rPh sb="0" eb="3">
      <t>センダイシ</t>
    </rPh>
    <rPh sb="4" eb="6">
      <t>アサヒ</t>
    </rPh>
    <rPh sb="6" eb="8">
      <t>シンブン</t>
    </rPh>
    <rPh sb="9" eb="11">
      <t>ヨミウリ</t>
    </rPh>
    <rPh sb="11" eb="13">
      <t>シンブン</t>
    </rPh>
    <rPh sb="14" eb="16">
      <t>マイニチ</t>
    </rPh>
    <rPh sb="16" eb="18">
      <t>シンブン</t>
    </rPh>
    <phoneticPr fontId="3"/>
  </si>
  <si>
    <t>東京紙１</t>
    <rPh sb="0" eb="2">
      <t>トウキョウ</t>
    </rPh>
    <rPh sb="2" eb="3">
      <t>カミ</t>
    </rPh>
    <phoneticPr fontId="3"/>
  </si>
  <si>
    <t>東京紙2</t>
    <rPh sb="0" eb="2">
      <t>トウキョウ</t>
    </rPh>
    <rPh sb="2" eb="3">
      <t>カミ</t>
    </rPh>
    <phoneticPr fontId="3"/>
  </si>
  <si>
    <t>仙台市（日本経済新聞・産経新聞）</t>
    <rPh sb="0" eb="3">
      <t>センダイシ</t>
    </rPh>
    <rPh sb="4" eb="6">
      <t>ニホン</t>
    </rPh>
    <rPh sb="6" eb="8">
      <t>ケイザイ</t>
    </rPh>
    <rPh sb="8" eb="10">
      <t>シンブン</t>
    </rPh>
    <rPh sb="11" eb="13">
      <t>サンケイ</t>
    </rPh>
    <rPh sb="13" eb="15">
      <t>シンブン</t>
    </rPh>
    <phoneticPr fontId="3"/>
  </si>
  <si>
    <t>日本経済新聞</t>
    <rPh sb="0" eb="2">
      <t>ニホン</t>
    </rPh>
    <rPh sb="2" eb="4">
      <t>ケイザイ</t>
    </rPh>
    <rPh sb="4" eb="6">
      <t>シンブン</t>
    </rPh>
    <phoneticPr fontId="3"/>
  </si>
  <si>
    <t>産経</t>
    <rPh sb="0" eb="2">
      <t>サンケイ</t>
    </rPh>
    <phoneticPr fontId="3"/>
  </si>
  <si>
    <t>塩釜</t>
    <rPh sb="0" eb="2">
      <t>シオガマ</t>
    </rPh>
    <phoneticPr fontId="3"/>
  </si>
  <si>
    <t>折込部数</t>
    <rPh sb="2" eb="3">
      <t>ブ</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</si>
  <si>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</si>
  <si>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他紙</t>
    <rPh sb="0" eb="2">
      <t>タシ</t>
    </rPh>
    <phoneticPr fontId="3"/>
  </si>
  <si>
    <r>
      <t>高清水</t>
    </r>
    <r>
      <rPr>
        <sz val="9"/>
        <color indexed="20"/>
        <rFont val="ＭＳ Ｐ明朝"/>
        <family val="1"/>
        <charset val="128"/>
      </rPr>
      <t>※</t>
    </r>
    <phoneticPr fontId="3"/>
  </si>
  <si>
    <t xml:space="preserve">広告主名　 </t>
    <phoneticPr fontId="3"/>
  </si>
  <si>
    <t>タイトル</t>
    <phoneticPr fontId="3"/>
  </si>
  <si>
    <t xml:space="preserve">代理店名　 </t>
    <phoneticPr fontId="3"/>
  </si>
  <si>
    <t>総枚数</t>
    <phoneticPr fontId="3"/>
  </si>
  <si>
    <t>+</t>
    <phoneticPr fontId="3"/>
  </si>
  <si>
    <t>（河北新報　夕刊）</t>
    <rPh sb="6" eb="8">
      <t>ユウカン</t>
    </rPh>
    <phoneticPr fontId="3"/>
  </si>
  <si>
    <t>仙台市　仙台近郊</t>
    <rPh sb="0" eb="3">
      <t>センダイシ</t>
    </rPh>
    <rPh sb="4" eb="6">
      <t>センダイ</t>
    </rPh>
    <rPh sb="6" eb="8">
      <t>キンコウ</t>
    </rPh>
    <phoneticPr fontId="3"/>
  </si>
  <si>
    <t>多賀城西部</t>
    <rPh sb="0" eb="3">
      <t>タガジョウ</t>
    </rPh>
    <rPh sb="3" eb="5">
      <t>セイブ</t>
    </rPh>
    <phoneticPr fontId="3"/>
  </si>
  <si>
    <t>利府青葉台</t>
    <rPh sb="0" eb="2">
      <t>リフ</t>
    </rPh>
    <rPh sb="2" eb="5">
      <t>アオバダイ</t>
    </rPh>
    <phoneticPr fontId="3"/>
  </si>
  <si>
    <t>南名取</t>
    <rPh sb="0" eb="1">
      <t>ミナミ</t>
    </rPh>
    <rPh sb="1" eb="3">
      <t>ナトリ</t>
    </rPh>
    <phoneticPr fontId="3"/>
  </si>
  <si>
    <t>利　府</t>
    <rPh sb="0" eb="1">
      <t>リ</t>
    </rPh>
    <rPh sb="2" eb="3">
      <t>フ</t>
    </rPh>
    <phoneticPr fontId="3"/>
  </si>
  <si>
    <t>住吉台のみ</t>
    <rPh sb="0" eb="2">
      <t>スミヨシ</t>
    </rPh>
    <rPh sb="2" eb="3">
      <t>ダイ</t>
    </rPh>
    <phoneticPr fontId="3"/>
  </si>
  <si>
    <t>茂庭台のみ</t>
    <rPh sb="0" eb="1">
      <t>モ</t>
    </rPh>
    <rPh sb="1" eb="2">
      <t>ニワ</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</si>
  <si>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</si>
  <si>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合…合売店 （新聞全紙取り扱っている販売店）  複…複合店（2紙以上取り扱っている販売店）</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phoneticPr fontId="3"/>
  </si>
  <si>
    <t>※  合…合売店 （新聞全紙取り扱っている販売店）  複…複合店（2紙以上取り扱っている販売店）　Ｋ…河北新報</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phoneticPr fontId="3"/>
  </si>
  <si>
    <r>
      <t>太白　</t>
    </r>
    <r>
      <rPr>
        <sz val="11"/>
        <color indexed="20"/>
        <rFont val="ＭＳ Ｐ明朝"/>
        <family val="1"/>
        <charset val="128"/>
      </rPr>
      <t>※</t>
    </r>
    <rPh sb="0" eb="2">
      <t>タイハク</t>
    </rPh>
    <phoneticPr fontId="3"/>
  </si>
  <si>
    <t>白石市</t>
    <rPh sb="0" eb="3">
      <t>シロイシシ</t>
    </rPh>
    <phoneticPr fontId="3"/>
  </si>
  <si>
    <t>七ヶ宿町</t>
    <rPh sb="0" eb="3">
      <t>シチガシュク</t>
    </rPh>
    <rPh sb="3" eb="4">
      <t>チョウ</t>
    </rPh>
    <phoneticPr fontId="3"/>
  </si>
  <si>
    <t>部　数</t>
    <rPh sb="0" eb="1">
      <t>ブ</t>
    </rPh>
    <rPh sb="2" eb="3">
      <t>カズ</t>
    </rPh>
    <phoneticPr fontId="3"/>
  </si>
  <si>
    <t>地区</t>
    <rPh sb="0" eb="2">
      <t>チク</t>
    </rPh>
    <phoneticPr fontId="3"/>
  </si>
  <si>
    <r>
      <t>※</t>
    </r>
    <r>
      <rPr>
        <sz val="10"/>
        <color indexed="8"/>
        <rFont val="ＭＳ Ｐゴシック"/>
        <family val="3"/>
        <charset val="128"/>
      </rPr>
      <t>河北新報白石販売店　内訳</t>
    </r>
    <rPh sb="1" eb="3">
      <t>カホク</t>
    </rPh>
    <rPh sb="3" eb="5">
      <t>シンポウ</t>
    </rPh>
    <rPh sb="5" eb="7">
      <t>シロイシ</t>
    </rPh>
    <rPh sb="7" eb="9">
      <t>ハンバイ</t>
    </rPh>
    <rPh sb="9" eb="10">
      <t>テン</t>
    </rPh>
    <rPh sb="11" eb="13">
      <t>ウチワケ</t>
    </rPh>
    <phoneticPr fontId="3"/>
  </si>
  <si>
    <t xml:space="preserve">大崎市 遠田郡 加美郡 </t>
    <rPh sb="0" eb="2">
      <t>オオサキ</t>
    </rPh>
    <rPh sb="2" eb="3">
      <t>シ</t>
    </rPh>
    <rPh sb="4" eb="7">
      <t>トオダグン</t>
    </rPh>
    <rPh sb="8" eb="11">
      <t>カミグン</t>
    </rPh>
    <phoneticPr fontId="3"/>
  </si>
  <si>
    <t>旧小野田</t>
    <rPh sb="0" eb="1">
      <t>キュウ</t>
    </rPh>
    <rPh sb="1" eb="4">
      <t>オノダ</t>
    </rPh>
    <phoneticPr fontId="3"/>
  </si>
  <si>
    <t>旧中新田</t>
    <rPh sb="0" eb="1">
      <t>キュウ</t>
    </rPh>
    <rPh sb="1" eb="4">
      <t>ナカニイダ</t>
    </rPh>
    <phoneticPr fontId="3"/>
  </si>
  <si>
    <t>※河北中新田森　販売店内訳</t>
    <rPh sb="1" eb="3">
      <t>カホク</t>
    </rPh>
    <rPh sb="3" eb="6">
      <t>ナカニイダ</t>
    </rPh>
    <rPh sb="6" eb="7">
      <t>モリ</t>
    </rPh>
    <rPh sb="8" eb="11">
      <t>ハンバイテン</t>
    </rPh>
    <rPh sb="11" eb="13">
      <t>ウチワケ</t>
    </rPh>
    <phoneticPr fontId="3"/>
  </si>
  <si>
    <t>地　区</t>
    <rPh sb="0" eb="1">
      <t>チ</t>
    </rPh>
    <rPh sb="2" eb="3">
      <t>ク</t>
    </rPh>
    <phoneticPr fontId="3"/>
  </si>
  <si>
    <t>茂  庭</t>
    <rPh sb="0" eb="1">
      <t>モ</t>
    </rPh>
    <rPh sb="3" eb="4">
      <t>ニワ</t>
    </rPh>
    <phoneticPr fontId="3"/>
  </si>
  <si>
    <t>※  合…合売店 （新聞全紙取り扱っている販売店）  複…複合店（2紙以上取り扱っている販売店）　　※　Ａ…朝日新聞　　Ｙ…読売新聞</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phoneticPr fontId="3"/>
  </si>
  <si>
    <t>石巻市　牡鹿郡　東松島市</t>
    <rPh sb="0" eb="3">
      <t>イシノマキシ</t>
    </rPh>
    <rPh sb="4" eb="7">
      <t>オシカグン</t>
    </rPh>
    <rPh sb="8" eb="9">
      <t>ヒガシ</t>
    </rPh>
    <rPh sb="9" eb="11">
      <t>マツシマ</t>
    </rPh>
    <rPh sb="11" eb="12">
      <t>シ</t>
    </rPh>
    <phoneticPr fontId="3"/>
  </si>
  <si>
    <t>TEL</t>
    <phoneticPr fontId="3"/>
  </si>
  <si>
    <t>丸森町</t>
    <rPh sb="0" eb="2">
      <t>マルモリ</t>
    </rPh>
    <rPh sb="2" eb="3">
      <t>マチ</t>
    </rPh>
    <phoneticPr fontId="3"/>
  </si>
  <si>
    <t>折込日</t>
    <phoneticPr fontId="3"/>
  </si>
  <si>
    <t>枚数</t>
  </si>
  <si>
    <t>折込数</t>
  </si>
  <si>
    <t>広告主名</t>
    <rPh sb="0" eb="2">
      <t>コウコク</t>
    </rPh>
    <rPh sb="2" eb="3">
      <t>ヌシ</t>
    </rPh>
    <rPh sb="3" eb="4">
      <t>メイ</t>
    </rPh>
    <phoneticPr fontId="3"/>
  </si>
  <si>
    <t>依頼主</t>
    <rPh sb="0" eb="3">
      <t>イライヌシ</t>
    </rPh>
    <phoneticPr fontId="3"/>
  </si>
  <si>
    <t>総枚数</t>
    <phoneticPr fontId="3"/>
  </si>
  <si>
    <t>岩手県</t>
    <rPh sb="0" eb="3">
      <t>イワテケン</t>
    </rPh>
    <phoneticPr fontId="3"/>
  </si>
  <si>
    <t>枚数明細書</t>
    <rPh sb="2" eb="4">
      <t>メイサイ</t>
    </rPh>
    <rPh sb="4" eb="5">
      <t>ショ</t>
    </rPh>
    <phoneticPr fontId="3"/>
  </si>
  <si>
    <t>岩手日報</t>
    <rPh sb="0" eb="2">
      <t>イワテ</t>
    </rPh>
    <rPh sb="2" eb="4">
      <t>ニッポウ</t>
    </rPh>
    <phoneticPr fontId="3"/>
  </si>
  <si>
    <t>読売</t>
    <rPh sb="0" eb="2">
      <t>ヨミウリ</t>
    </rPh>
    <phoneticPr fontId="3"/>
  </si>
  <si>
    <t>朝日</t>
    <rPh sb="0" eb="2">
      <t>アサヒ</t>
    </rPh>
    <phoneticPr fontId="3"/>
  </si>
  <si>
    <t>毎日</t>
    <rPh sb="0" eb="2">
      <t>マイニチ</t>
    </rPh>
    <phoneticPr fontId="3"/>
  </si>
  <si>
    <t>一関市</t>
    <rPh sb="0" eb="3">
      <t>イチノセキシ</t>
    </rPh>
    <phoneticPr fontId="3"/>
  </si>
  <si>
    <t>一関</t>
    <rPh sb="0" eb="2">
      <t>イチノセキシ</t>
    </rPh>
    <phoneticPr fontId="3"/>
  </si>
  <si>
    <t>一関</t>
    <rPh sb="0" eb="2">
      <t>イチノセキ</t>
    </rPh>
    <phoneticPr fontId="3"/>
  </si>
  <si>
    <t>日経・一関（読）</t>
    <rPh sb="0" eb="2">
      <t>ニッケイ</t>
    </rPh>
    <rPh sb="3" eb="5">
      <t>イチノセキシ</t>
    </rPh>
    <rPh sb="6" eb="7">
      <t>ヨ</t>
    </rPh>
    <phoneticPr fontId="3"/>
  </si>
  <si>
    <t>山目</t>
    <rPh sb="0" eb="2">
      <t>ヤマノメ</t>
    </rPh>
    <phoneticPr fontId="3"/>
  </si>
  <si>
    <t>岩手日日</t>
    <rPh sb="0" eb="2">
      <t>イワテ</t>
    </rPh>
    <rPh sb="2" eb="3">
      <t>ヒ</t>
    </rPh>
    <rPh sb="3" eb="4">
      <t>ヒ</t>
    </rPh>
    <phoneticPr fontId="3"/>
  </si>
  <si>
    <t>花泉</t>
    <rPh sb="0" eb="2">
      <t>ハナイズミ</t>
    </rPh>
    <phoneticPr fontId="3"/>
  </si>
  <si>
    <t>（専売）一関</t>
    <rPh sb="1" eb="2">
      <t>センモン</t>
    </rPh>
    <rPh sb="2" eb="3">
      <t>ウ</t>
    </rPh>
    <rPh sb="4" eb="6">
      <t>イチノセキ</t>
    </rPh>
    <phoneticPr fontId="3"/>
  </si>
  <si>
    <t>薄衣</t>
    <rPh sb="0" eb="1">
      <t>ウス</t>
    </rPh>
    <rPh sb="1" eb="2">
      <t>キヌ</t>
    </rPh>
    <phoneticPr fontId="3"/>
  </si>
  <si>
    <t>（読）一関</t>
    <rPh sb="1" eb="2">
      <t>ドク</t>
    </rPh>
    <rPh sb="3" eb="5">
      <t>イチノセキ</t>
    </rPh>
    <phoneticPr fontId="3"/>
  </si>
  <si>
    <t>東山</t>
    <rPh sb="0" eb="2">
      <t>ヒガシヤマ</t>
    </rPh>
    <phoneticPr fontId="3"/>
  </si>
  <si>
    <t>大原</t>
    <rPh sb="0" eb="2">
      <t>オオハラ</t>
    </rPh>
    <phoneticPr fontId="3"/>
  </si>
  <si>
    <t>興田</t>
    <rPh sb="0" eb="1">
      <t>コウギョウ</t>
    </rPh>
    <rPh sb="1" eb="2">
      <t>タ</t>
    </rPh>
    <phoneticPr fontId="3"/>
  </si>
  <si>
    <t>（専売）東山</t>
    <rPh sb="1" eb="3">
      <t>センバイ</t>
    </rPh>
    <rPh sb="4" eb="6">
      <t>ヒガシヤマ</t>
    </rPh>
    <phoneticPr fontId="3"/>
  </si>
  <si>
    <t>（専売）千厩</t>
    <rPh sb="1" eb="3">
      <t>センバイ</t>
    </rPh>
    <rPh sb="4" eb="5">
      <t>セン</t>
    </rPh>
    <rPh sb="5" eb="6">
      <t>ウマヤ</t>
    </rPh>
    <phoneticPr fontId="3"/>
  </si>
  <si>
    <t>岩手日日計</t>
    <rPh sb="0" eb="2">
      <t>イワテ</t>
    </rPh>
    <rPh sb="2" eb="3">
      <t>ヒ</t>
    </rPh>
    <rPh sb="3" eb="4">
      <t>ヒ</t>
    </rPh>
    <rPh sb="4" eb="5">
      <t>ケイ</t>
    </rPh>
    <phoneticPr fontId="3"/>
  </si>
  <si>
    <t>西磐井郡</t>
    <rPh sb="0" eb="4">
      <t>ニシイワイグン</t>
    </rPh>
    <phoneticPr fontId="3"/>
  </si>
  <si>
    <t>平泉町</t>
    <rPh sb="0" eb="2">
      <t>ヒライズミ</t>
    </rPh>
    <rPh sb="2" eb="3">
      <t>マチ</t>
    </rPh>
    <phoneticPr fontId="3"/>
  </si>
  <si>
    <r>
      <t xml:space="preserve">平泉   </t>
    </r>
    <r>
      <rPr>
        <sz val="9"/>
        <color indexed="20"/>
        <rFont val="ＭＳ Ｐ明朝"/>
        <family val="1"/>
        <charset val="128"/>
      </rPr>
      <t>②</t>
    </r>
    <rPh sb="0" eb="2">
      <t>ヒライズミ</t>
    </rPh>
    <phoneticPr fontId="3"/>
  </si>
  <si>
    <t>合…合売店    複…複合店    日日…岩手日日新聞</t>
    <rPh sb="0" eb="1">
      <t>ゴウ</t>
    </rPh>
    <rPh sb="2" eb="3">
      <t>ゴウ</t>
    </rPh>
    <rPh sb="3" eb="4">
      <t>ウ</t>
    </rPh>
    <rPh sb="4" eb="5">
      <t>テン</t>
    </rPh>
    <rPh sb="9" eb="10">
      <t>フク</t>
    </rPh>
    <rPh sb="11" eb="13">
      <t>フクゴウ</t>
    </rPh>
    <rPh sb="13" eb="14">
      <t>テン</t>
    </rPh>
    <rPh sb="18" eb="19">
      <t>ヒ</t>
    </rPh>
    <rPh sb="19" eb="20">
      <t>ヒ</t>
    </rPh>
    <rPh sb="21" eb="23">
      <t>イワテ</t>
    </rPh>
    <rPh sb="23" eb="24">
      <t>ヒ</t>
    </rPh>
    <rPh sb="24" eb="25">
      <t>ヒ</t>
    </rPh>
    <rPh sb="25" eb="27">
      <t>シンブン</t>
    </rPh>
    <phoneticPr fontId="3"/>
  </si>
  <si>
    <t>陸前高田市</t>
    <rPh sb="0" eb="2">
      <t>リクゼン</t>
    </rPh>
    <rPh sb="2" eb="4">
      <t>タカダシ</t>
    </rPh>
    <rPh sb="4" eb="5">
      <t>シ</t>
    </rPh>
    <phoneticPr fontId="3"/>
  </si>
  <si>
    <t>高田</t>
    <rPh sb="0" eb="2">
      <t>タカダ</t>
    </rPh>
    <phoneticPr fontId="3"/>
  </si>
  <si>
    <t>小友</t>
    <rPh sb="0" eb="1">
      <t>コ</t>
    </rPh>
    <rPh sb="1" eb="2">
      <t>トモ</t>
    </rPh>
    <phoneticPr fontId="3"/>
  </si>
  <si>
    <t>広田</t>
    <rPh sb="0" eb="2">
      <t>ヒロタ</t>
    </rPh>
    <phoneticPr fontId="3"/>
  </si>
  <si>
    <t>FAX</t>
    <phoneticPr fontId="3"/>
  </si>
  <si>
    <t>住所</t>
    <rPh sb="0" eb="2">
      <t>ジュウショ</t>
    </rPh>
    <phoneticPr fontId="3"/>
  </si>
  <si>
    <t>【岩手県】</t>
    <rPh sb="1" eb="4">
      <t>イワテケン</t>
    </rPh>
    <phoneticPr fontId="3"/>
  </si>
  <si>
    <t>一関・両磐・高田</t>
    <rPh sb="0" eb="2">
      <t>イチノセキ</t>
    </rPh>
    <rPh sb="3" eb="4">
      <t>リョウ</t>
    </rPh>
    <rPh sb="4" eb="5">
      <t>イワ</t>
    </rPh>
    <rPh sb="6" eb="8">
      <t>タカタ</t>
    </rPh>
    <phoneticPr fontId="3"/>
  </si>
  <si>
    <t>日経</t>
    <rPh sb="0" eb="2">
      <t>ニッケイ</t>
    </rPh>
    <phoneticPr fontId="3"/>
  </si>
  <si>
    <t>岩手日日</t>
    <rPh sb="0" eb="2">
      <t>イワテ</t>
    </rPh>
    <rPh sb="2" eb="3">
      <t>ニチ</t>
    </rPh>
    <rPh sb="3" eb="4">
      <t>ニチ</t>
    </rPh>
    <phoneticPr fontId="3"/>
  </si>
  <si>
    <t>みやぎ野</t>
    <rPh sb="3" eb="4">
      <t>ノ</t>
    </rPh>
    <phoneticPr fontId="3"/>
  </si>
  <si>
    <t>※　下記地区の各紙取扱販売店</t>
    <rPh sb="2" eb="4">
      <t>カキ</t>
    </rPh>
    <rPh sb="4" eb="6">
      <t>チク</t>
    </rPh>
    <rPh sb="7" eb="9">
      <t>カクシ</t>
    </rPh>
    <rPh sb="9" eb="11">
      <t>トリアツカイ</t>
    </rPh>
    <rPh sb="11" eb="14">
      <t>ハンバイテン</t>
    </rPh>
    <phoneticPr fontId="3"/>
  </si>
  <si>
    <t>　　　・槻木地区・毎日⇒河北槻木店、朝日⇒読売槻木店</t>
    <rPh sb="4" eb="6">
      <t>ツキノキ</t>
    </rPh>
    <rPh sb="6" eb="8">
      <t>チク</t>
    </rPh>
    <rPh sb="9" eb="11">
      <t>マイニチ</t>
    </rPh>
    <rPh sb="12" eb="14">
      <t>カホク</t>
    </rPh>
    <rPh sb="14" eb="16">
      <t>ツキノキ</t>
    </rPh>
    <rPh sb="16" eb="17">
      <t>テン</t>
    </rPh>
    <rPh sb="18" eb="20">
      <t>アサヒ</t>
    </rPh>
    <rPh sb="21" eb="23">
      <t>ヨミウリ</t>
    </rPh>
    <rPh sb="23" eb="25">
      <t>ツキノキ</t>
    </rPh>
    <rPh sb="25" eb="26">
      <t>テン</t>
    </rPh>
    <phoneticPr fontId="3"/>
  </si>
  <si>
    <t>※下記地区の各紙取扱販売店</t>
    <rPh sb="1" eb="3">
      <t>カキ</t>
    </rPh>
    <rPh sb="3" eb="5">
      <t>チク</t>
    </rPh>
    <rPh sb="6" eb="8">
      <t>カクシ</t>
    </rPh>
    <rPh sb="8" eb="10">
      <t>トリアツカイ</t>
    </rPh>
    <rPh sb="10" eb="13">
      <t>ハンバイテン</t>
    </rPh>
    <phoneticPr fontId="3"/>
  </si>
  <si>
    <t>〔折込休日〕三陸新報（朝刊紙）は月曜日が休刊です</t>
    <rPh sb="11" eb="14">
      <t>チョウカンシ</t>
    </rPh>
    <rPh sb="20" eb="22">
      <t>キュウカン</t>
    </rPh>
    <phoneticPr fontId="3"/>
  </si>
  <si>
    <t>利</t>
    <rPh sb="0" eb="1">
      <t>リ</t>
    </rPh>
    <phoneticPr fontId="3"/>
  </si>
  <si>
    <t xml:space="preserve">広告主名　 </t>
    <phoneticPr fontId="3"/>
  </si>
  <si>
    <t>タイトル</t>
    <phoneticPr fontId="3"/>
  </si>
  <si>
    <t xml:space="preserve">代理店名　 </t>
    <phoneticPr fontId="3"/>
  </si>
  <si>
    <t>総枚数</t>
    <phoneticPr fontId="3"/>
  </si>
  <si>
    <t>+</t>
    <phoneticPr fontId="3"/>
  </si>
  <si>
    <t>TEL</t>
    <phoneticPr fontId="3"/>
  </si>
  <si>
    <t>FAX</t>
    <phoneticPr fontId="3"/>
  </si>
  <si>
    <t>No</t>
    <phoneticPr fontId="3"/>
  </si>
  <si>
    <t>No</t>
    <phoneticPr fontId="3"/>
  </si>
  <si>
    <t>ポスティング</t>
    <phoneticPr fontId="3"/>
  </si>
  <si>
    <t>申込部数</t>
    <rPh sb="0" eb="2">
      <t>モウシコミ</t>
    </rPh>
    <rPh sb="2" eb="4">
      <t>ブスウ</t>
    </rPh>
    <phoneticPr fontId="3"/>
  </si>
  <si>
    <t>-</t>
    <phoneticPr fontId="3"/>
  </si>
  <si>
    <t>－</t>
    <phoneticPr fontId="3"/>
  </si>
  <si>
    <t>河北PP</t>
    <rPh sb="0" eb="2">
      <t>カホク</t>
    </rPh>
    <phoneticPr fontId="3"/>
  </si>
  <si>
    <t>唐桑</t>
    <rPh sb="0" eb="2">
      <t>カラクワ</t>
    </rPh>
    <phoneticPr fontId="3"/>
  </si>
  <si>
    <t>本吉</t>
    <rPh sb="0" eb="2">
      <t>モトヨシ</t>
    </rPh>
    <phoneticPr fontId="3"/>
  </si>
  <si>
    <t>旧気仙沼市</t>
    <rPh sb="0" eb="1">
      <t>キュウ</t>
    </rPh>
    <rPh sb="1" eb="5">
      <t>ケセンヌマシ</t>
    </rPh>
    <phoneticPr fontId="3"/>
  </si>
  <si>
    <t>旧唐桑町</t>
    <rPh sb="0" eb="1">
      <t>キュウ</t>
    </rPh>
    <rPh sb="1" eb="4">
      <t>カラクワチョウ</t>
    </rPh>
    <phoneticPr fontId="3"/>
  </si>
  <si>
    <t>旧本吉町</t>
    <rPh sb="0" eb="1">
      <t>キュウ</t>
    </rPh>
    <rPh sb="1" eb="4">
      <t>モトヨシチョウ</t>
    </rPh>
    <phoneticPr fontId="3"/>
  </si>
  <si>
    <t>南三陸町</t>
    <rPh sb="0" eb="1">
      <t>ミナミ</t>
    </rPh>
    <rPh sb="1" eb="3">
      <t>サンリク</t>
    </rPh>
    <rPh sb="3" eb="4">
      <t>マチ</t>
    </rPh>
    <phoneticPr fontId="3"/>
  </si>
  <si>
    <t>三日町八日町魚町南町</t>
    <rPh sb="0" eb="3">
      <t>ミッカマチ</t>
    </rPh>
    <rPh sb="3" eb="6">
      <t>ヨウカマチ</t>
    </rPh>
    <rPh sb="6" eb="8">
      <t>ウオマチ</t>
    </rPh>
    <rPh sb="8" eb="10">
      <t>ミナミマチ</t>
    </rPh>
    <phoneticPr fontId="3"/>
  </si>
  <si>
    <t>新町・古町</t>
    <rPh sb="0" eb="2">
      <t>シンマチ</t>
    </rPh>
    <rPh sb="3" eb="4">
      <t>フル</t>
    </rPh>
    <rPh sb="4" eb="5">
      <t>マチ</t>
    </rPh>
    <phoneticPr fontId="3"/>
  </si>
  <si>
    <t>新月・松川</t>
    <rPh sb="0" eb="1">
      <t>シン</t>
    </rPh>
    <rPh sb="1" eb="2">
      <t>ツキ</t>
    </rPh>
    <rPh sb="3" eb="5">
      <t>マツカワ</t>
    </rPh>
    <phoneticPr fontId="3"/>
  </si>
  <si>
    <t>河原田・内の脇</t>
    <rPh sb="0" eb="2">
      <t>カワラ</t>
    </rPh>
    <rPh sb="2" eb="3">
      <t>タ</t>
    </rPh>
    <rPh sb="4" eb="5">
      <t>ウチ</t>
    </rPh>
    <rPh sb="6" eb="7">
      <t>ワキ</t>
    </rPh>
    <phoneticPr fontId="3"/>
  </si>
  <si>
    <t>条南（南郷・本郷・九条・田中）</t>
    <rPh sb="0" eb="1">
      <t>ジョウ</t>
    </rPh>
    <rPh sb="1" eb="2">
      <t>ナン</t>
    </rPh>
    <rPh sb="3" eb="5">
      <t>ナンゴウ</t>
    </rPh>
    <rPh sb="6" eb="8">
      <t>ホンゴウ</t>
    </rPh>
    <rPh sb="9" eb="11">
      <t>キュウジョウ</t>
    </rPh>
    <rPh sb="12" eb="14">
      <t>タナカ</t>
    </rPh>
    <phoneticPr fontId="3"/>
  </si>
  <si>
    <t>鹿折</t>
    <rPh sb="0" eb="2">
      <t>シシオリ</t>
    </rPh>
    <phoneticPr fontId="3"/>
  </si>
  <si>
    <t>松岩</t>
    <rPh sb="0" eb="2">
      <t>マツイワ</t>
    </rPh>
    <phoneticPr fontId="3"/>
  </si>
  <si>
    <t>階上</t>
    <rPh sb="0" eb="2">
      <t>ハシカミ</t>
    </rPh>
    <phoneticPr fontId="3"/>
  </si>
  <si>
    <t>大島</t>
    <rPh sb="0" eb="2">
      <t>オオシマ</t>
    </rPh>
    <phoneticPr fontId="3"/>
  </si>
  <si>
    <t>志津川</t>
    <rPh sb="0" eb="3">
      <t>シヅガワ</t>
    </rPh>
    <phoneticPr fontId="3"/>
  </si>
  <si>
    <t>歌津</t>
    <rPh sb="0" eb="2">
      <t>ウタツ</t>
    </rPh>
    <phoneticPr fontId="3"/>
  </si>
  <si>
    <t>枚</t>
    <rPh sb="0" eb="1">
      <t>マイ</t>
    </rPh>
    <phoneticPr fontId="3"/>
  </si>
  <si>
    <t>※三陸新報内訳</t>
    <rPh sb="1" eb="3">
      <t>サンリク</t>
    </rPh>
    <rPh sb="3" eb="5">
      <t>シンポウ</t>
    </rPh>
    <rPh sb="5" eb="7">
      <t>ウチワケ</t>
    </rPh>
    <phoneticPr fontId="3"/>
  </si>
  <si>
    <t>部数</t>
    <rPh sb="0" eb="2">
      <t>ブスウ</t>
    </rPh>
    <phoneticPr fontId="3"/>
  </si>
  <si>
    <t>三陸新報（内訳）</t>
    <rPh sb="0" eb="2">
      <t>サンリク</t>
    </rPh>
    <rPh sb="2" eb="4">
      <t>シンポウ</t>
    </rPh>
    <rPh sb="5" eb="7">
      <t>ウチワケ</t>
    </rPh>
    <phoneticPr fontId="3"/>
  </si>
  <si>
    <t>宮泉</t>
    <rPh sb="0" eb="1">
      <t>ミヤ</t>
    </rPh>
    <rPh sb="1" eb="2">
      <t>イズミ</t>
    </rPh>
    <phoneticPr fontId="3"/>
  </si>
  <si>
    <t>富泉和</t>
    <rPh sb="0" eb="1">
      <t>トミ</t>
    </rPh>
    <rPh sb="1" eb="2">
      <t>イズミ</t>
    </rPh>
    <rPh sb="2" eb="3">
      <t>ワ</t>
    </rPh>
    <phoneticPr fontId="3"/>
  </si>
  <si>
    <t>宮泉</t>
  </si>
  <si>
    <t>泉</t>
  </si>
  <si>
    <t>宮</t>
  </si>
  <si>
    <t>宮若</t>
  </si>
  <si>
    <t>若宮</t>
  </si>
  <si>
    <t>若</t>
  </si>
  <si>
    <t>太</t>
  </si>
  <si>
    <t>※天災、災害等の事故や選挙報道等で新聞制作の遅れが生ずる場合、やむを得ず折込日の変更をさせて頂く事や折込不能となる場合があります。</t>
    <phoneticPr fontId="3"/>
  </si>
  <si>
    <t>※悪天候、災害、事故等のやむを得ない理由により、折込不可能もしくは折込日の変更をせざるを得ない場合、折込料金以外の損害賠償について免責とさせていただきます。</t>
    <rPh sb="65" eb="67">
      <t>メンセキ</t>
    </rPh>
    <phoneticPr fontId="3"/>
  </si>
  <si>
    <t>大街道</t>
  </si>
  <si>
    <t>蛇田</t>
  </si>
  <si>
    <t>鹿妻</t>
  </si>
  <si>
    <t>石巻日日（内訳）</t>
    <rPh sb="0" eb="2">
      <t>イシノマキ</t>
    </rPh>
    <rPh sb="2" eb="3">
      <t>ニチ</t>
    </rPh>
    <rPh sb="3" eb="4">
      <t>ニチ</t>
    </rPh>
    <rPh sb="5" eb="7">
      <t>ウチワケ</t>
    </rPh>
    <phoneticPr fontId="3"/>
  </si>
  <si>
    <t>中央専売所</t>
    <rPh sb="0" eb="2">
      <t>チュウオウ</t>
    </rPh>
    <rPh sb="2" eb="4">
      <t>センバイ</t>
    </rPh>
    <rPh sb="4" eb="5">
      <t>ジョ</t>
    </rPh>
    <phoneticPr fontId="3"/>
  </si>
  <si>
    <t>山下専売所</t>
    <rPh sb="0" eb="2">
      <t>ヤマシタ</t>
    </rPh>
    <rPh sb="2" eb="4">
      <t>センバイ</t>
    </rPh>
    <rPh sb="4" eb="5">
      <t>ジョ</t>
    </rPh>
    <phoneticPr fontId="3"/>
  </si>
  <si>
    <t>蛇田専売所</t>
    <rPh sb="0" eb="2">
      <t>ヘビタ</t>
    </rPh>
    <rPh sb="2" eb="4">
      <t>センバイ</t>
    </rPh>
    <rPh sb="4" eb="5">
      <t>ジョ</t>
    </rPh>
    <phoneticPr fontId="3"/>
  </si>
  <si>
    <t>渡波専売所</t>
    <rPh sb="0" eb="2">
      <t>ワタノハ</t>
    </rPh>
    <rPh sb="2" eb="4">
      <t>センバイ</t>
    </rPh>
    <rPh sb="4" eb="5">
      <t>ジョ</t>
    </rPh>
    <phoneticPr fontId="3"/>
  </si>
  <si>
    <t>〒980-0014 仙台市青葉区本町１丁目13番24号　錦ビル２階Ａ号室</t>
    <rPh sb="10" eb="12">
      <t>センダイ</t>
    </rPh>
    <rPh sb="12" eb="13">
      <t>シ</t>
    </rPh>
    <rPh sb="13" eb="16">
      <t>アオバク</t>
    </rPh>
    <rPh sb="16" eb="18">
      <t>ホンチョウ</t>
    </rPh>
    <rPh sb="19" eb="21">
      <t>チョウメ</t>
    </rPh>
    <rPh sb="23" eb="24">
      <t>バン</t>
    </rPh>
    <rPh sb="26" eb="27">
      <t>ゴウ</t>
    </rPh>
    <rPh sb="28" eb="29">
      <t>ニシキ</t>
    </rPh>
    <rPh sb="32" eb="33">
      <t>カイ</t>
    </rPh>
    <rPh sb="34" eb="35">
      <t>ゴウ</t>
    </rPh>
    <rPh sb="35" eb="36">
      <t>シツ</t>
    </rPh>
    <phoneticPr fontId="3"/>
  </si>
  <si>
    <t>TEL022-217-6766</t>
    <phoneticPr fontId="3"/>
  </si>
  <si>
    <t>FAX022-721-5580</t>
    <phoneticPr fontId="3"/>
  </si>
  <si>
    <t xml:space="preserve">FAX022-721-5580 </t>
    <phoneticPr fontId="3"/>
  </si>
  <si>
    <t xml:space="preserve">FAX022-721-558 </t>
    <phoneticPr fontId="3"/>
  </si>
  <si>
    <r>
      <t>小牛田駅前</t>
    </r>
    <r>
      <rPr>
        <sz val="7.5"/>
        <color indexed="61"/>
        <rFont val="ＭＳ Ｐ明朝"/>
        <family val="1"/>
        <charset val="128"/>
      </rPr>
      <t>※</t>
    </r>
    <phoneticPr fontId="3"/>
  </si>
  <si>
    <r>
      <t>本小牛田</t>
    </r>
    <r>
      <rPr>
        <sz val="9"/>
        <color indexed="61"/>
        <rFont val="ＭＳ Ｐ明朝"/>
        <family val="1"/>
        <charset val="128"/>
      </rPr>
      <t>※</t>
    </r>
    <phoneticPr fontId="3"/>
  </si>
  <si>
    <r>
      <t>南郷</t>
    </r>
    <r>
      <rPr>
        <sz val="9"/>
        <color indexed="61"/>
        <rFont val="ＭＳ Ｐ明朝"/>
        <family val="1"/>
        <charset val="128"/>
      </rPr>
      <t>※</t>
    </r>
    <phoneticPr fontId="3"/>
  </si>
  <si>
    <t>折込日</t>
    <rPh sb="0" eb="2">
      <t>オリコミ</t>
    </rPh>
    <rPh sb="2" eb="3">
      <t>ビ</t>
    </rPh>
    <phoneticPr fontId="3"/>
  </si>
  <si>
    <r>
      <t>鶴巣</t>
    </r>
    <r>
      <rPr>
        <sz val="9"/>
        <color indexed="20"/>
        <rFont val="ＭＳ Ｐ明朝"/>
        <family val="1"/>
        <charset val="128"/>
      </rPr>
      <t>※</t>
    </r>
    <phoneticPr fontId="3"/>
  </si>
  <si>
    <r>
      <t>槻木</t>
    </r>
    <r>
      <rPr>
        <sz val="9"/>
        <color indexed="20"/>
        <rFont val="ＭＳ Ｐ明朝"/>
        <family val="1"/>
        <charset val="128"/>
      </rPr>
      <t>※</t>
    </r>
    <phoneticPr fontId="3"/>
  </si>
  <si>
    <t>※〔折込休日〕石巻日日新聞は夕刊紙のため日曜日と祝日の一部が休刊です。</t>
    <rPh sb="27" eb="29">
      <t>イチブ</t>
    </rPh>
    <phoneticPr fontId="3"/>
  </si>
  <si>
    <t>旧津山町</t>
    <rPh sb="0" eb="1">
      <t>キュウ</t>
    </rPh>
    <phoneticPr fontId="3"/>
  </si>
  <si>
    <t>旧石越町</t>
    <rPh sb="0" eb="1">
      <t>キュウ</t>
    </rPh>
    <phoneticPr fontId="3"/>
  </si>
  <si>
    <t>旧迫町</t>
    <rPh sb="0" eb="1">
      <t>キュウ</t>
    </rPh>
    <phoneticPr fontId="3"/>
  </si>
  <si>
    <t>旧南方町</t>
    <rPh sb="0" eb="1">
      <t>キュウ</t>
    </rPh>
    <phoneticPr fontId="3"/>
  </si>
  <si>
    <t>旧中田町</t>
    <rPh sb="0" eb="1">
      <t>キュウ</t>
    </rPh>
    <phoneticPr fontId="3"/>
  </si>
  <si>
    <t>旧東和町</t>
    <rPh sb="0" eb="1">
      <t>キュウ</t>
    </rPh>
    <phoneticPr fontId="3"/>
  </si>
  <si>
    <t>旧米山町</t>
    <rPh sb="0" eb="1">
      <t>キュウ</t>
    </rPh>
    <phoneticPr fontId="3"/>
  </si>
  <si>
    <t>旧豊里町</t>
    <rPh sb="0" eb="1">
      <t>キュウ</t>
    </rPh>
    <phoneticPr fontId="3"/>
  </si>
  <si>
    <t>旧唐桑町</t>
    <rPh sb="0" eb="1">
      <t>キュウ</t>
    </rPh>
    <rPh sb="1" eb="3">
      <t>カラクワ</t>
    </rPh>
    <rPh sb="3" eb="4">
      <t>チョウ</t>
    </rPh>
    <phoneticPr fontId="3"/>
  </si>
  <si>
    <t>旧本吉町</t>
    <rPh sb="0" eb="1">
      <t>キュウ</t>
    </rPh>
    <rPh sb="1" eb="3">
      <t>モトヨシ</t>
    </rPh>
    <rPh sb="3" eb="4">
      <t>マチ</t>
    </rPh>
    <phoneticPr fontId="3"/>
  </si>
  <si>
    <t xml:space="preserve">※　〔折込休日〕夕刊は日曜・祝日と振替休日、年末年始は発行されません。 </t>
    <phoneticPr fontId="3"/>
  </si>
  <si>
    <t xml:space="preserve"> </t>
    <phoneticPr fontId="3"/>
  </si>
  <si>
    <t xml:space="preserve"> </t>
    <phoneticPr fontId="3"/>
  </si>
  <si>
    <t>ＴＥＬ　022-217-6766</t>
    <phoneticPr fontId="3"/>
  </si>
  <si>
    <t>ＦＡＸ　022-721-5580</t>
    <phoneticPr fontId="3"/>
  </si>
  <si>
    <t>・河北鶴巣店では富谷町の一部を取り扱っております。</t>
    <rPh sb="1" eb="3">
      <t>カホク</t>
    </rPh>
    <rPh sb="3" eb="4">
      <t>ツル</t>
    </rPh>
    <rPh sb="4" eb="5">
      <t>ス</t>
    </rPh>
    <rPh sb="5" eb="6">
      <t>テン</t>
    </rPh>
    <rPh sb="8" eb="10">
      <t>トミヤ</t>
    </rPh>
    <rPh sb="10" eb="11">
      <t>チョウ</t>
    </rPh>
    <rPh sb="12" eb="14">
      <t>イチブ</t>
    </rPh>
    <rPh sb="15" eb="16">
      <t>ト</t>
    </rPh>
    <rPh sb="17" eb="18">
      <t>アツカ</t>
    </rPh>
    <phoneticPr fontId="3"/>
  </si>
  <si>
    <t>TEL022-217-6766</t>
  </si>
  <si>
    <t>　　　・角田市内・日本経済⇒読売角田店</t>
    <phoneticPr fontId="3"/>
  </si>
  <si>
    <t>美里西部※</t>
    <rPh sb="0" eb="2">
      <t>ミサト</t>
    </rPh>
    <rPh sb="2" eb="4">
      <t>セイブ</t>
    </rPh>
    <phoneticPr fontId="3"/>
  </si>
  <si>
    <t>※  合…合売店 （新聞全紙取り扱っている販売店）  複…複合店（2紙以上取り扱っている販売店）　Ｋ…河北新報　</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phoneticPr fontId="3"/>
  </si>
  <si>
    <t>※  合…合売店 （新聞全紙取り扱っている販売店）  複…複合店（2紙以上取り扱っている販売店）　K…河北新報　Ｙ…読売新聞</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rPh sb="58" eb="60">
      <t>ヨミウリ</t>
    </rPh>
    <rPh sb="60" eb="62">
      <t>シンブン</t>
    </rPh>
    <phoneticPr fontId="3"/>
  </si>
  <si>
    <r>
      <t>柳津　</t>
    </r>
    <r>
      <rPr>
        <sz val="9"/>
        <color indexed="20"/>
        <rFont val="ＭＳ Ｐ明朝"/>
        <family val="1"/>
        <charset val="128"/>
      </rPr>
      <t>※</t>
    </r>
    <phoneticPr fontId="3"/>
  </si>
  <si>
    <t>折込休日</t>
  </si>
  <si>
    <t>①</t>
  </si>
  <si>
    <t>②</t>
  </si>
  <si>
    <t>折込休日がある販売店</t>
  </si>
  <si>
    <t>③</t>
  </si>
  <si>
    <t>④</t>
  </si>
  <si>
    <t>下記の折込広告についてはお取り扱いできませんのでご注意下さい</t>
  </si>
  <si>
    <t>責任の所在および内容のはっきりしないもの。</t>
  </si>
  <si>
    <t>虚偽または内容が不明確で誤認されるおそれがあるもの。</t>
  </si>
  <si>
    <t>公序良俗に反するおそれがあるもの。</t>
  </si>
  <si>
    <t>政治問題について極端な主義主張を述べたもの。</t>
  </si>
  <si>
    <t>⑤</t>
  </si>
  <si>
    <t>関係諸法規に違反するおそれがあるもの。</t>
  </si>
  <si>
    <t>⑥</t>
  </si>
  <si>
    <t>新聞公正競争規約に抵触するもの。</t>
  </si>
  <si>
    <t>⑦</t>
  </si>
  <si>
    <t>名誉・プライバシーなどを損なう広告。</t>
  </si>
  <si>
    <t>販売店です。</t>
  </si>
  <si>
    <t>《取扱い注意事項》</t>
    <rPh sb="1" eb="3">
      <t>トリアツカイ</t>
    </rPh>
    <rPh sb="4" eb="6">
      <t>チュウイ</t>
    </rPh>
    <rPh sb="6" eb="8">
      <t>ジコウ</t>
    </rPh>
    <phoneticPr fontId="3"/>
  </si>
  <si>
    <t>新聞休刊（右記参照）を除き、仙台市内は原則として折込休日はありません。</t>
    <rPh sb="5" eb="6">
      <t>ミギ</t>
    </rPh>
    <phoneticPr fontId="3"/>
  </si>
  <si>
    <t>気仙沼</t>
    <phoneticPr fontId="3"/>
  </si>
  <si>
    <t>複</t>
    <phoneticPr fontId="3"/>
  </si>
  <si>
    <t>※  天災、災害等の事故や選挙報道等で新聞制作の遅れが生ずる場合、やむを得ず折込日の変更をさせて頂く事や折込不能となる場合があります。</t>
    <phoneticPr fontId="3"/>
  </si>
  <si>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</si>
  <si>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r>
      <t>①</t>
    </r>
    <r>
      <rPr>
        <sz val="8"/>
        <rFont val="ＭＳ Ｐ明朝"/>
        <family val="1"/>
        <charset val="128"/>
      </rPr>
      <t>…藤沢町を含む販売店 (日報千厩)</t>
    </r>
    <phoneticPr fontId="3"/>
  </si>
  <si>
    <t>愛子西部</t>
    <rPh sb="0" eb="2">
      <t>アヤシ</t>
    </rPh>
    <rPh sb="2" eb="4">
      <t>セイブ</t>
    </rPh>
    <phoneticPr fontId="3"/>
  </si>
  <si>
    <r>
      <t>愛子東部</t>
    </r>
    <r>
      <rPr>
        <sz val="11"/>
        <color indexed="20"/>
        <rFont val="ＭＳ Ｐ明朝"/>
        <family val="1"/>
        <charset val="128"/>
      </rPr>
      <t>※</t>
    </r>
    <rPh sb="0" eb="2">
      <t>アヤシ</t>
    </rPh>
    <rPh sb="2" eb="3">
      <t>ヒガシ</t>
    </rPh>
    <rPh sb="3" eb="4">
      <t>ブ</t>
    </rPh>
    <phoneticPr fontId="3"/>
  </si>
  <si>
    <r>
      <t>愛子西部</t>
    </r>
    <r>
      <rPr>
        <sz val="11"/>
        <color indexed="20"/>
        <rFont val="ＭＳ Ｐ明朝"/>
        <family val="1"/>
        <charset val="128"/>
      </rPr>
      <t>※</t>
    </r>
    <rPh sb="0" eb="2">
      <t>アヤシ</t>
    </rPh>
    <rPh sb="2" eb="4">
      <t>セイブ</t>
    </rPh>
    <phoneticPr fontId="3"/>
  </si>
  <si>
    <t>※ひろせ販売店Ｃは愛子東部店と名称が変わりました。（H25.5.1）</t>
    <rPh sb="4" eb="7">
      <t>ハンバイテン</t>
    </rPh>
    <rPh sb="9" eb="11">
      <t>アヤシ</t>
    </rPh>
    <rPh sb="11" eb="13">
      <t>トウブ</t>
    </rPh>
    <rPh sb="13" eb="14">
      <t>テン</t>
    </rPh>
    <rPh sb="15" eb="17">
      <t>メイショウ</t>
    </rPh>
    <rPh sb="18" eb="19">
      <t>カ</t>
    </rPh>
    <phoneticPr fontId="3"/>
  </si>
  <si>
    <t>※作並店は愛子西部店と名称が変わりました。（H25.5.1）</t>
    <rPh sb="1" eb="2">
      <t>サク</t>
    </rPh>
    <rPh sb="2" eb="3">
      <t>ナミ</t>
    </rPh>
    <rPh sb="3" eb="4">
      <t>テン</t>
    </rPh>
    <rPh sb="5" eb="7">
      <t>アヤシ</t>
    </rPh>
    <rPh sb="7" eb="9">
      <t>セイブ</t>
    </rPh>
    <rPh sb="9" eb="10">
      <t>テン</t>
    </rPh>
    <rPh sb="11" eb="13">
      <t>メイショウ</t>
    </rPh>
    <rPh sb="14" eb="15">
      <t>カ</t>
    </rPh>
    <phoneticPr fontId="3"/>
  </si>
  <si>
    <t>愛子東部</t>
    <rPh sb="0" eb="2">
      <t>アヤシ</t>
    </rPh>
    <rPh sb="2" eb="4">
      <t>トウブ</t>
    </rPh>
    <phoneticPr fontId="3"/>
  </si>
  <si>
    <t>泉西　</t>
    <rPh sb="0" eb="1">
      <t>イズミ</t>
    </rPh>
    <rPh sb="1" eb="2">
      <t>ニシ</t>
    </rPh>
    <phoneticPr fontId="3"/>
  </si>
  <si>
    <t>青葉八幡</t>
    <rPh sb="0" eb="2">
      <t>アオバ</t>
    </rPh>
    <rPh sb="2" eb="4">
      <t>ハチマン</t>
    </rPh>
    <phoneticPr fontId="3"/>
  </si>
  <si>
    <t>気仙沼唐桑は河北気仙沼へ移管（H25.10.01）</t>
    <rPh sb="0" eb="3">
      <t>ケセンヌマ</t>
    </rPh>
    <rPh sb="3" eb="4">
      <t>カラ</t>
    </rPh>
    <rPh sb="4" eb="5">
      <t>クワ</t>
    </rPh>
    <rPh sb="6" eb="8">
      <t>カホク</t>
    </rPh>
    <rPh sb="8" eb="11">
      <t>ケセンヌマ</t>
    </rPh>
    <rPh sb="12" eb="14">
      <t>イカン</t>
    </rPh>
    <phoneticPr fontId="3"/>
  </si>
  <si>
    <t>ひろせ中央</t>
    <rPh sb="3" eb="5">
      <t>チュウオウ</t>
    </rPh>
    <phoneticPr fontId="3"/>
  </si>
  <si>
    <t>宮泉青</t>
    <rPh sb="0" eb="1">
      <t>ミヤ</t>
    </rPh>
    <rPh sb="1" eb="2">
      <t>イズミ</t>
    </rPh>
    <rPh sb="2" eb="3">
      <t>アオ</t>
    </rPh>
    <phoneticPr fontId="3"/>
  </si>
  <si>
    <t>名太</t>
    <rPh sb="0" eb="1">
      <t>ナ</t>
    </rPh>
    <rPh sb="1" eb="2">
      <t>フト</t>
    </rPh>
    <phoneticPr fontId="3"/>
  </si>
  <si>
    <r>
      <t>西佐沼</t>
    </r>
    <r>
      <rPr>
        <sz val="9"/>
        <color indexed="20"/>
        <rFont val="ＭＳ Ｐ明朝"/>
        <family val="1"/>
        <charset val="128"/>
      </rPr>
      <t>※</t>
    </r>
    <phoneticPr fontId="3"/>
  </si>
  <si>
    <t>ＦＡＸ</t>
    <phoneticPr fontId="3"/>
  </si>
  <si>
    <t>印刷所</t>
    <rPh sb="0" eb="2">
      <t>インサツ</t>
    </rPh>
    <rPh sb="2" eb="3">
      <t>ショ</t>
    </rPh>
    <phoneticPr fontId="3"/>
  </si>
  <si>
    <t>納品日</t>
    <rPh sb="0" eb="2">
      <t>ノウヒン</t>
    </rPh>
    <rPh sb="2" eb="3">
      <t>ニチ</t>
    </rPh>
    <phoneticPr fontId="3"/>
  </si>
  <si>
    <t>ＴＥＬ</t>
    <phoneticPr fontId="3"/>
  </si>
  <si>
    <t>幸　町</t>
    <rPh sb="0" eb="1">
      <t>サイワイ</t>
    </rPh>
    <rPh sb="2" eb="3">
      <t>マチ</t>
    </rPh>
    <phoneticPr fontId="3"/>
  </si>
  <si>
    <t>旧市内</t>
    <rPh sb="0" eb="3">
      <t>キュウシナイ</t>
    </rPh>
    <phoneticPr fontId="3"/>
  </si>
  <si>
    <t>市内</t>
    <rPh sb="0" eb="2">
      <t>シナイ</t>
    </rPh>
    <phoneticPr fontId="3"/>
  </si>
  <si>
    <t>株式会社ケンオリ　仙台営業所</t>
    <rPh sb="0" eb="4">
      <t>カブシキガイシャ</t>
    </rPh>
    <rPh sb="9" eb="11">
      <t>センダイ</t>
    </rPh>
    <rPh sb="11" eb="14">
      <t>エイギョウショ</t>
    </rPh>
    <phoneticPr fontId="3"/>
  </si>
  <si>
    <t>　　㈱ケンオリ　仙台営業所</t>
    <rPh sb="8" eb="10">
      <t>センダイ</t>
    </rPh>
    <rPh sb="10" eb="13">
      <t>エイギョウショ</t>
    </rPh>
    <phoneticPr fontId="3"/>
  </si>
  <si>
    <t>　㈱ケンオリ　仙台営業所</t>
    <phoneticPr fontId="3"/>
  </si>
  <si>
    <t>㈱ケンオリ　仙台営業所</t>
    <phoneticPr fontId="3"/>
  </si>
  <si>
    <t>雄勝は河北女川に移管へ（H27.8.1）</t>
    <rPh sb="3" eb="5">
      <t>カホク</t>
    </rPh>
    <rPh sb="5" eb="7">
      <t>オナガワ</t>
    </rPh>
    <rPh sb="8" eb="10">
      <t>イカン</t>
    </rPh>
    <phoneticPr fontId="3"/>
  </si>
  <si>
    <r>
      <t>岩沼</t>
    </r>
    <r>
      <rPr>
        <sz val="9"/>
        <color indexed="20"/>
        <rFont val="ＭＳ Ｐ明朝"/>
        <family val="1"/>
        <charset val="128"/>
      </rPr>
      <t>※</t>
    </r>
    <phoneticPr fontId="3"/>
  </si>
  <si>
    <r>
      <t>名取</t>
    </r>
    <r>
      <rPr>
        <sz val="9"/>
        <color indexed="20"/>
        <rFont val="ＭＳ Ｐ明朝"/>
        <family val="1"/>
        <charset val="128"/>
      </rPr>
      <t>※</t>
    </r>
    <rPh sb="0" eb="2">
      <t>ナトリ</t>
    </rPh>
    <phoneticPr fontId="3"/>
  </si>
  <si>
    <r>
      <t>岩沼</t>
    </r>
    <r>
      <rPr>
        <sz val="9"/>
        <color indexed="20"/>
        <rFont val="ＭＳ Ｐ明朝"/>
        <family val="1"/>
        <charset val="128"/>
      </rPr>
      <t>※</t>
    </r>
    <phoneticPr fontId="3"/>
  </si>
  <si>
    <r>
      <t>古川</t>
    </r>
    <r>
      <rPr>
        <sz val="9"/>
        <color indexed="20"/>
        <rFont val="ＭＳ Ｐ明朝"/>
        <family val="1"/>
        <charset val="128"/>
      </rPr>
      <t>※</t>
    </r>
    <phoneticPr fontId="3"/>
  </si>
  <si>
    <t>旧築館町</t>
    <rPh sb="0" eb="1">
      <t>キュウ</t>
    </rPh>
    <rPh sb="3" eb="4">
      <t>マチ</t>
    </rPh>
    <phoneticPr fontId="3"/>
  </si>
  <si>
    <t>旧志波姫町</t>
    <rPh sb="0" eb="1">
      <t>キュウ</t>
    </rPh>
    <rPh sb="4" eb="5">
      <t>マチ</t>
    </rPh>
    <phoneticPr fontId="3"/>
  </si>
  <si>
    <t>旧若柳町</t>
    <rPh sb="0" eb="1">
      <t>キュウ</t>
    </rPh>
    <rPh sb="3" eb="4">
      <t>マチ</t>
    </rPh>
    <phoneticPr fontId="3"/>
  </si>
  <si>
    <t>旧栗駒町</t>
    <rPh sb="0" eb="1">
      <t>キュウ</t>
    </rPh>
    <rPh sb="3" eb="4">
      <t>マチ</t>
    </rPh>
    <phoneticPr fontId="3"/>
  </si>
  <si>
    <t>旧一迫町</t>
    <rPh sb="0" eb="1">
      <t>キュウ</t>
    </rPh>
    <rPh sb="3" eb="4">
      <t>マチ</t>
    </rPh>
    <phoneticPr fontId="3"/>
  </si>
  <si>
    <t>旧花山村</t>
    <rPh sb="0" eb="1">
      <t>キュウ</t>
    </rPh>
    <rPh sb="3" eb="4">
      <t>ムラ</t>
    </rPh>
    <phoneticPr fontId="3"/>
  </si>
  <si>
    <t>旧高清水町</t>
    <rPh sb="0" eb="1">
      <t>キュウ</t>
    </rPh>
    <rPh sb="4" eb="5">
      <t>マチ</t>
    </rPh>
    <phoneticPr fontId="3"/>
  </si>
  <si>
    <t>旧瀬峰町</t>
    <rPh sb="0" eb="1">
      <t>キュウ</t>
    </rPh>
    <rPh sb="3" eb="4">
      <t>マチ</t>
    </rPh>
    <phoneticPr fontId="3"/>
  </si>
  <si>
    <r>
      <t>岩ヶ崎</t>
    </r>
    <r>
      <rPr>
        <sz val="9"/>
        <color indexed="20"/>
        <rFont val="ＭＳ Ｐ明朝"/>
        <family val="1"/>
        <charset val="128"/>
      </rPr>
      <t>※</t>
    </r>
    <rPh sb="0" eb="1">
      <t>イワ</t>
    </rPh>
    <rPh sb="2" eb="3">
      <t>サキ</t>
    </rPh>
    <phoneticPr fontId="3"/>
  </si>
  <si>
    <t>面瀬</t>
    <rPh sb="0" eb="1">
      <t>オモ</t>
    </rPh>
    <rPh sb="1" eb="2">
      <t>セ</t>
    </rPh>
    <phoneticPr fontId="3"/>
  </si>
  <si>
    <r>
      <t>南三陸　</t>
    </r>
    <r>
      <rPr>
        <sz val="9"/>
        <color indexed="36"/>
        <rFont val="ＭＳ Ｐ明朝"/>
        <family val="1"/>
        <charset val="128"/>
      </rPr>
      <t>※</t>
    </r>
    <rPh sb="0" eb="1">
      <t>ミナミ</t>
    </rPh>
    <rPh sb="1" eb="3">
      <t>サンリク</t>
    </rPh>
    <phoneticPr fontId="3"/>
  </si>
  <si>
    <t>※気仙沼市の津谷店は本吉店と名称が変わりました。</t>
    <rPh sb="1" eb="5">
      <t>ケセンヌマシ</t>
    </rPh>
    <rPh sb="6" eb="7">
      <t>ツ</t>
    </rPh>
    <rPh sb="7" eb="8">
      <t>タニ</t>
    </rPh>
    <rPh sb="8" eb="9">
      <t>テン</t>
    </rPh>
    <rPh sb="10" eb="12">
      <t>モトヨシ</t>
    </rPh>
    <rPh sb="12" eb="13">
      <t>テン</t>
    </rPh>
    <rPh sb="14" eb="16">
      <t>メイショウ</t>
    </rPh>
    <rPh sb="17" eb="18">
      <t>カ</t>
    </rPh>
    <phoneticPr fontId="3"/>
  </si>
  <si>
    <r>
      <t xml:space="preserve">亘理・
山元
</t>
    </r>
    <r>
      <rPr>
        <sz val="9"/>
        <color indexed="20"/>
        <rFont val="ＭＳ Ｐ明朝"/>
        <family val="1"/>
        <charset val="128"/>
      </rPr>
      <t>※</t>
    </r>
    <rPh sb="4" eb="6">
      <t>ヤマモト</t>
    </rPh>
    <phoneticPr fontId="3"/>
  </si>
  <si>
    <t xml:space="preserve">※  朝日新聞の複合店⇒日本経済新聞、産経新聞を取り扱っております。 </t>
    <rPh sb="12" eb="14">
      <t>ニッポン</t>
    </rPh>
    <rPh sb="14" eb="16">
      <t>ケイザイ</t>
    </rPh>
    <rPh sb="16" eb="18">
      <t>シンブン</t>
    </rPh>
    <phoneticPr fontId="3"/>
  </si>
  <si>
    <t>ゆりが丘はＡＳＡ南仙台に統合されました。</t>
    <rPh sb="3" eb="4">
      <t>オカ</t>
    </rPh>
    <rPh sb="8" eb="11">
      <t>ミナミセンダイ</t>
    </rPh>
    <rPh sb="12" eb="14">
      <t>トウゴウ</t>
    </rPh>
    <phoneticPr fontId="3"/>
  </si>
  <si>
    <t>中山はＡＳＡ中山に統合されました。</t>
    <rPh sb="0" eb="2">
      <t>ナカヤマ</t>
    </rPh>
    <rPh sb="6" eb="8">
      <t>ナカヤマ</t>
    </rPh>
    <rPh sb="9" eb="11">
      <t>トウゴウ</t>
    </rPh>
    <phoneticPr fontId="3"/>
  </si>
  <si>
    <t>長町はＡＳＡ長町に統合されました。</t>
    <rPh sb="0" eb="2">
      <t>ナガマチ</t>
    </rPh>
    <rPh sb="6" eb="8">
      <t>ナガマチ</t>
    </rPh>
    <rPh sb="9" eb="11">
      <t>トウゴウ</t>
    </rPh>
    <phoneticPr fontId="3"/>
  </si>
  <si>
    <t>八木山はＡＳＡ八木山に統合されました。</t>
    <rPh sb="0" eb="2">
      <t>ヤギ</t>
    </rPh>
    <rPh sb="2" eb="3">
      <t>ヤマ</t>
    </rPh>
    <rPh sb="7" eb="9">
      <t>ヤギ</t>
    </rPh>
    <rPh sb="9" eb="10">
      <t>ヤマ</t>
    </rPh>
    <rPh sb="11" eb="13">
      <t>トウゴウ</t>
    </rPh>
    <phoneticPr fontId="3"/>
  </si>
  <si>
    <t>泉中央はＡＳＡ泉中央に統合されました。</t>
    <rPh sb="0" eb="3">
      <t>イズミチュウオウ</t>
    </rPh>
    <rPh sb="7" eb="10">
      <t>イズミチュウオウ</t>
    </rPh>
    <rPh sb="11" eb="13">
      <t>トウゴウ</t>
    </rPh>
    <phoneticPr fontId="3"/>
  </si>
  <si>
    <t>泉東部はＡＳＡ泉東部に統合されました。</t>
    <rPh sb="0" eb="1">
      <t>イズミ</t>
    </rPh>
    <rPh sb="1" eb="3">
      <t>トウブ</t>
    </rPh>
    <rPh sb="7" eb="8">
      <t>イズミ</t>
    </rPh>
    <rPh sb="8" eb="10">
      <t>トウブ</t>
    </rPh>
    <rPh sb="11" eb="13">
      <t>トウゴウ</t>
    </rPh>
    <phoneticPr fontId="3"/>
  </si>
  <si>
    <t>泉西部はＡＳＡ泉西部に統合されました。</t>
    <rPh sb="0" eb="1">
      <t>イズミ</t>
    </rPh>
    <rPh sb="1" eb="3">
      <t>セイブ</t>
    </rPh>
    <rPh sb="7" eb="8">
      <t>イズミ</t>
    </rPh>
    <rPh sb="8" eb="10">
      <t>セイブ</t>
    </rPh>
    <rPh sb="11" eb="13">
      <t>トウゴウ</t>
    </rPh>
    <phoneticPr fontId="3"/>
  </si>
  <si>
    <t>泉北部はＡＳＡ泉北部に統合されました。</t>
    <rPh sb="0" eb="1">
      <t>イズミ</t>
    </rPh>
    <rPh sb="1" eb="3">
      <t>ホクブ</t>
    </rPh>
    <rPh sb="7" eb="8">
      <t>イズミ</t>
    </rPh>
    <rPh sb="8" eb="10">
      <t>ホクブ</t>
    </rPh>
    <rPh sb="11" eb="13">
      <t>トウゴウ</t>
    </rPh>
    <phoneticPr fontId="3"/>
  </si>
  <si>
    <t>高砂東はＹＣ中野栄に統合されました。</t>
    <rPh sb="0" eb="2">
      <t>タカサゴ</t>
    </rPh>
    <rPh sb="2" eb="3">
      <t>ヒガシ</t>
    </rPh>
    <rPh sb="6" eb="8">
      <t>ナカノ</t>
    </rPh>
    <rPh sb="8" eb="9">
      <t>サカエ</t>
    </rPh>
    <rPh sb="10" eb="12">
      <t>トウゴウ</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</si>
  <si>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</si>
  <si>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</si>
  <si>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</si>
  <si>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・名取市内の毎日新聞は河北新報販売店が、日経新聞・産経新聞は朝日新聞名取店が取り扱っております。　・岩沼市内の毎日新聞⇒河北岩沼店、産経新聞⇒朝日岩沼店。</t>
    <rPh sb="3" eb="5">
      <t>ナトリ</t>
    </rPh>
    <rPh sb="10" eb="12">
      <t>シンブン</t>
    </rPh>
    <rPh sb="13" eb="15">
      <t>カホク</t>
    </rPh>
    <rPh sb="15" eb="17">
      <t>シンポウ</t>
    </rPh>
    <rPh sb="17" eb="20">
      <t>ハンバイテン</t>
    </rPh>
    <rPh sb="22" eb="24">
      <t>ニッケイ</t>
    </rPh>
    <rPh sb="24" eb="26">
      <t>シンブン</t>
    </rPh>
    <rPh sb="27" eb="29">
      <t>サンケイ</t>
    </rPh>
    <rPh sb="29" eb="31">
      <t>シンブン</t>
    </rPh>
    <rPh sb="32" eb="34">
      <t>アサヒ</t>
    </rPh>
    <rPh sb="34" eb="36">
      <t>シンブン</t>
    </rPh>
    <rPh sb="36" eb="38">
      <t>ナトリ</t>
    </rPh>
    <rPh sb="38" eb="39">
      <t>テン</t>
    </rPh>
    <rPh sb="40" eb="41">
      <t>ト</t>
    </rPh>
    <rPh sb="42" eb="43">
      <t>アツカ</t>
    </rPh>
    <rPh sb="52" eb="56">
      <t>イワヌマシナイ</t>
    </rPh>
    <rPh sb="57" eb="59">
      <t>マイニチ</t>
    </rPh>
    <rPh sb="59" eb="61">
      <t>シンブン</t>
    </rPh>
    <rPh sb="64" eb="66">
      <t>イワヌマ</t>
    </rPh>
    <rPh sb="75" eb="77">
      <t>イワヌマ</t>
    </rPh>
    <rPh sb="77" eb="78">
      <t>テン</t>
    </rPh>
    <phoneticPr fontId="3"/>
  </si>
  <si>
    <r>
      <t>多賀城</t>
    </r>
    <r>
      <rPr>
        <sz val="9"/>
        <color indexed="20"/>
        <rFont val="ＭＳ Ｐ明朝"/>
        <family val="1"/>
        <charset val="128"/>
      </rPr>
      <t>※</t>
    </r>
    <phoneticPr fontId="3"/>
  </si>
  <si>
    <r>
      <t>岩沼</t>
    </r>
    <r>
      <rPr>
        <sz val="9"/>
        <color indexed="20"/>
        <rFont val="ＭＳ Ｐ明朝"/>
        <family val="1"/>
        <charset val="128"/>
      </rPr>
      <t>※</t>
    </r>
    <phoneticPr fontId="3"/>
  </si>
  <si>
    <r>
      <t>利府</t>
    </r>
    <r>
      <rPr>
        <sz val="9"/>
        <color indexed="20"/>
        <rFont val="ＭＳ Ｐ明朝"/>
        <family val="1"/>
        <charset val="128"/>
      </rPr>
      <t>※</t>
    </r>
    <phoneticPr fontId="3"/>
  </si>
  <si>
    <t>　　　・角田市内、亘理町内・朝日新聞⇒河北新報各店が取り扱っております。</t>
    <rPh sb="4" eb="7">
      <t>カクダシ</t>
    </rPh>
    <rPh sb="7" eb="8">
      <t>ナイ</t>
    </rPh>
    <rPh sb="9" eb="11">
      <t>ワタリ</t>
    </rPh>
    <rPh sb="11" eb="13">
      <t>チョウナイ</t>
    </rPh>
    <rPh sb="14" eb="16">
      <t>アサヒ</t>
    </rPh>
    <rPh sb="16" eb="18">
      <t>シンブン</t>
    </rPh>
    <rPh sb="19" eb="21">
      <t>カホク</t>
    </rPh>
    <rPh sb="21" eb="23">
      <t>シンポウ</t>
    </rPh>
    <rPh sb="23" eb="25">
      <t>カクテン</t>
    </rPh>
    <rPh sb="26" eb="27">
      <t>ト</t>
    </rPh>
    <rPh sb="28" eb="29">
      <t>アツカ</t>
    </rPh>
    <phoneticPr fontId="3"/>
  </si>
  <si>
    <t>※遠田郡美里町と涌谷町の朝日・日経新聞⇒河北新報各店が取り扱っております。</t>
    <rPh sb="1" eb="3">
      <t>トオダ</t>
    </rPh>
    <rPh sb="3" eb="4">
      <t>グン</t>
    </rPh>
    <rPh sb="4" eb="5">
      <t>ミ</t>
    </rPh>
    <rPh sb="5" eb="6">
      <t>サト</t>
    </rPh>
    <rPh sb="6" eb="7">
      <t>マチ</t>
    </rPh>
    <rPh sb="8" eb="10">
      <t>ワクヤ</t>
    </rPh>
    <rPh sb="10" eb="11">
      <t>マチ</t>
    </rPh>
    <rPh sb="12" eb="14">
      <t>アサヒ</t>
    </rPh>
    <rPh sb="15" eb="17">
      <t>ニッケイ</t>
    </rPh>
    <rPh sb="17" eb="19">
      <t>シンブン</t>
    </rPh>
    <rPh sb="20" eb="22">
      <t>カホク</t>
    </rPh>
    <rPh sb="22" eb="24">
      <t>シンポウ</t>
    </rPh>
    <rPh sb="24" eb="26">
      <t>カクテン</t>
    </rPh>
    <rPh sb="27" eb="28">
      <t>ト</t>
    </rPh>
    <rPh sb="29" eb="30">
      <t>アツカ</t>
    </rPh>
    <phoneticPr fontId="3"/>
  </si>
  <si>
    <t>　　・女川町の産経新聞⇒読売女川店　　</t>
    <rPh sb="3" eb="5">
      <t>オナガワ</t>
    </rPh>
    <rPh sb="5" eb="6">
      <t>マチ</t>
    </rPh>
    <rPh sb="7" eb="9">
      <t>サンケイ</t>
    </rPh>
    <rPh sb="9" eb="11">
      <t>シンブン</t>
    </rPh>
    <rPh sb="12" eb="14">
      <t>ヨミウリ</t>
    </rPh>
    <rPh sb="14" eb="16">
      <t>オナガワ</t>
    </rPh>
    <rPh sb="16" eb="17">
      <t>テン</t>
    </rPh>
    <phoneticPr fontId="3"/>
  </si>
  <si>
    <r>
      <t>蛇田</t>
    </r>
    <r>
      <rPr>
        <sz val="9"/>
        <color indexed="20"/>
        <rFont val="ＭＳ Ｐ明朝"/>
        <family val="1"/>
        <charset val="128"/>
      </rPr>
      <t>※</t>
    </r>
    <rPh sb="0" eb="2">
      <t>ヘビタ</t>
    </rPh>
    <phoneticPr fontId="3"/>
  </si>
  <si>
    <r>
      <t>鹿妻</t>
    </r>
    <r>
      <rPr>
        <sz val="9"/>
        <color indexed="20"/>
        <rFont val="ＭＳ Ｐ明朝"/>
        <family val="1"/>
        <charset val="128"/>
      </rPr>
      <t>※</t>
    </r>
    <rPh sb="0" eb="2">
      <t>カヅマ</t>
    </rPh>
    <phoneticPr fontId="3"/>
  </si>
  <si>
    <r>
      <t>稲井</t>
    </r>
    <r>
      <rPr>
        <sz val="9"/>
        <color indexed="20"/>
        <rFont val="ＭＳ Ｐ明朝"/>
        <family val="1"/>
        <charset val="128"/>
      </rPr>
      <t>※</t>
    </r>
    <rPh sb="0" eb="2">
      <t>イナイ</t>
    </rPh>
    <phoneticPr fontId="3"/>
  </si>
  <si>
    <r>
      <t>築館</t>
    </r>
    <r>
      <rPr>
        <sz val="9"/>
        <color indexed="20"/>
        <rFont val="ＭＳ Ｐ明朝"/>
        <family val="1"/>
        <charset val="128"/>
      </rPr>
      <t>※</t>
    </r>
    <phoneticPr fontId="3"/>
  </si>
  <si>
    <t>　　・旧石巻市内の日経新聞は、旧石巻市内河北新報各店で取り扱っております。　　　</t>
    <rPh sb="3" eb="4">
      <t>キュウ</t>
    </rPh>
    <rPh sb="4" eb="8">
      <t>イシノマキシナイ</t>
    </rPh>
    <rPh sb="9" eb="11">
      <t>ニッケイ</t>
    </rPh>
    <rPh sb="11" eb="13">
      <t>シンブン</t>
    </rPh>
    <rPh sb="15" eb="16">
      <t>キュウ</t>
    </rPh>
    <rPh sb="16" eb="19">
      <t>イシノマキシ</t>
    </rPh>
    <rPh sb="19" eb="20">
      <t>ナイ</t>
    </rPh>
    <rPh sb="20" eb="22">
      <t>カホク</t>
    </rPh>
    <rPh sb="22" eb="24">
      <t>シンポウ</t>
    </rPh>
    <rPh sb="24" eb="26">
      <t>カクテン</t>
    </rPh>
    <rPh sb="27" eb="28">
      <t>ト</t>
    </rPh>
    <rPh sb="29" eb="30">
      <t>アツカ</t>
    </rPh>
    <phoneticPr fontId="3"/>
  </si>
  <si>
    <t>（荒巻は廃店となり北山・中山・桜ヶ丘・台原に統合されました）</t>
    <phoneticPr fontId="3"/>
  </si>
  <si>
    <r>
      <t>くりこま　</t>
    </r>
    <r>
      <rPr>
        <sz val="9"/>
        <color indexed="36"/>
        <rFont val="ＭＳ Ｐ明朝"/>
        <family val="1"/>
        <charset val="128"/>
      </rPr>
      <t>※</t>
    </r>
    <phoneticPr fontId="3"/>
  </si>
  <si>
    <t>気仙沼市内</t>
    <rPh sb="0" eb="3">
      <t>ケセンヌマ</t>
    </rPh>
    <rPh sb="3" eb="4">
      <t>シ</t>
    </rPh>
    <rPh sb="4" eb="5">
      <t>ナイ</t>
    </rPh>
    <phoneticPr fontId="3"/>
  </si>
  <si>
    <t>H28.5.1廃店移管</t>
    <phoneticPr fontId="3"/>
  </si>
  <si>
    <t>　　・旧栗駒町、旧鴬沢町・毎日新聞⇒読売新聞岩ヶ崎販売店　　　・くりこま佐藤は栗駒千葉との統合に伴い、店名がくりこまに変わりました。</t>
    <rPh sb="3" eb="4">
      <t>キュウ</t>
    </rPh>
    <rPh sb="4" eb="6">
      <t>クリコマ</t>
    </rPh>
    <rPh sb="6" eb="7">
      <t>マチ</t>
    </rPh>
    <rPh sb="8" eb="9">
      <t>キュウ</t>
    </rPh>
    <rPh sb="9" eb="11">
      <t>ウグイスザワ</t>
    </rPh>
    <rPh sb="11" eb="12">
      <t>マチ</t>
    </rPh>
    <rPh sb="13" eb="15">
      <t>マイニチ</t>
    </rPh>
    <rPh sb="15" eb="17">
      <t>シンブン</t>
    </rPh>
    <rPh sb="18" eb="20">
      <t>ヨミウリ</t>
    </rPh>
    <rPh sb="20" eb="22">
      <t>シンブン</t>
    </rPh>
    <rPh sb="22" eb="23">
      <t>イワ</t>
    </rPh>
    <rPh sb="24" eb="25">
      <t>サキ</t>
    </rPh>
    <rPh sb="25" eb="28">
      <t>ハンバイテン</t>
    </rPh>
    <phoneticPr fontId="3"/>
  </si>
  <si>
    <t>（向山は廃店となり八木山に統合されました）</t>
    <rPh sb="1" eb="3">
      <t>ムカイヤマ</t>
    </rPh>
    <rPh sb="4" eb="6">
      <t>ハイテン</t>
    </rPh>
    <rPh sb="9" eb="11">
      <t>ヤギ</t>
    </rPh>
    <rPh sb="11" eb="12">
      <t>ヤマ</t>
    </rPh>
    <rPh sb="13" eb="15">
      <t>トウゴウ</t>
    </rPh>
    <phoneticPr fontId="3"/>
  </si>
  <si>
    <t>（向山は廃店となり八木山に統合されました）</t>
    <phoneticPr fontId="3"/>
  </si>
  <si>
    <t>※表記地区名と行政区域が販売店管轄区域と一致しない区域、または表記があります。</t>
    <phoneticPr fontId="3"/>
  </si>
  <si>
    <t>※H28年10月10日より、富谷町→富谷市に移行しました。</t>
    <phoneticPr fontId="3"/>
  </si>
  <si>
    <t>富谷市</t>
    <rPh sb="0" eb="2">
      <t>トミヤ</t>
    </rPh>
    <rPh sb="2" eb="3">
      <t>シ</t>
    </rPh>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</si>
  <si>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</si>
  <si>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</si>
  <si>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・富谷市の部数は仙台市内の一部の販売店にも含まれています。</t>
    <rPh sb="1" eb="3">
      <t>トミヤ</t>
    </rPh>
    <rPh sb="3" eb="4">
      <t>シ</t>
    </rPh>
    <rPh sb="5" eb="7">
      <t>ブスウ</t>
    </rPh>
    <rPh sb="8" eb="11">
      <t>センダイシ</t>
    </rPh>
    <rPh sb="11" eb="12">
      <t>ナイ</t>
    </rPh>
    <rPh sb="13" eb="15">
      <t>イチブ</t>
    </rPh>
    <rPh sb="16" eb="18">
      <t>ハンバイ</t>
    </rPh>
    <rPh sb="18" eb="19">
      <t>テン</t>
    </rPh>
    <rPh sb="21" eb="22">
      <t>フク</t>
    </rPh>
    <phoneticPr fontId="3"/>
  </si>
  <si>
    <t>富谷市</t>
    <rPh sb="2" eb="3">
      <t>シ</t>
    </rPh>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</si>
  <si>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</si>
  <si>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幸　町</t>
    <rPh sb="0" eb="1">
      <t>ユキ</t>
    </rPh>
    <rPh sb="2" eb="3">
      <t>マチ</t>
    </rPh>
    <phoneticPr fontId="3"/>
  </si>
  <si>
    <t>（原町は廃店となり宮城野に統合されました）</t>
    <rPh sb="1" eb="3">
      <t>ハラマチ</t>
    </rPh>
    <rPh sb="9" eb="11">
      <t>ミヤギ</t>
    </rPh>
    <rPh sb="11" eb="12">
      <t>ノ</t>
    </rPh>
    <phoneticPr fontId="3"/>
  </si>
  <si>
    <t>（原町は廃店となり宮城野に統合されました）</t>
    <rPh sb="1" eb="3">
      <t>ハラマチ</t>
    </rPh>
    <rPh sb="9" eb="12">
      <t>ミヤギノ</t>
    </rPh>
    <phoneticPr fontId="3"/>
  </si>
  <si>
    <t>一関市 西磐井郡 陸前高田市</t>
    <rPh sb="0" eb="3">
      <t>イチノセキシ</t>
    </rPh>
    <rPh sb="4" eb="8">
      <t>ニシイワイグン</t>
    </rPh>
    <rPh sb="9" eb="11">
      <t>リクゼン</t>
    </rPh>
    <rPh sb="11" eb="14">
      <t>タカダシ</t>
    </rPh>
    <phoneticPr fontId="3"/>
  </si>
  <si>
    <t>（原町は廃店となり宮城野に統合されました）</t>
    <rPh sb="1" eb="3">
      <t>ハラマチ</t>
    </rPh>
    <rPh sb="4" eb="6">
      <t>ハイテン</t>
    </rPh>
    <rPh sb="9" eb="12">
      <t>ミヤギノ</t>
    </rPh>
    <rPh sb="13" eb="15">
      <t>トウゴウ</t>
    </rPh>
    <phoneticPr fontId="3"/>
  </si>
  <si>
    <t>泉青宮</t>
    <rPh sb="0" eb="1">
      <t>イズミ</t>
    </rPh>
    <rPh sb="1" eb="2">
      <t>アオ</t>
    </rPh>
    <rPh sb="2" eb="3">
      <t>ミヤ</t>
    </rPh>
    <phoneticPr fontId="3"/>
  </si>
  <si>
    <r>
      <t>中里</t>
    </r>
    <r>
      <rPr>
        <sz val="9"/>
        <color indexed="20"/>
        <rFont val="ＭＳ Ｐ明朝"/>
        <family val="1"/>
        <charset val="128"/>
      </rPr>
      <t>※</t>
    </r>
    <rPh sb="0" eb="2">
      <t>ナカザト</t>
    </rPh>
    <phoneticPr fontId="3"/>
  </si>
  <si>
    <r>
      <rPr>
        <sz val="9"/>
        <rFont val="ＭＳ Ｐ明朝"/>
        <family val="1"/>
        <charset val="128"/>
      </rPr>
      <t>渡波</t>
    </r>
    <r>
      <rPr>
        <sz val="9"/>
        <color indexed="20"/>
        <rFont val="ＭＳ Ｐ明朝"/>
        <family val="1"/>
        <charset val="128"/>
      </rPr>
      <t>※</t>
    </r>
    <rPh sb="0" eb="1">
      <t>ワタル</t>
    </rPh>
    <rPh sb="1" eb="2">
      <t>ナミ</t>
    </rPh>
    <phoneticPr fontId="3"/>
  </si>
  <si>
    <r>
      <t>野蒜・小野</t>
    </r>
    <r>
      <rPr>
        <sz val="9"/>
        <color indexed="20"/>
        <rFont val="ＭＳ Ｐ明朝"/>
        <family val="1"/>
        <charset val="128"/>
      </rPr>
      <t>※</t>
    </r>
    <rPh sb="0" eb="2">
      <t>ノビル</t>
    </rPh>
    <phoneticPr fontId="3"/>
  </si>
  <si>
    <t>・河北野蒜・小野販売店（野蒜地区700枚、小野1,100枚）</t>
    <rPh sb="1" eb="3">
      <t>カホク</t>
    </rPh>
    <rPh sb="3" eb="5">
      <t>ノビル</t>
    </rPh>
    <rPh sb="6" eb="8">
      <t>オノ</t>
    </rPh>
    <rPh sb="8" eb="10">
      <t>ハンバイ</t>
    </rPh>
    <rPh sb="10" eb="11">
      <t>テン</t>
    </rPh>
    <rPh sb="12" eb="14">
      <t>ノビル</t>
    </rPh>
    <rPh sb="14" eb="16">
      <t>チク</t>
    </rPh>
    <rPh sb="19" eb="20">
      <t>マイ</t>
    </rPh>
    <rPh sb="21" eb="23">
      <t>オノ</t>
    </rPh>
    <rPh sb="28" eb="29">
      <t>マイ</t>
    </rPh>
    <phoneticPr fontId="3"/>
  </si>
  <si>
    <t>　　・築館町の朝日新聞⇒河北築館店　　　・読売新聞築館店550枚には、100枚日経新聞が含まれています。</t>
    <rPh sb="3" eb="5">
      <t>ツキダテ</t>
    </rPh>
    <rPh sb="5" eb="6">
      <t>マチ</t>
    </rPh>
    <rPh sb="7" eb="9">
      <t>アサヒ</t>
    </rPh>
    <rPh sb="9" eb="11">
      <t>シンブン</t>
    </rPh>
    <rPh sb="12" eb="14">
      <t>カホク</t>
    </rPh>
    <rPh sb="14" eb="16">
      <t>ツキダテ</t>
    </rPh>
    <rPh sb="16" eb="17">
      <t>テン</t>
    </rPh>
    <rPh sb="21" eb="23">
      <t>ヨミウリ</t>
    </rPh>
    <rPh sb="23" eb="25">
      <t>シンブン</t>
    </rPh>
    <rPh sb="25" eb="27">
      <t>ツキダテ</t>
    </rPh>
    <rPh sb="27" eb="28">
      <t>テン</t>
    </rPh>
    <rPh sb="31" eb="32">
      <t>マイ</t>
    </rPh>
    <rPh sb="38" eb="39">
      <t>マイ</t>
    </rPh>
    <rPh sb="39" eb="41">
      <t>ニッケイ</t>
    </rPh>
    <rPh sb="41" eb="43">
      <t>シンブン</t>
    </rPh>
    <rPh sb="44" eb="45">
      <t>フク</t>
    </rPh>
    <phoneticPr fontId="3"/>
  </si>
  <si>
    <t>※河北青葉店は、のぞみ野店と名称が変わりました。（Ｈ30.02.01）</t>
    <rPh sb="1" eb="3">
      <t>カホク</t>
    </rPh>
    <rPh sb="3" eb="5">
      <t>アオバ</t>
    </rPh>
    <rPh sb="5" eb="6">
      <t>テン</t>
    </rPh>
    <rPh sb="11" eb="12">
      <t>ノ</t>
    </rPh>
    <rPh sb="12" eb="13">
      <t>テン</t>
    </rPh>
    <rPh sb="14" eb="16">
      <t>メイショウ</t>
    </rPh>
    <rPh sb="17" eb="18">
      <t>カ</t>
    </rPh>
    <phoneticPr fontId="3"/>
  </si>
  <si>
    <t>※河北大橋店は、中里店と名称が変わりました。（Ｈ30.02.01）</t>
    <rPh sb="1" eb="3">
      <t>カホク</t>
    </rPh>
    <rPh sb="3" eb="5">
      <t>オオハシ</t>
    </rPh>
    <rPh sb="5" eb="6">
      <t>テン</t>
    </rPh>
    <rPh sb="8" eb="10">
      <t>ナカザト</t>
    </rPh>
    <rPh sb="10" eb="11">
      <t>テン</t>
    </rPh>
    <rPh sb="12" eb="14">
      <t>メイショウ</t>
    </rPh>
    <rPh sb="15" eb="16">
      <t>カ</t>
    </rPh>
    <phoneticPr fontId="3"/>
  </si>
  <si>
    <t>※河北万石店は、渡波店と名称が変わりました。（Ｈ30.02.01）</t>
    <rPh sb="1" eb="3">
      <t>カホク</t>
    </rPh>
    <rPh sb="3" eb="5">
      <t>マンゴク</t>
    </rPh>
    <rPh sb="5" eb="6">
      <t>テン</t>
    </rPh>
    <rPh sb="8" eb="9">
      <t>ワタル</t>
    </rPh>
    <rPh sb="9" eb="10">
      <t>ナミ</t>
    </rPh>
    <rPh sb="10" eb="11">
      <t>テン</t>
    </rPh>
    <rPh sb="12" eb="14">
      <t>メイショウ</t>
    </rPh>
    <rPh sb="15" eb="16">
      <t>カ</t>
    </rPh>
    <phoneticPr fontId="3"/>
  </si>
  <si>
    <t>青泉宮</t>
    <rPh sb="0" eb="1">
      <t>アオ</t>
    </rPh>
    <rPh sb="1" eb="2">
      <t>イズミ</t>
    </rPh>
    <rPh sb="2" eb="3">
      <t>ミヤ</t>
    </rPh>
    <phoneticPr fontId="3"/>
  </si>
  <si>
    <t>（南光台は廃店となり黒松・旭ヶ丘・鶴ヶ谷に統合）</t>
    <rPh sb="1" eb="4">
      <t>ナンコウダイ</t>
    </rPh>
    <rPh sb="5" eb="7">
      <t>ハイテン</t>
    </rPh>
    <rPh sb="10" eb="12">
      <t>クロマツ</t>
    </rPh>
    <rPh sb="13" eb="16">
      <t>アサヒガオカ</t>
    </rPh>
    <rPh sb="17" eb="18">
      <t>ツル</t>
    </rPh>
    <rPh sb="19" eb="20">
      <t>ヤ</t>
    </rPh>
    <rPh sb="21" eb="23">
      <t>トウゴウ</t>
    </rPh>
    <phoneticPr fontId="3"/>
  </si>
  <si>
    <t>（中倉は廃店となり宮城野・南小泉に統合）</t>
    <rPh sb="1" eb="3">
      <t>ナカクラ</t>
    </rPh>
    <rPh sb="4" eb="6">
      <t>ハイテン</t>
    </rPh>
    <rPh sb="9" eb="12">
      <t>ミヤギノ</t>
    </rPh>
    <rPh sb="13" eb="14">
      <t>ミナミ</t>
    </rPh>
    <rPh sb="14" eb="16">
      <t>コイズミ</t>
    </rPh>
    <rPh sb="17" eb="19">
      <t>トウゴウ</t>
    </rPh>
    <phoneticPr fontId="3"/>
  </si>
  <si>
    <t>（東部店は廃店となり多賀城店へ統合）</t>
    <rPh sb="1" eb="3">
      <t>トウブ</t>
    </rPh>
    <rPh sb="3" eb="4">
      <t>テン</t>
    </rPh>
    <rPh sb="5" eb="7">
      <t>ハイテン</t>
    </rPh>
    <rPh sb="10" eb="13">
      <t>タガジョウ</t>
    </rPh>
    <rPh sb="13" eb="14">
      <t>テン</t>
    </rPh>
    <rPh sb="15" eb="17">
      <t>トウゴウ</t>
    </rPh>
    <phoneticPr fontId="3"/>
  </si>
  <si>
    <t>（南光台は廃店となり黒松・旭ヶ丘・鶴ヶ谷に統合）</t>
    <phoneticPr fontId="3"/>
  </si>
  <si>
    <t>青泉宮</t>
    <rPh sb="1" eb="2">
      <t>イズミ</t>
    </rPh>
    <phoneticPr fontId="3"/>
  </si>
  <si>
    <t>（中倉は廃店となり宮城野・南小泉に統合）</t>
    <phoneticPr fontId="3"/>
  </si>
  <si>
    <r>
      <t>矢作二又</t>
    </r>
    <r>
      <rPr>
        <sz val="8"/>
        <color indexed="20"/>
        <rFont val="ＭＳ Ｐ明朝"/>
        <family val="1"/>
        <charset val="128"/>
      </rPr>
      <t>④</t>
    </r>
    <rPh sb="0" eb="1">
      <t>ヤ</t>
    </rPh>
    <rPh sb="1" eb="2">
      <t>サク</t>
    </rPh>
    <rPh sb="2" eb="4">
      <t>フタマタ</t>
    </rPh>
    <phoneticPr fontId="3"/>
  </si>
  <si>
    <r>
      <t>住田</t>
    </r>
    <r>
      <rPr>
        <sz val="9"/>
        <color indexed="20"/>
        <rFont val="ＭＳ Ｐ明朝"/>
        <family val="1"/>
        <charset val="128"/>
      </rPr>
      <t>③④</t>
    </r>
    <rPh sb="0" eb="2">
      <t>スミダ</t>
    </rPh>
    <phoneticPr fontId="3"/>
  </si>
  <si>
    <t>室根</t>
    <rPh sb="0" eb="2">
      <t>ムロネ</t>
    </rPh>
    <phoneticPr fontId="3"/>
  </si>
  <si>
    <t>藤沢</t>
    <rPh sb="0" eb="1">
      <t>フジ</t>
    </rPh>
    <rPh sb="1" eb="2">
      <t>サワ</t>
    </rPh>
    <phoneticPr fontId="3"/>
  </si>
  <si>
    <t xml:space="preserve">高田 </t>
    <rPh sb="0" eb="2">
      <t>タカダ</t>
    </rPh>
    <phoneticPr fontId="3"/>
  </si>
  <si>
    <t>富泉和</t>
    <rPh sb="0" eb="1">
      <t>トミ</t>
    </rPh>
    <rPh sb="2" eb="3">
      <t>ワ</t>
    </rPh>
    <phoneticPr fontId="3"/>
  </si>
  <si>
    <t>泉南部はＡＳＡ泉南部に統合されました。</t>
    <rPh sb="0" eb="1">
      <t>イズミ</t>
    </rPh>
    <rPh sb="1" eb="3">
      <t>ナンブ</t>
    </rPh>
    <rPh sb="7" eb="8">
      <t>イズミ</t>
    </rPh>
    <rPh sb="8" eb="10">
      <t>ナンブ</t>
    </rPh>
    <rPh sb="11" eb="13">
      <t>トウゴウ</t>
    </rPh>
    <phoneticPr fontId="3"/>
  </si>
  <si>
    <t>　　　・亘理町内・日経新聞⇒読売亘理・山元店</t>
    <rPh sb="4" eb="6">
      <t>ワタリ</t>
    </rPh>
    <rPh sb="6" eb="8">
      <t>チョウナイ</t>
    </rPh>
    <rPh sb="9" eb="11">
      <t>ニッケイ</t>
    </rPh>
    <rPh sb="11" eb="13">
      <t>シンブン</t>
    </rPh>
    <rPh sb="14" eb="15">
      <t>ヨ</t>
    </rPh>
    <rPh sb="15" eb="16">
      <t>ウ</t>
    </rPh>
    <rPh sb="16" eb="18">
      <t>ワタリ</t>
    </rPh>
    <rPh sb="19" eb="21">
      <t>ヤマモト</t>
    </rPh>
    <rPh sb="21" eb="22">
      <t>テン</t>
    </rPh>
    <phoneticPr fontId="3"/>
  </si>
  <si>
    <r>
      <rPr>
        <sz val="9"/>
        <rFont val="ＭＳ Ｐ明朝"/>
        <family val="1"/>
        <charset val="128"/>
      </rPr>
      <t>のぞみ野</t>
    </r>
    <r>
      <rPr>
        <sz val="9"/>
        <color indexed="20"/>
        <rFont val="ＭＳ Ｐ明朝"/>
        <family val="1"/>
        <charset val="128"/>
      </rPr>
      <t>※</t>
    </r>
    <rPh sb="3" eb="4">
      <t>ノ</t>
    </rPh>
    <phoneticPr fontId="3"/>
  </si>
  <si>
    <r>
      <t>大街道</t>
    </r>
    <r>
      <rPr>
        <sz val="9"/>
        <color indexed="20"/>
        <rFont val="ＭＳ Ｐ明朝"/>
        <family val="1"/>
        <charset val="128"/>
      </rPr>
      <t>※</t>
    </r>
    <rPh sb="0" eb="3">
      <t>オオカイドウ</t>
    </rPh>
    <phoneticPr fontId="3"/>
  </si>
  <si>
    <t>(野蒜は野蒜・小野販売店に統合されました)</t>
    <rPh sb="1" eb="3">
      <t>ノビル</t>
    </rPh>
    <rPh sb="4" eb="6">
      <t>ノビル</t>
    </rPh>
    <rPh sb="7" eb="9">
      <t>オノ</t>
    </rPh>
    <rPh sb="9" eb="11">
      <t>ハンバイ</t>
    </rPh>
    <rPh sb="11" eb="12">
      <t>テン</t>
    </rPh>
    <rPh sb="13" eb="15">
      <t>トウゴウ</t>
    </rPh>
    <phoneticPr fontId="3"/>
  </si>
  <si>
    <r>
      <t>女川</t>
    </r>
    <r>
      <rPr>
        <sz val="9"/>
        <color indexed="20"/>
        <rFont val="ＭＳ Ｐ明朝"/>
        <family val="1"/>
        <charset val="128"/>
      </rPr>
      <t>※</t>
    </r>
    <phoneticPr fontId="3"/>
  </si>
  <si>
    <r>
      <t>石巻</t>
    </r>
    <r>
      <rPr>
        <sz val="9"/>
        <color indexed="20"/>
        <rFont val="ＭＳ Ｐ明朝"/>
        <family val="1"/>
        <charset val="128"/>
      </rPr>
      <t>※</t>
    </r>
    <rPh sb="0" eb="2">
      <t>イシノマキ</t>
    </rPh>
    <phoneticPr fontId="3"/>
  </si>
  <si>
    <t>旧登米町</t>
    <rPh sb="0" eb="1">
      <t>キュウ</t>
    </rPh>
    <phoneticPr fontId="3"/>
  </si>
  <si>
    <r>
      <t>東佐沼</t>
    </r>
    <r>
      <rPr>
        <sz val="9"/>
        <color indexed="20"/>
        <rFont val="ＭＳ Ｐ明朝"/>
        <family val="1"/>
        <charset val="128"/>
      </rPr>
      <t>※</t>
    </r>
    <phoneticPr fontId="3"/>
  </si>
  <si>
    <t>※ 登米市の産経新聞は読売新聞佐沼店、朝日新聞・毎日新聞は読売新聞登米店が取り扱っております。</t>
    <rPh sb="2" eb="4">
      <t>トメ</t>
    </rPh>
    <rPh sb="4" eb="5">
      <t>シ</t>
    </rPh>
    <rPh sb="19" eb="21">
      <t>アサヒ</t>
    </rPh>
    <rPh sb="21" eb="23">
      <t>シンブン</t>
    </rPh>
    <rPh sb="24" eb="26">
      <t>マイニチ</t>
    </rPh>
    <rPh sb="26" eb="28">
      <t>シンブン</t>
    </rPh>
    <rPh sb="29" eb="31">
      <t>ヨミウリ</t>
    </rPh>
    <rPh sb="31" eb="33">
      <t>シンブン</t>
    </rPh>
    <rPh sb="33" eb="35">
      <t>トメ</t>
    </rPh>
    <rPh sb="35" eb="36">
      <t>テン</t>
    </rPh>
    <phoneticPr fontId="3"/>
  </si>
  <si>
    <r>
      <t>佐沼</t>
    </r>
    <r>
      <rPr>
        <sz val="8"/>
        <color indexed="20"/>
        <rFont val="ＭＳ Ｐ明朝"/>
        <family val="1"/>
        <charset val="128"/>
      </rPr>
      <t>※</t>
    </r>
    <phoneticPr fontId="3"/>
  </si>
  <si>
    <r>
      <t>登米</t>
    </r>
    <r>
      <rPr>
        <sz val="8"/>
        <color indexed="20"/>
        <rFont val="ＭＳ Ｐ明朝"/>
        <family val="1"/>
        <charset val="128"/>
      </rPr>
      <t>※</t>
    </r>
    <phoneticPr fontId="3"/>
  </si>
  <si>
    <t>河北パワーポスティング石巻　部数表（申込書）</t>
    <rPh sb="0" eb="2">
      <t>カホク</t>
    </rPh>
    <rPh sb="11" eb="13">
      <t>イシノマキ</t>
    </rPh>
    <rPh sb="14" eb="16">
      <t>ブスウ</t>
    </rPh>
    <rPh sb="16" eb="17">
      <t>ヒョウ</t>
    </rPh>
    <rPh sb="18" eb="19">
      <t>モウ</t>
    </rPh>
    <rPh sb="19" eb="20">
      <t>コ</t>
    </rPh>
    <rPh sb="20" eb="21">
      <t>ショ</t>
    </rPh>
    <phoneticPr fontId="3"/>
  </si>
  <si>
    <t>代理店名</t>
    <rPh sb="0" eb="2">
      <t>ダイリ</t>
    </rPh>
    <rPh sb="2" eb="3">
      <t>テン</t>
    </rPh>
    <rPh sb="3" eb="4">
      <t>メイ</t>
    </rPh>
    <phoneticPr fontId="3"/>
  </si>
  <si>
    <t>サイズ</t>
    <phoneticPr fontId="3"/>
  </si>
  <si>
    <t>合計枚数</t>
    <rPh sb="0" eb="2">
      <t>ゴウケイ</t>
    </rPh>
    <rPh sb="2" eb="4">
      <t>マイスウ</t>
    </rPh>
    <phoneticPr fontId="3"/>
  </si>
  <si>
    <t>朝刊折込日</t>
    <rPh sb="0" eb="2">
      <t>チョウカン</t>
    </rPh>
    <rPh sb="2" eb="4">
      <t>オリコミ</t>
    </rPh>
    <rPh sb="4" eb="5">
      <t>ビ</t>
    </rPh>
    <phoneticPr fontId="3"/>
  </si>
  <si>
    <t>石巻ＰＰ配布日(金）</t>
    <rPh sb="0" eb="4">
      <t>イシノマキｐｐ</t>
    </rPh>
    <rPh sb="4" eb="6">
      <t>ハイフ</t>
    </rPh>
    <rPh sb="6" eb="7">
      <t>ビ</t>
    </rPh>
    <rPh sb="8" eb="9">
      <t>キン</t>
    </rPh>
    <phoneticPr fontId="3"/>
  </si>
  <si>
    <t>ＭＤＳ</t>
    <phoneticPr fontId="3"/>
  </si>
  <si>
    <t>納品日</t>
    <rPh sb="0" eb="2">
      <t>ノウヒン</t>
    </rPh>
    <rPh sb="2" eb="3">
      <t>ビ</t>
    </rPh>
    <phoneticPr fontId="3"/>
  </si>
  <si>
    <t>販売店名</t>
    <rPh sb="0" eb="2">
      <t>ハンバイ</t>
    </rPh>
    <rPh sb="2" eb="3">
      <t>テン</t>
    </rPh>
    <rPh sb="3" eb="4">
      <t>メイ</t>
    </rPh>
    <phoneticPr fontId="3"/>
  </si>
  <si>
    <t>朝刊部数</t>
    <rPh sb="0" eb="2">
      <t>チョウカン</t>
    </rPh>
    <rPh sb="2" eb="4">
      <t>ブスウ</t>
    </rPh>
    <phoneticPr fontId="3"/>
  </si>
  <si>
    <t>石巻ＰＰ</t>
    <rPh sb="0" eb="2">
      <t>イシノマキ</t>
    </rPh>
    <phoneticPr fontId="3"/>
  </si>
  <si>
    <t>配布部数</t>
    <rPh sb="0" eb="2">
      <t>ハイフ</t>
    </rPh>
    <rPh sb="2" eb="4">
      <t>ブスウ</t>
    </rPh>
    <phoneticPr fontId="3"/>
  </si>
  <si>
    <t>販売店計(朝刊+石巻ＰＰ）</t>
    <rPh sb="0" eb="2">
      <t>ハンバイ</t>
    </rPh>
    <rPh sb="2" eb="3">
      <t>テン</t>
    </rPh>
    <rPh sb="3" eb="4">
      <t>ケイ</t>
    </rPh>
    <rPh sb="5" eb="7">
      <t>チョウカン</t>
    </rPh>
    <rPh sb="8" eb="10">
      <t>イシノマキ</t>
    </rPh>
    <phoneticPr fontId="3"/>
  </si>
  <si>
    <t>朝刊折込+石巻ＰＰ配布計</t>
    <rPh sb="0" eb="2">
      <t>チョウカン</t>
    </rPh>
    <rPh sb="2" eb="4">
      <t>オリコミ</t>
    </rPh>
    <rPh sb="5" eb="7">
      <t>イシノマキ</t>
    </rPh>
    <rPh sb="9" eb="11">
      <t>ハイフ</t>
    </rPh>
    <rPh sb="11" eb="12">
      <t>ケイ</t>
    </rPh>
    <phoneticPr fontId="3"/>
  </si>
  <si>
    <t>（旧石巻市）</t>
    <rPh sb="1" eb="2">
      <t>キュウ</t>
    </rPh>
    <rPh sb="2" eb="4">
      <t>イシノマキ</t>
    </rPh>
    <rPh sb="4" eb="5">
      <t>シ</t>
    </rPh>
    <phoneticPr fontId="3"/>
  </si>
  <si>
    <t>のぞみ野</t>
    <rPh sb="3" eb="4">
      <t>ノ</t>
    </rPh>
    <phoneticPr fontId="3"/>
  </si>
  <si>
    <t>稲井</t>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</si>
  <si>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</si>
  <si>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178"/>
  </si>
  <si>
    <t>・読売岩沼店2,700枚には450枚日本経済新聞が含まれております。</t>
    <rPh sb="1" eb="3">
      <t>ヨミウリ</t>
    </rPh>
    <rPh sb="3" eb="5">
      <t>イワヌマ</t>
    </rPh>
    <rPh sb="5" eb="6">
      <t>テン</t>
    </rPh>
    <rPh sb="11" eb="12">
      <t>マイ</t>
    </rPh>
    <rPh sb="17" eb="18">
      <t>マイ</t>
    </rPh>
    <rPh sb="18" eb="20">
      <t>ニホン</t>
    </rPh>
    <rPh sb="20" eb="22">
      <t>ケイザイ</t>
    </rPh>
    <rPh sb="22" eb="24">
      <t>シンブン</t>
    </rPh>
    <rPh sb="25" eb="26">
      <t>フク</t>
    </rPh>
    <phoneticPr fontId="3"/>
  </si>
  <si>
    <t>　　・旧古川市清滝地区⇒栗原方面　河北高清水店の管轄で、300枚となります。</t>
    <rPh sb="3" eb="4">
      <t>キュウ</t>
    </rPh>
    <rPh sb="4" eb="6">
      <t>フルカワ</t>
    </rPh>
    <rPh sb="6" eb="7">
      <t>シ</t>
    </rPh>
    <rPh sb="7" eb="9">
      <t>キヨタキ</t>
    </rPh>
    <rPh sb="9" eb="11">
      <t>チク</t>
    </rPh>
    <rPh sb="12" eb="14">
      <t>クリハラ</t>
    </rPh>
    <rPh sb="14" eb="16">
      <t>ホウメン</t>
    </rPh>
    <rPh sb="17" eb="19">
      <t>カホク</t>
    </rPh>
    <rPh sb="19" eb="22">
      <t>タカシミズ</t>
    </rPh>
    <rPh sb="22" eb="23">
      <t>テン</t>
    </rPh>
    <rPh sb="24" eb="26">
      <t>カンカツ</t>
    </rPh>
    <rPh sb="31" eb="32">
      <t>マイ</t>
    </rPh>
    <phoneticPr fontId="3"/>
  </si>
  <si>
    <t>旧金成町</t>
    <phoneticPr fontId="3"/>
  </si>
  <si>
    <r>
      <t>金成　　</t>
    </r>
    <r>
      <rPr>
        <sz val="9"/>
        <color indexed="20"/>
        <rFont val="ＭＳ Ｐ明朝"/>
        <family val="1"/>
        <charset val="128"/>
      </rPr>
      <t>※</t>
    </r>
    <rPh sb="0" eb="2">
      <t>カンナリ</t>
    </rPh>
    <phoneticPr fontId="3"/>
  </si>
  <si>
    <t>　　・旧古川市清滝地区⇒河北高清水店（300枚）</t>
    <rPh sb="3" eb="4">
      <t>キュウ</t>
    </rPh>
    <rPh sb="4" eb="6">
      <t>フルカワ</t>
    </rPh>
    <rPh sb="6" eb="7">
      <t>シ</t>
    </rPh>
    <rPh sb="7" eb="9">
      <t>キヨタキ</t>
    </rPh>
    <rPh sb="9" eb="11">
      <t>チク</t>
    </rPh>
    <rPh sb="12" eb="14">
      <t>カホク</t>
    </rPh>
    <rPh sb="14" eb="17">
      <t>タカシミズ</t>
    </rPh>
    <rPh sb="17" eb="18">
      <t>テン</t>
    </rPh>
    <rPh sb="22" eb="23">
      <t>マイ</t>
    </rPh>
    <phoneticPr fontId="3"/>
  </si>
  <si>
    <r>
      <t>槻木</t>
    </r>
    <r>
      <rPr>
        <sz val="9"/>
        <color indexed="20"/>
        <rFont val="ＭＳ Ｐ明朝"/>
        <family val="1"/>
        <charset val="128"/>
      </rPr>
      <t>※</t>
    </r>
    <phoneticPr fontId="3"/>
  </si>
  <si>
    <r>
      <t>角田</t>
    </r>
    <r>
      <rPr>
        <sz val="9"/>
        <color indexed="20"/>
        <rFont val="ＭＳ Ｐ明朝"/>
        <family val="1"/>
        <charset val="128"/>
      </rPr>
      <t>※</t>
    </r>
    <phoneticPr fontId="3"/>
  </si>
  <si>
    <r>
      <t>亘理</t>
    </r>
    <r>
      <rPr>
        <sz val="9"/>
        <color indexed="20"/>
        <rFont val="ＭＳ Ｐ明朝"/>
        <family val="1"/>
        <charset val="128"/>
      </rPr>
      <t>※</t>
    </r>
    <phoneticPr fontId="3"/>
  </si>
  <si>
    <r>
      <t>逢隈</t>
    </r>
    <r>
      <rPr>
        <sz val="9"/>
        <color indexed="20"/>
        <rFont val="ＭＳ Ｐ明朝"/>
        <family val="1"/>
        <charset val="128"/>
      </rPr>
      <t>※</t>
    </r>
    <phoneticPr fontId="3"/>
  </si>
  <si>
    <r>
      <t>浜吉田</t>
    </r>
    <r>
      <rPr>
        <sz val="9"/>
        <color indexed="20"/>
        <rFont val="ＭＳ Ｐ明朝"/>
        <family val="1"/>
        <charset val="128"/>
      </rPr>
      <t>※</t>
    </r>
    <rPh sb="0" eb="3">
      <t>ハマヨシダ</t>
    </rPh>
    <phoneticPr fontId="3"/>
  </si>
  <si>
    <t>岩</t>
    <rPh sb="0" eb="1">
      <t>イワ</t>
    </rPh>
    <phoneticPr fontId="3"/>
  </si>
  <si>
    <r>
      <t>福田町</t>
    </r>
    <r>
      <rPr>
        <sz val="8"/>
        <color indexed="20"/>
        <rFont val="ＭＳ Ｐ明朝"/>
        <family val="1"/>
        <charset val="128"/>
      </rPr>
      <t>※1</t>
    </r>
    <rPh sb="0" eb="3">
      <t>フクダマチ</t>
    </rPh>
    <phoneticPr fontId="3"/>
  </si>
  <si>
    <r>
      <t>新富谷GC</t>
    </r>
    <r>
      <rPr>
        <sz val="8"/>
        <color indexed="20"/>
        <rFont val="ＭＳ Ｐ明朝"/>
        <family val="1"/>
        <charset val="128"/>
      </rPr>
      <t>※2</t>
    </r>
    <rPh sb="0" eb="2">
      <t>シントミ</t>
    </rPh>
    <rPh sb="2" eb="3">
      <t>ダニ</t>
    </rPh>
    <phoneticPr fontId="3"/>
  </si>
  <si>
    <r>
      <t>利府青葉台</t>
    </r>
    <r>
      <rPr>
        <sz val="8"/>
        <color indexed="20"/>
        <rFont val="ＭＳ Ｐ明朝"/>
        <family val="1"/>
        <charset val="128"/>
      </rPr>
      <t>※3</t>
    </r>
    <rPh sb="0" eb="2">
      <t>リフ</t>
    </rPh>
    <rPh sb="2" eb="5">
      <t>アオバダイ</t>
    </rPh>
    <phoneticPr fontId="3"/>
  </si>
  <si>
    <r>
      <t>利　府　</t>
    </r>
    <r>
      <rPr>
        <sz val="8"/>
        <color indexed="20"/>
        <rFont val="ＭＳ Ｐ明朝"/>
        <family val="1"/>
        <charset val="128"/>
      </rPr>
      <t>※3</t>
    </r>
    <rPh sb="0" eb="1">
      <t>リ</t>
    </rPh>
    <rPh sb="2" eb="3">
      <t>フ</t>
    </rPh>
    <phoneticPr fontId="3"/>
  </si>
  <si>
    <r>
      <t>岩沼</t>
    </r>
    <r>
      <rPr>
        <sz val="8"/>
        <color indexed="20"/>
        <rFont val="ＭＳ Ｐ明朝"/>
        <family val="1"/>
        <charset val="128"/>
      </rPr>
      <t>※5</t>
    </r>
    <rPh sb="0" eb="2">
      <t>イワヌマ</t>
    </rPh>
    <phoneticPr fontId="3"/>
  </si>
  <si>
    <r>
      <t>仙台市　仙台近郊</t>
    </r>
    <r>
      <rPr>
        <sz val="16"/>
        <rFont val="HGP創英角ｺﾞｼｯｸUB"/>
        <family val="3"/>
        <charset val="128"/>
      </rPr>
      <t>（河北パワーポスティング）</t>
    </r>
    <rPh sb="0" eb="3">
      <t>センダイシ</t>
    </rPh>
    <rPh sb="4" eb="6">
      <t>センダイ</t>
    </rPh>
    <rPh sb="6" eb="8">
      <t>キンコウ</t>
    </rPh>
    <rPh sb="9" eb="11">
      <t>カホク</t>
    </rPh>
    <phoneticPr fontId="3"/>
  </si>
  <si>
    <t>(西多賀は廃店となり鈎取太白・富沢に統合されました）</t>
    <phoneticPr fontId="3"/>
  </si>
  <si>
    <t>鈎取太白</t>
    <phoneticPr fontId="3"/>
  </si>
  <si>
    <t>石巻市</t>
    <rPh sb="0" eb="3">
      <t>イシノマキシ</t>
    </rPh>
    <phoneticPr fontId="3"/>
  </si>
  <si>
    <t>合</t>
    <rPh sb="0" eb="1">
      <t>ア</t>
    </rPh>
    <phoneticPr fontId="3"/>
  </si>
  <si>
    <t>泉ケ丘大富</t>
    <rPh sb="0" eb="1">
      <t>イズミ</t>
    </rPh>
    <rPh sb="2" eb="3">
      <t>オカ</t>
    </rPh>
    <rPh sb="3" eb="4">
      <t>ダイ</t>
    </rPh>
    <rPh sb="4" eb="5">
      <t>トミ</t>
    </rPh>
    <phoneticPr fontId="3"/>
  </si>
  <si>
    <t>※  仙台市内の日本経済新聞向山地区は河北新報32.八木山店が取り扱っております。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19" eb="21">
      <t>カホク</t>
    </rPh>
    <rPh sb="21" eb="23">
      <t>シンポウ</t>
    </rPh>
    <rPh sb="26" eb="27">
      <t>ハチ</t>
    </rPh>
    <rPh sb="27" eb="29">
      <t>キヤマ</t>
    </rPh>
    <rPh sb="29" eb="30">
      <t>テン</t>
    </rPh>
    <rPh sb="31" eb="34">
      <t>トリアツカ</t>
    </rPh>
    <phoneticPr fontId="3"/>
  </si>
  <si>
    <t>泉南部</t>
    <rPh sb="0" eb="1">
      <t>イズミ</t>
    </rPh>
    <rPh sb="1" eb="3">
      <t>ナンブ</t>
    </rPh>
    <phoneticPr fontId="3"/>
  </si>
  <si>
    <t>（金成有壁は廃店となり金成に統合されました)</t>
    <rPh sb="1" eb="3">
      <t>カンナリ</t>
    </rPh>
    <rPh sb="3" eb="5">
      <t>アリカベ</t>
    </rPh>
    <rPh sb="6" eb="8">
      <t>ハイテン</t>
    </rPh>
    <rPh sb="11" eb="13">
      <t>カンナリ</t>
    </rPh>
    <rPh sb="14" eb="16">
      <t>トウゴウ</t>
    </rPh>
    <phoneticPr fontId="3"/>
  </si>
  <si>
    <t>　　・旧迫町佐沼の朝日新聞（毎日含む）は河北新報西佐沼店、東佐沼店が取り扱っています。　　</t>
    <rPh sb="3" eb="4">
      <t>キュウ</t>
    </rPh>
    <rPh sb="4" eb="5">
      <t>ハサマ</t>
    </rPh>
    <rPh sb="5" eb="6">
      <t>マチ</t>
    </rPh>
    <rPh sb="6" eb="8">
      <t>サヌマ</t>
    </rPh>
    <rPh sb="9" eb="11">
      <t>アサヒ</t>
    </rPh>
    <rPh sb="11" eb="13">
      <t>シンブン</t>
    </rPh>
    <rPh sb="14" eb="16">
      <t>マイニチ</t>
    </rPh>
    <rPh sb="16" eb="17">
      <t>フク</t>
    </rPh>
    <rPh sb="20" eb="22">
      <t>カホク</t>
    </rPh>
    <rPh sb="22" eb="24">
      <t>シンポウ</t>
    </rPh>
    <rPh sb="24" eb="25">
      <t>ニシ</t>
    </rPh>
    <rPh sb="25" eb="27">
      <t>サヌマ</t>
    </rPh>
    <rPh sb="27" eb="28">
      <t>テン</t>
    </rPh>
    <rPh sb="29" eb="30">
      <t>ヒガシ</t>
    </rPh>
    <rPh sb="30" eb="32">
      <t>サヌマ</t>
    </rPh>
    <rPh sb="32" eb="33">
      <t>テン</t>
    </rPh>
    <rPh sb="34" eb="35">
      <t>ト</t>
    </rPh>
    <rPh sb="36" eb="37">
      <t>アツカ</t>
    </rPh>
    <phoneticPr fontId="3"/>
  </si>
  <si>
    <t>東中田</t>
    <rPh sb="0" eb="1">
      <t>ヒガシ</t>
    </rPh>
    <rPh sb="1" eb="3">
      <t>ナカタ</t>
    </rPh>
    <phoneticPr fontId="3"/>
  </si>
  <si>
    <t xml:space="preserve">  ※四郎丸は東中田店と名称が変わりました。（2019.11.01）</t>
    <phoneticPr fontId="3"/>
  </si>
  <si>
    <t>※作並店は愛子西部店と名称が変わりました。（H25.5.1）※ひろせ販売店Ｃは愛子東部店と名称が変わりました。（H25.5.1）</t>
    <rPh sb="1" eb="2">
      <t>サク</t>
    </rPh>
    <rPh sb="2" eb="3">
      <t>ナミ</t>
    </rPh>
    <rPh sb="3" eb="4">
      <t>テン</t>
    </rPh>
    <rPh sb="5" eb="7">
      <t>アヤシ</t>
    </rPh>
    <rPh sb="7" eb="9">
      <t>セイブ</t>
    </rPh>
    <rPh sb="9" eb="10">
      <t>テン</t>
    </rPh>
    <rPh sb="11" eb="13">
      <t>メイショウ</t>
    </rPh>
    <rPh sb="14" eb="15">
      <t>カ</t>
    </rPh>
    <phoneticPr fontId="3"/>
  </si>
  <si>
    <t>（中田は廃店となり南仙台・東中田に分割、統合）</t>
    <rPh sb="1" eb="3">
      <t>ナカタ</t>
    </rPh>
    <rPh sb="4" eb="6">
      <t>ハイテン</t>
    </rPh>
    <rPh sb="9" eb="12">
      <t>ミナミセンダイ</t>
    </rPh>
    <rPh sb="13" eb="14">
      <t>ヒガシ</t>
    </rPh>
    <rPh sb="14" eb="16">
      <t>ナカタ</t>
    </rPh>
    <rPh sb="17" eb="19">
      <t>ブンカツ</t>
    </rPh>
    <rPh sb="20" eb="22">
      <t>トウゴウ</t>
    </rPh>
    <phoneticPr fontId="3"/>
  </si>
  <si>
    <t>太</t>
    <rPh sb="0" eb="1">
      <t>タ</t>
    </rPh>
    <phoneticPr fontId="3"/>
  </si>
  <si>
    <r>
      <t>南小泉</t>
    </r>
    <r>
      <rPr>
        <sz val="11"/>
        <color indexed="20"/>
        <rFont val="ＭＳ Ｐ明朝"/>
        <family val="1"/>
        <charset val="128"/>
      </rPr>
      <t>※</t>
    </r>
    <rPh sb="0" eb="1">
      <t>ミナミ</t>
    </rPh>
    <rPh sb="1" eb="3">
      <t>コイズミ</t>
    </rPh>
    <phoneticPr fontId="3"/>
  </si>
  <si>
    <r>
      <t>仙台北部</t>
    </r>
    <r>
      <rPr>
        <sz val="11"/>
        <color indexed="20"/>
        <rFont val="ＭＳ Ｐ明朝"/>
        <family val="1"/>
        <charset val="128"/>
      </rPr>
      <t>※</t>
    </r>
    <rPh sb="0" eb="2">
      <t>センダイ</t>
    </rPh>
    <rPh sb="2" eb="4">
      <t>ホクブ</t>
    </rPh>
    <phoneticPr fontId="3"/>
  </si>
  <si>
    <t>丸森金山店は丸森店に統合（R2.02.01）</t>
    <rPh sb="0" eb="2">
      <t>マルモリ</t>
    </rPh>
    <rPh sb="2" eb="4">
      <t>カナヤマ</t>
    </rPh>
    <rPh sb="4" eb="5">
      <t>テン</t>
    </rPh>
    <rPh sb="6" eb="8">
      <t>マルモリ</t>
    </rPh>
    <rPh sb="8" eb="9">
      <t>テン</t>
    </rPh>
    <rPh sb="10" eb="12">
      <t>トウゴウ</t>
    </rPh>
    <phoneticPr fontId="3"/>
  </si>
  <si>
    <t>※　読売旭ヶ丘店・東仙台店が統合になり、仙台北部店になりました（R1.12.01）</t>
    <rPh sb="2" eb="4">
      <t>ヨミウリ</t>
    </rPh>
    <rPh sb="7" eb="8">
      <t>ミセ</t>
    </rPh>
    <rPh sb="12" eb="13">
      <t>ミセ</t>
    </rPh>
    <rPh sb="24" eb="25">
      <t>ミセ</t>
    </rPh>
    <phoneticPr fontId="3"/>
  </si>
  <si>
    <t>・朝日大河原店廃店⇒河北大河原店・船岡店に分割移管（2019.11.01）</t>
    <rPh sb="1" eb="3">
      <t>アサヒ</t>
    </rPh>
    <rPh sb="3" eb="6">
      <t>オオガワラ</t>
    </rPh>
    <rPh sb="6" eb="7">
      <t>テン</t>
    </rPh>
    <rPh sb="7" eb="9">
      <t>ハイテン</t>
    </rPh>
    <rPh sb="10" eb="12">
      <t>カホク</t>
    </rPh>
    <rPh sb="12" eb="15">
      <t>オオガワラ</t>
    </rPh>
    <rPh sb="15" eb="16">
      <t>テン</t>
    </rPh>
    <rPh sb="17" eb="19">
      <t>フナオカ</t>
    </rPh>
    <rPh sb="19" eb="20">
      <t>テン</t>
    </rPh>
    <rPh sb="21" eb="23">
      <t>ブンカツ</t>
    </rPh>
    <rPh sb="23" eb="25">
      <t>イカン</t>
    </rPh>
    <phoneticPr fontId="3"/>
  </si>
  <si>
    <t>・河北丸森金山店は廃店となり、河北丸森店へ統合されました。（2020.02.01）</t>
    <rPh sb="1" eb="3">
      <t>カホク</t>
    </rPh>
    <rPh sb="3" eb="5">
      <t>マルモリ</t>
    </rPh>
    <rPh sb="5" eb="7">
      <t>カナヤマ</t>
    </rPh>
    <rPh sb="7" eb="8">
      <t>テン</t>
    </rPh>
    <rPh sb="9" eb="11">
      <t>ハイテン</t>
    </rPh>
    <rPh sb="15" eb="17">
      <t>カホク</t>
    </rPh>
    <rPh sb="17" eb="19">
      <t>マルモリ</t>
    </rPh>
    <rPh sb="19" eb="20">
      <t>テン</t>
    </rPh>
    <rPh sb="21" eb="23">
      <t>トウゴウ</t>
    </rPh>
    <phoneticPr fontId="3"/>
  </si>
  <si>
    <t>（仙台西は、仙台中央に統合されました。）</t>
    <rPh sb="1" eb="3">
      <t>センダイ</t>
    </rPh>
    <rPh sb="3" eb="4">
      <t>ニシ</t>
    </rPh>
    <rPh sb="6" eb="8">
      <t>センダイ</t>
    </rPh>
    <rPh sb="8" eb="10">
      <t>チュウオウ</t>
    </rPh>
    <rPh sb="11" eb="13">
      <t>トウゴウ</t>
    </rPh>
    <phoneticPr fontId="3"/>
  </si>
  <si>
    <t>※ 中田町浅水地区の一部、中田町上沼弥勒寺地区の一部は登米東和で取り扱っております。</t>
    <phoneticPr fontId="3"/>
  </si>
  <si>
    <t>旧東和町</t>
    <phoneticPr fontId="3"/>
  </si>
  <si>
    <t>登米東和</t>
    <rPh sb="0" eb="2">
      <t>トメ</t>
    </rPh>
    <rPh sb="2" eb="4">
      <t>トウワ</t>
    </rPh>
    <phoneticPr fontId="3"/>
  </si>
  <si>
    <t>（東和は、登米東和に統合）</t>
    <rPh sb="5" eb="7">
      <t>トメ</t>
    </rPh>
    <rPh sb="7" eb="9">
      <t>トウワ</t>
    </rPh>
    <rPh sb="10" eb="12">
      <t>トウゴウ</t>
    </rPh>
    <phoneticPr fontId="3"/>
  </si>
  <si>
    <t>（米谷は、登米東和に統合）</t>
    <rPh sb="1" eb="3">
      <t>ヨネヤ</t>
    </rPh>
    <rPh sb="5" eb="7">
      <t>トメ</t>
    </rPh>
    <rPh sb="7" eb="9">
      <t>トウワ</t>
    </rPh>
    <rPh sb="10" eb="12">
      <t>トウゴウ</t>
    </rPh>
    <phoneticPr fontId="3"/>
  </si>
  <si>
    <t>R2.5.1廃店移管</t>
    <phoneticPr fontId="3"/>
  </si>
  <si>
    <t>高森寺岡</t>
    <rPh sb="0" eb="2">
      <t>タカモリ</t>
    </rPh>
    <rPh sb="2" eb="4">
      <t>テラオカ</t>
    </rPh>
    <phoneticPr fontId="3"/>
  </si>
  <si>
    <t>（高森店は高森寺岡に統合されました）</t>
    <rPh sb="1" eb="3">
      <t>タカモリ</t>
    </rPh>
    <rPh sb="3" eb="4">
      <t>テン</t>
    </rPh>
    <rPh sb="5" eb="7">
      <t>タカモリ</t>
    </rPh>
    <rPh sb="7" eb="9">
      <t>テラオカ</t>
    </rPh>
    <rPh sb="10" eb="12">
      <t>トウゴウ</t>
    </rPh>
    <phoneticPr fontId="3"/>
  </si>
  <si>
    <t>（高森店は高森寺岡に統合されました）</t>
    <phoneticPr fontId="3"/>
  </si>
  <si>
    <t>興田・千田</t>
    <rPh sb="0" eb="1">
      <t>コウギョウ</t>
    </rPh>
    <rPh sb="1" eb="2">
      <t>タ</t>
    </rPh>
    <rPh sb="3" eb="5">
      <t>チダ</t>
    </rPh>
    <phoneticPr fontId="3"/>
  </si>
  <si>
    <r>
      <rPr>
        <sz val="8"/>
        <color indexed="20"/>
        <rFont val="ＭＳ Ｐ明朝"/>
        <family val="1"/>
        <charset val="128"/>
      </rPr>
      <t>③</t>
    </r>
    <r>
      <rPr>
        <sz val="8"/>
        <rFont val="ＭＳ Ｐ明朝"/>
        <family val="1"/>
        <charset val="128"/>
      </rPr>
      <t>…住田町を一部含む販売店 (読売住田150)</t>
    </r>
    <r>
      <rPr>
        <sz val="8"/>
        <color indexed="20"/>
        <rFont val="ＭＳ Ｐ明朝"/>
        <family val="1"/>
        <charset val="128"/>
      </rPr>
      <t>　④</t>
    </r>
    <r>
      <rPr>
        <sz val="8"/>
        <rFont val="ＭＳ Ｐ明朝"/>
        <family val="1"/>
        <charset val="128"/>
      </rPr>
      <t>…岩手日報を含む販売店（読売住田140）(読売矢作二又)</t>
    </r>
    <rPh sb="6" eb="8">
      <t>イチブ</t>
    </rPh>
    <rPh sb="17" eb="19">
      <t>スミタ</t>
    </rPh>
    <rPh sb="39" eb="41">
      <t>スミダ</t>
    </rPh>
    <rPh sb="46" eb="48">
      <t>ヨミウリ</t>
    </rPh>
    <rPh sb="48" eb="49">
      <t>ヤ</t>
    </rPh>
    <rPh sb="49" eb="50">
      <t>サク</t>
    </rPh>
    <rPh sb="50" eb="52">
      <t>フタマタ</t>
    </rPh>
    <phoneticPr fontId="3"/>
  </si>
  <si>
    <t>（注意２）　日本新聞協会加盟新聞社の新聞折込広告部数については各系統会からの資料</t>
  </si>
  <si>
    <t>　　　　　　提供によるものです。他紙（大崎タイムス、石巻日日、三陸新報）について</t>
  </si>
  <si>
    <t>　　　　　　は各新聞販売店からの申告部数となります。</t>
  </si>
  <si>
    <t>（注意３）　折込部数は販売店のエリア内にあまねく折込をするためのもので新聞の部数</t>
    <rPh sb="6" eb="8">
      <t>オリコミ</t>
    </rPh>
    <rPh sb="8" eb="10">
      <t>ブスウ</t>
    </rPh>
    <rPh sb="11" eb="14">
      <t>ハンバイテン</t>
    </rPh>
    <rPh sb="18" eb="19">
      <t>ナイ</t>
    </rPh>
    <rPh sb="24" eb="26">
      <t>オリコミ</t>
    </rPh>
    <rPh sb="35" eb="37">
      <t>シンブン</t>
    </rPh>
    <rPh sb="38" eb="40">
      <t>ブスウ</t>
    </rPh>
    <phoneticPr fontId="3"/>
  </si>
  <si>
    <t>　　　　　　とは異なる場合があります。</t>
    <rPh sb="8" eb="9">
      <t>コト</t>
    </rPh>
    <rPh sb="11" eb="13">
      <t>バアイ</t>
    </rPh>
    <phoneticPr fontId="3"/>
  </si>
  <si>
    <t>（注意４）　部数表上における、K･･･（河北新報）、A･･･（朝日新聞）、Y･･･（読売新聞）</t>
    <rPh sb="6" eb="8">
      <t>ブスウ</t>
    </rPh>
    <rPh sb="8" eb="9">
      <t>ヒョウ</t>
    </rPh>
    <rPh sb="9" eb="10">
      <t>ジョウ</t>
    </rPh>
    <rPh sb="20" eb="22">
      <t>カホク</t>
    </rPh>
    <rPh sb="22" eb="24">
      <t>シンポウ</t>
    </rPh>
    <rPh sb="31" eb="33">
      <t>アサヒ</t>
    </rPh>
    <rPh sb="33" eb="35">
      <t>シンブン</t>
    </rPh>
    <rPh sb="42" eb="44">
      <t>ヨミウリ</t>
    </rPh>
    <rPh sb="44" eb="46">
      <t>シンブン</t>
    </rPh>
    <phoneticPr fontId="3"/>
  </si>
  <si>
    <t>　　　　　　については、別表記をしておりますが、各々記載の販売店が取り扱っているこ</t>
    <rPh sb="12" eb="13">
      <t>ベツ</t>
    </rPh>
    <rPh sb="13" eb="15">
      <t>ヒョウキ</t>
    </rPh>
    <rPh sb="24" eb="26">
      <t>オノオノ</t>
    </rPh>
    <rPh sb="26" eb="28">
      <t>キサイ</t>
    </rPh>
    <rPh sb="29" eb="32">
      <t>ハンバイテン</t>
    </rPh>
    <rPh sb="33" eb="34">
      <t>ト</t>
    </rPh>
    <rPh sb="35" eb="36">
      <t>アツカ</t>
    </rPh>
    <phoneticPr fontId="3"/>
  </si>
  <si>
    <t>　　　　　　とを表しています。</t>
    <rPh sb="8" eb="9">
      <t>アラワ</t>
    </rPh>
    <phoneticPr fontId="3"/>
  </si>
  <si>
    <t>災害等にあたり、各関係各社は全力を傾注して新聞及び折込広告を読者へお届けできるよう</t>
    <rPh sb="2" eb="3">
      <t>トウ</t>
    </rPh>
    <rPh sb="11" eb="12">
      <t>カク</t>
    </rPh>
    <phoneticPr fontId="3"/>
  </si>
  <si>
    <t>最善の努力を尽くしますが、業務に携わるすべての人の安全を最優先とさせていただきます。</t>
    <phoneticPr fontId="3"/>
  </si>
  <si>
    <t>　上記の事態が発生した場合、可能な限り通常業務維持に努めますが、保管をさせていただいている折込広告が水濡れ等にて</t>
    <rPh sb="1" eb="3">
      <t>ジョウキ</t>
    </rPh>
    <rPh sb="4" eb="6">
      <t>ジタイ</t>
    </rPh>
    <rPh sb="7" eb="9">
      <t>ハッセイ</t>
    </rPh>
    <rPh sb="11" eb="13">
      <t>バアイ</t>
    </rPh>
    <rPh sb="14" eb="16">
      <t>カノウ</t>
    </rPh>
    <rPh sb="17" eb="18">
      <t>カギ</t>
    </rPh>
    <rPh sb="19" eb="21">
      <t>ツウジョウ</t>
    </rPh>
    <rPh sb="21" eb="23">
      <t>ギョウム</t>
    </rPh>
    <rPh sb="23" eb="25">
      <t>イジ</t>
    </rPh>
    <rPh sb="26" eb="27">
      <t>ツト</t>
    </rPh>
    <rPh sb="32" eb="34">
      <t>ホカン</t>
    </rPh>
    <rPh sb="45" eb="47">
      <t>オリコミ</t>
    </rPh>
    <rPh sb="47" eb="49">
      <t>コウコク</t>
    </rPh>
    <rPh sb="50" eb="52">
      <t>ミズヌ</t>
    </rPh>
    <rPh sb="53" eb="54">
      <t>トウ</t>
    </rPh>
    <phoneticPr fontId="3"/>
  </si>
  <si>
    <t>使用出来ない等、他にも様々な事態が発生し、ご要望にお応えできないことも考えられます。広告主様ならび関係者様には</t>
    <rPh sb="0" eb="2">
      <t>シヨウ</t>
    </rPh>
    <rPh sb="17" eb="19">
      <t>ハッセイ</t>
    </rPh>
    <rPh sb="42" eb="45">
      <t>コウコクヌシ</t>
    </rPh>
    <rPh sb="45" eb="46">
      <t>サマ</t>
    </rPh>
    <rPh sb="49" eb="52">
      <t>カンケイシャ</t>
    </rPh>
    <rPh sb="52" eb="53">
      <t>サマ</t>
    </rPh>
    <phoneticPr fontId="3"/>
  </si>
  <si>
    <t>ご不便ご迷惑をおかけすることになりますが、その場合は責任の免除をお願いすることになりますので、あらかじめご理解の上</t>
    <rPh sb="53" eb="55">
      <t>リカイ</t>
    </rPh>
    <rPh sb="56" eb="57">
      <t>ウエ</t>
    </rPh>
    <phoneticPr fontId="3"/>
  </si>
  <si>
    <t>お申込いただきますようお願い申し上げます。</t>
  </si>
  <si>
    <t>《配達遅延》について</t>
    <rPh sb="1" eb="3">
      <t>ハイタツ</t>
    </rPh>
    <rPh sb="3" eb="5">
      <t>チエン</t>
    </rPh>
    <phoneticPr fontId="3"/>
  </si>
  <si>
    <t>　上記理由以外にも、読者への配達遅延につきましては、一切責任を負うことができませんのでご了承ください。</t>
    <rPh sb="1" eb="3">
      <t>ジョウキ</t>
    </rPh>
    <rPh sb="3" eb="5">
      <t>リユウ</t>
    </rPh>
    <rPh sb="5" eb="7">
      <t>イガイ</t>
    </rPh>
    <rPh sb="10" eb="12">
      <t>ドクシャ</t>
    </rPh>
    <rPh sb="14" eb="16">
      <t>ハイタツ</t>
    </rPh>
    <rPh sb="16" eb="18">
      <t>チエン</t>
    </rPh>
    <rPh sb="26" eb="28">
      <t>イッサイ</t>
    </rPh>
    <rPh sb="28" eb="30">
      <t>セキニン</t>
    </rPh>
    <rPh sb="31" eb="32">
      <t>オ</t>
    </rPh>
    <rPh sb="44" eb="46">
      <t>リョウショウ</t>
    </rPh>
    <phoneticPr fontId="3"/>
  </si>
  <si>
    <t xml:space="preserve">       ・読売亘理山元　（亘理地区1,200枚　山下地区450枚）   </t>
    <rPh sb="13" eb="14">
      <t>モト</t>
    </rPh>
    <rPh sb="18" eb="20">
      <t>チク</t>
    </rPh>
    <rPh sb="27" eb="29">
      <t>ヤマシタ</t>
    </rPh>
    <rPh sb="29" eb="31">
      <t>チク</t>
    </rPh>
    <phoneticPr fontId="3"/>
  </si>
  <si>
    <r>
      <t>本吉　</t>
    </r>
    <r>
      <rPr>
        <sz val="9"/>
        <color indexed="20"/>
        <rFont val="ＭＳ Ｐ明朝"/>
        <family val="1"/>
        <charset val="128"/>
      </rPr>
      <t>※</t>
    </r>
    <rPh sb="0" eb="2">
      <t>モトヨシ</t>
    </rPh>
    <phoneticPr fontId="3"/>
  </si>
  <si>
    <r>
      <t>気仙沼市</t>
    </r>
    <r>
      <rPr>
        <sz val="9"/>
        <color indexed="20"/>
        <rFont val="ＭＳ Ｐ明朝"/>
        <family val="1"/>
        <charset val="128"/>
      </rPr>
      <t>※</t>
    </r>
    <rPh sb="0" eb="4">
      <t>ケセンヌマシ</t>
    </rPh>
    <phoneticPr fontId="3"/>
  </si>
  <si>
    <t>（中田は廃店となり南仙台・東中田に分割、統合）</t>
    <phoneticPr fontId="3"/>
  </si>
  <si>
    <r>
      <t>泉南部</t>
    </r>
    <r>
      <rPr>
        <sz val="11"/>
        <color indexed="20"/>
        <rFont val="ＭＳ Ｐ明朝"/>
        <family val="1"/>
        <charset val="128"/>
      </rPr>
      <t>※</t>
    </r>
    <rPh sb="0" eb="1">
      <t>イズミ</t>
    </rPh>
    <rPh sb="1" eb="3">
      <t>ナンブ</t>
    </rPh>
    <phoneticPr fontId="3"/>
  </si>
  <si>
    <t>鶴ヶ谷は河北各店に統合されました。</t>
    <rPh sb="0" eb="3">
      <t>ツルガヤ</t>
    </rPh>
    <rPh sb="4" eb="6">
      <t>カホク</t>
    </rPh>
    <rPh sb="6" eb="7">
      <t>カク</t>
    </rPh>
    <rPh sb="7" eb="8">
      <t>テン</t>
    </rPh>
    <rPh sb="9" eb="11">
      <t>トウゴウ</t>
    </rPh>
    <phoneticPr fontId="3"/>
  </si>
  <si>
    <t>宮利多</t>
    <rPh sb="0" eb="1">
      <t>ミヤ</t>
    </rPh>
    <rPh sb="1" eb="2">
      <t>リ</t>
    </rPh>
    <rPh sb="2" eb="3">
      <t>タ</t>
    </rPh>
    <phoneticPr fontId="3"/>
  </si>
  <si>
    <t>R2.11.1廃店移管</t>
    <phoneticPr fontId="3"/>
  </si>
  <si>
    <r>
      <t xml:space="preserve">古川 </t>
    </r>
    <r>
      <rPr>
        <sz val="9"/>
        <color indexed="20"/>
        <rFont val="ＭＳ Ｐ明朝"/>
        <family val="1"/>
        <charset val="128"/>
      </rPr>
      <t>※</t>
    </r>
    <phoneticPr fontId="3"/>
  </si>
  <si>
    <r>
      <t>古川南</t>
    </r>
    <r>
      <rPr>
        <sz val="9"/>
        <color indexed="20"/>
        <rFont val="ＭＳ Ｐ明朝"/>
        <family val="1"/>
        <charset val="128"/>
      </rPr>
      <t>※</t>
    </r>
    <rPh sb="2" eb="3">
      <t>ミナミ</t>
    </rPh>
    <phoneticPr fontId="3"/>
  </si>
  <si>
    <t>変更箇所</t>
    <rPh sb="0" eb="4">
      <t>ヘンコウカショ</t>
    </rPh>
    <phoneticPr fontId="3"/>
  </si>
  <si>
    <t>（専売）藤沢</t>
    <rPh sb="1" eb="3">
      <t>センバイ</t>
    </rPh>
    <rPh sb="4" eb="6">
      <t>フジサワ</t>
    </rPh>
    <phoneticPr fontId="3"/>
  </si>
  <si>
    <t>　　・読売多賀城店3,000枚には400枚日本経済新聞が含まれております。</t>
    <rPh sb="3" eb="5">
      <t>ヨミウリ</t>
    </rPh>
    <rPh sb="5" eb="8">
      <t>タガジョウ</t>
    </rPh>
    <rPh sb="8" eb="9">
      <t>テン</t>
    </rPh>
    <rPh sb="14" eb="15">
      <t>マイ</t>
    </rPh>
    <rPh sb="20" eb="21">
      <t>マイ</t>
    </rPh>
    <rPh sb="21" eb="23">
      <t>ニホン</t>
    </rPh>
    <rPh sb="23" eb="25">
      <t>ケイザイ</t>
    </rPh>
    <rPh sb="25" eb="27">
      <t>シンブン</t>
    </rPh>
    <rPh sb="28" eb="29">
      <t>フク</t>
    </rPh>
    <phoneticPr fontId="3"/>
  </si>
  <si>
    <r>
      <t>※</t>
    </r>
    <r>
      <rPr>
        <sz val="10"/>
        <color indexed="8"/>
        <rFont val="ＭＳ Ｐゴシック"/>
        <family val="3"/>
        <charset val="128"/>
      </rPr>
      <t>河北新報古川南販売店　内訳</t>
    </r>
    <rPh sb="1" eb="3">
      <t>カホク</t>
    </rPh>
    <rPh sb="3" eb="5">
      <t>シンポウ</t>
    </rPh>
    <rPh sb="5" eb="7">
      <t>フルカワ</t>
    </rPh>
    <rPh sb="7" eb="8">
      <t>ミナミ</t>
    </rPh>
    <rPh sb="8" eb="10">
      <t>ハンバイ</t>
    </rPh>
    <rPh sb="10" eb="11">
      <t>テン</t>
    </rPh>
    <rPh sb="12" eb="14">
      <t>ウチワケ</t>
    </rPh>
    <phoneticPr fontId="3"/>
  </si>
  <si>
    <t>旧松山町</t>
    <rPh sb="0" eb="1">
      <t>キュウ</t>
    </rPh>
    <rPh sb="1" eb="3">
      <t>マツヤマ</t>
    </rPh>
    <rPh sb="3" eb="4">
      <t>マチ</t>
    </rPh>
    <phoneticPr fontId="3"/>
  </si>
  <si>
    <t>※河北三本木・松山店は河北古川南店に統合されました。（2021.02.01）</t>
    <rPh sb="1" eb="3">
      <t>カホク</t>
    </rPh>
    <rPh sb="3" eb="6">
      <t>サンボンギ</t>
    </rPh>
    <rPh sb="7" eb="9">
      <t>マツヤマ</t>
    </rPh>
    <rPh sb="9" eb="10">
      <t>テン</t>
    </rPh>
    <rPh sb="11" eb="13">
      <t>カホク</t>
    </rPh>
    <rPh sb="13" eb="16">
      <t>フルカワミナミ</t>
    </rPh>
    <rPh sb="16" eb="17">
      <t>テン</t>
    </rPh>
    <rPh sb="18" eb="20">
      <t>トウゴウ</t>
    </rPh>
    <phoneticPr fontId="3"/>
  </si>
  <si>
    <t>　　・旧三本木町・毎日⇒河北古川南店</t>
    <rPh sb="3" eb="4">
      <t>キュウ</t>
    </rPh>
    <rPh sb="4" eb="7">
      <t>サンボンギ</t>
    </rPh>
    <rPh sb="7" eb="8">
      <t>チョウ</t>
    </rPh>
    <rPh sb="9" eb="11">
      <t>マイニチ</t>
    </rPh>
    <rPh sb="12" eb="14">
      <t>カホク</t>
    </rPh>
    <rPh sb="14" eb="16">
      <t>フルカワ</t>
    </rPh>
    <rPh sb="16" eb="17">
      <t>ミナミ</t>
    </rPh>
    <rPh sb="17" eb="18">
      <t>テン</t>
    </rPh>
    <phoneticPr fontId="3"/>
  </si>
  <si>
    <t>　　・旧古川市・毎日・日経新聞⇒河北販売店、産経⇒読売古川店</t>
    <rPh sb="3" eb="4">
      <t>キュウ</t>
    </rPh>
    <rPh sb="4" eb="6">
      <t>フルカワ</t>
    </rPh>
    <rPh sb="6" eb="7">
      <t>シ</t>
    </rPh>
    <rPh sb="8" eb="10">
      <t>マイニチ</t>
    </rPh>
    <rPh sb="11" eb="13">
      <t>ニッケイ</t>
    </rPh>
    <rPh sb="13" eb="15">
      <t>シンブン</t>
    </rPh>
    <rPh sb="16" eb="18">
      <t>カホク</t>
    </rPh>
    <rPh sb="18" eb="21">
      <t>ハンバイテン</t>
    </rPh>
    <rPh sb="22" eb="24">
      <t>サンケイ</t>
    </rPh>
    <rPh sb="25" eb="27">
      <t>ヨミウリ</t>
    </rPh>
    <rPh sb="27" eb="28">
      <t>フル</t>
    </rPh>
    <rPh sb="28" eb="29">
      <t>カワ</t>
    </rPh>
    <rPh sb="29" eb="30">
      <t>テン</t>
    </rPh>
    <phoneticPr fontId="3"/>
  </si>
  <si>
    <t>山の手地区</t>
    <rPh sb="0" eb="1">
      <t>ヤマ</t>
    </rPh>
    <rPh sb="2" eb="3">
      <t>テ</t>
    </rPh>
    <rPh sb="3" eb="5">
      <t>チク</t>
    </rPh>
    <phoneticPr fontId="3"/>
  </si>
  <si>
    <t>湊地区</t>
    <rPh sb="0" eb="1">
      <t>ミナト</t>
    </rPh>
    <rPh sb="1" eb="3">
      <t>チク</t>
    </rPh>
    <phoneticPr fontId="3"/>
  </si>
  <si>
    <t>大街道地区</t>
    <rPh sb="0" eb="3">
      <t>オオカイドウ</t>
    </rPh>
    <rPh sb="3" eb="5">
      <t>チク</t>
    </rPh>
    <phoneticPr fontId="3"/>
  </si>
  <si>
    <t>稲井地区</t>
    <rPh sb="0" eb="2">
      <t>イナイ</t>
    </rPh>
    <rPh sb="2" eb="4">
      <t>チク</t>
    </rPh>
    <phoneticPr fontId="3"/>
  </si>
  <si>
    <t>東松島地区</t>
    <rPh sb="0" eb="3">
      <t>ヒガシマツシマ</t>
    </rPh>
    <rPh sb="3" eb="5">
      <t>チク</t>
    </rPh>
    <phoneticPr fontId="3"/>
  </si>
  <si>
    <t>女川地区</t>
    <rPh sb="0" eb="2">
      <t>オナガワ</t>
    </rPh>
    <rPh sb="2" eb="4">
      <t>チク</t>
    </rPh>
    <phoneticPr fontId="3"/>
  </si>
  <si>
    <t>本社直販</t>
    <rPh sb="0" eb="2">
      <t>ホンシャ</t>
    </rPh>
    <rPh sb="2" eb="4">
      <t>チョクハン</t>
    </rPh>
    <phoneticPr fontId="3"/>
  </si>
  <si>
    <t>旧三本木町</t>
    <rPh sb="0" eb="1">
      <t>キュウ</t>
    </rPh>
    <rPh sb="1" eb="4">
      <t>サンボンギ</t>
    </rPh>
    <rPh sb="4" eb="5">
      <t>マチ</t>
    </rPh>
    <phoneticPr fontId="3"/>
  </si>
  <si>
    <t>北仙台はＡＳＡ泉南部・仙台あおばに統合されました。</t>
    <rPh sb="0" eb="1">
      <t>キタ</t>
    </rPh>
    <rPh sb="1" eb="3">
      <t>センダイ</t>
    </rPh>
    <rPh sb="7" eb="8">
      <t>イズミ</t>
    </rPh>
    <rPh sb="8" eb="10">
      <t>ナンブ</t>
    </rPh>
    <rPh sb="11" eb="13">
      <t>センダイ</t>
    </rPh>
    <rPh sb="17" eb="19">
      <t>トウゴウ</t>
    </rPh>
    <phoneticPr fontId="3"/>
  </si>
  <si>
    <t>（黒松は廃店となり八乙女・台原に統合されました）</t>
    <rPh sb="1" eb="3">
      <t>クロマツ</t>
    </rPh>
    <rPh sb="4" eb="5">
      <t>ハイ</t>
    </rPh>
    <rPh sb="5" eb="6">
      <t>テン</t>
    </rPh>
    <rPh sb="9" eb="12">
      <t>ヤオトメ</t>
    </rPh>
    <rPh sb="13" eb="15">
      <t>ダイノハラ</t>
    </rPh>
    <rPh sb="16" eb="18">
      <t>トウゴウ</t>
    </rPh>
    <phoneticPr fontId="3"/>
  </si>
  <si>
    <t>青泉</t>
    <rPh sb="1" eb="2">
      <t>イズミ</t>
    </rPh>
    <phoneticPr fontId="3"/>
  </si>
  <si>
    <r>
      <rPr>
        <sz val="8"/>
        <color indexed="25"/>
        <rFont val="ＭＳ Ｐ明朝"/>
        <family val="1"/>
        <charset val="128"/>
      </rPr>
      <t>②</t>
    </r>
    <r>
      <rPr>
        <sz val="8"/>
        <rFont val="ＭＳ Ｐ明朝"/>
        <family val="1"/>
        <charset val="128"/>
      </rPr>
      <t>…奥州市（旧衣川村）を含む販売店 (日報平泉300・読売平泉150)　　　</t>
    </r>
    <rPh sb="2" eb="4">
      <t>オウシュウ</t>
    </rPh>
    <rPh sb="4" eb="5">
      <t>シ</t>
    </rPh>
    <rPh sb="6" eb="7">
      <t>キュウ</t>
    </rPh>
    <rPh sb="7" eb="8">
      <t>コロモ</t>
    </rPh>
    <rPh sb="27" eb="29">
      <t>ヨミウリ</t>
    </rPh>
    <rPh sb="29" eb="31">
      <t>ヒライズミ</t>
    </rPh>
    <phoneticPr fontId="3"/>
  </si>
  <si>
    <t>※１ 朝日中央店は配達区域変更に伴い、地区指定がブロック単位になる部分があります。詳細は営業にお問い合わせください。</t>
    <rPh sb="3" eb="5">
      <t>アサヒ</t>
    </rPh>
    <rPh sb="5" eb="7">
      <t>チュウオウ</t>
    </rPh>
    <rPh sb="7" eb="8">
      <t>テン</t>
    </rPh>
    <rPh sb="9" eb="11">
      <t>ハイタツ</t>
    </rPh>
    <rPh sb="11" eb="13">
      <t>クイキ</t>
    </rPh>
    <rPh sb="13" eb="15">
      <t>ヘンコウ</t>
    </rPh>
    <rPh sb="16" eb="17">
      <t>トモナ</t>
    </rPh>
    <rPh sb="19" eb="21">
      <t>チク</t>
    </rPh>
    <rPh sb="21" eb="23">
      <t>シテイ</t>
    </rPh>
    <rPh sb="28" eb="30">
      <t>タンイ</t>
    </rPh>
    <rPh sb="33" eb="35">
      <t>ブブン</t>
    </rPh>
    <rPh sb="41" eb="43">
      <t>ショウサイ</t>
    </rPh>
    <rPh sb="44" eb="46">
      <t>エイギョウ</t>
    </rPh>
    <rPh sb="48" eb="49">
      <t>ト</t>
    </rPh>
    <rPh sb="50" eb="51">
      <t>ア</t>
    </rPh>
    <phoneticPr fontId="3"/>
  </si>
  <si>
    <t>青若宮</t>
    <rPh sb="0" eb="1">
      <t>アオ</t>
    </rPh>
    <rPh sb="1" eb="2">
      <t>ワカ</t>
    </rPh>
    <rPh sb="2" eb="3">
      <t>ミヤ</t>
    </rPh>
    <phoneticPr fontId="3"/>
  </si>
  <si>
    <r>
      <t>中央　</t>
    </r>
    <r>
      <rPr>
        <sz val="11"/>
        <color indexed="20"/>
        <rFont val="ＭＳ Ｐ明朝"/>
        <family val="1"/>
        <charset val="128"/>
      </rPr>
      <t>※１</t>
    </r>
    <rPh sb="0" eb="2">
      <t>チュウオウ</t>
    </rPh>
    <phoneticPr fontId="3"/>
  </si>
  <si>
    <t>　　・気仙沼市内の朝日・日経・産経⇒河北気仙沼店　　　・南三陸町戸倉地区(250枚)⇒河北柳津店が取り扱ってます。</t>
    <rPh sb="3" eb="6">
      <t>ケセンヌマ</t>
    </rPh>
    <rPh sb="6" eb="8">
      <t>シナイ</t>
    </rPh>
    <rPh sb="9" eb="11">
      <t>アサヒ</t>
    </rPh>
    <rPh sb="12" eb="14">
      <t>ニッケイ</t>
    </rPh>
    <rPh sb="15" eb="17">
      <t>サンケイ</t>
    </rPh>
    <rPh sb="18" eb="20">
      <t>カホク</t>
    </rPh>
    <rPh sb="20" eb="23">
      <t>ケセンヌマ</t>
    </rPh>
    <rPh sb="23" eb="24">
      <t>テン</t>
    </rPh>
    <rPh sb="28" eb="29">
      <t>ミナミ</t>
    </rPh>
    <rPh sb="29" eb="31">
      <t>サンリク</t>
    </rPh>
    <rPh sb="31" eb="32">
      <t>マチ</t>
    </rPh>
    <rPh sb="32" eb="33">
      <t>ト</t>
    </rPh>
    <rPh sb="33" eb="34">
      <t>クラ</t>
    </rPh>
    <rPh sb="34" eb="36">
      <t>チク</t>
    </rPh>
    <rPh sb="40" eb="41">
      <t>マイ</t>
    </rPh>
    <rPh sb="43" eb="45">
      <t>コギタ</t>
    </rPh>
    <rPh sb="45" eb="48">
      <t>ヤナイヅテン</t>
    </rPh>
    <rPh sb="49" eb="50">
      <t>ト</t>
    </rPh>
    <rPh sb="51" eb="52">
      <t>アツカ</t>
    </rPh>
    <phoneticPr fontId="3"/>
  </si>
  <si>
    <t>荒浜店は亘理店に統合（R３.11.01）</t>
    <rPh sb="0" eb="2">
      <t>アラハマ</t>
    </rPh>
    <rPh sb="2" eb="3">
      <t>テン</t>
    </rPh>
    <rPh sb="4" eb="6">
      <t>ワタリ</t>
    </rPh>
    <rPh sb="6" eb="7">
      <t>テン</t>
    </rPh>
    <rPh sb="8" eb="10">
      <t>トウゴウ</t>
    </rPh>
    <phoneticPr fontId="3"/>
  </si>
  <si>
    <t>・河北荒浜店は廃店となり、河北亘理店へ統合されました。（2021.11.01）</t>
    <rPh sb="1" eb="3">
      <t>カホク</t>
    </rPh>
    <rPh sb="3" eb="5">
      <t>アラハマ</t>
    </rPh>
    <rPh sb="5" eb="6">
      <t>テン</t>
    </rPh>
    <rPh sb="7" eb="9">
      <t>ハイテン</t>
    </rPh>
    <rPh sb="13" eb="15">
      <t>カホク</t>
    </rPh>
    <rPh sb="15" eb="18">
      <t>ワタリテン</t>
    </rPh>
    <rPh sb="19" eb="21">
      <t>トウゴウ</t>
    </rPh>
    <phoneticPr fontId="3"/>
  </si>
  <si>
    <t>R3.10.01廃店転移管</t>
    <rPh sb="8" eb="9">
      <t>ハイ</t>
    </rPh>
    <rPh sb="9" eb="10">
      <t>テン</t>
    </rPh>
    <rPh sb="10" eb="11">
      <t>テン</t>
    </rPh>
    <rPh sb="11" eb="13">
      <t>イカン</t>
    </rPh>
    <phoneticPr fontId="3"/>
  </si>
  <si>
    <t>Ｋ高砂中野栄（朝日）は河北高砂中野栄に統合されました</t>
    <rPh sb="1" eb="3">
      <t>タカサゴ</t>
    </rPh>
    <rPh sb="3" eb="5">
      <t>ナカノ</t>
    </rPh>
    <rPh sb="5" eb="6">
      <t>サカエ</t>
    </rPh>
    <rPh sb="7" eb="9">
      <t>アサヒ</t>
    </rPh>
    <rPh sb="11" eb="13">
      <t>カホク</t>
    </rPh>
    <rPh sb="13" eb="15">
      <t>タカサゴ</t>
    </rPh>
    <rPh sb="15" eb="17">
      <t>ナカノ</t>
    </rPh>
    <rPh sb="17" eb="18">
      <t>サカエ</t>
    </rPh>
    <rPh sb="19" eb="21">
      <t>トウゴウ</t>
    </rPh>
    <phoneticPr fontId="3"/>
  </si>
  <si>
    <r>
      <t>※朝日八乙女店は、朝日南光台店と統合して泉南部店となりました。</t>
    </r>
    <r>
      <rPr>
        <sz val="7"/>
        <color indexed="20"/>
        <rFont val="ＭＳ Ｐ明朝"/>
        <family val="1"/>
        <charset val="128"/>
      </rPr>
      <t>（H29.08.01）</t>
    </r>
    <rPh sb="1" eb="3">
      <t>アサヒ</t>
    </rPh>
    <rPh sb="3" eb="6">
      <t>ヤオトメ</t>
    </rPh>
    <rPh sb="6" eb="7">
      <t>テン</t>
    </rPh>
    <rPh sb="9" eb="11">
      <t>アサヒ</t>
    </rPh>
    <rPh sb="11" eb="14">
      <t>ナンコウダイ</t>
    </rPh>
    <rPh sb="14" eb="15">
      <t>テン</t>
    </rPh>
    <rPh sb="16" eb="18">
      <t>トウゴウ</t>
    </rPh>
    <rPh sb="20" eb="21">
      <t>イズミ</t>
    </rPh>
    <rPh sb="21" eb="23">
      <t>ナンブ</t>
    </rPh>
    <rPh sb="23" eb="24">
      <t>ミセ</t>
    </rPh>
    <phoneticPr fontId="3"/>
  </si>
  <si>
    <t>※読売新聞中野栄店2,050枚には200枚日経新聞が含まれています。</t>
    <rPh sb="1" eb="3">
      <t>ヨミウリ</t>
    </rPh>
    <rPh sb="3" eb="5">
      <t>シンブン</t>
    </rPh>
    <rPh sb="5" eb="8">
      <t>ナカノサカエ</t>
    </rPh>
    <rPh sb="8" eb="9">
      <t>テン</t>
    </rPh>
    <rPh sb="14" eb="15">
      <t>マイ</t>
    </rPh>
    <rPh sb="20" eb="21">
      <t>マイ</t>
    </rPh>
    <rPh sb="21" eb="23">
      <t>ニッケイ</t>
    </rPh>
    <rPh sb="23" eb="25">
      <t>シンブン</t>
    </rPh>
    <rPh sb="26" eb="27">
      <t>フク</t>
    </rPh>
    <phoneticPr fontId="3"/>
  </si>
  <si>
    <t>仙台東は仙台中央と河北新報各店と統合されました</t>
    <rPh sb="0" eb="3">
      <t>センダイヒガシ</t>
    </rPh>
    <rPh sb="4" eb="6">
      <t>センダイ</t>
    </rPh>
    <rPh sb="6" eb="8">
      <t>チュウオウ</t>
    </rPh>
    <rPh sb="9" eb="11">
      <t>カホク</t>
    </rPh>
    <rPh sb="11" eb="13">
      <t>シンポウ</t>
    </rPh>
    <rPh sb="13" eb="14">
      <t>カク</t>
    </rPh>
    <rPh sb="14" eb="15">
      <t>テン</t>
    </rPh>
    <rPh sb="16" eb="18">
      <t>トウゴウ</t>
    </rPh>
    <phoneticPr fontId="3"/>
  </si>
  <si>
    <t>若宮青</t>
    <rPh sb="0" eb="2">
      <t>ワカミヤ</t>
    </rPh>
    <rPh sb="2" eb="3">
      <t>アオ</t>
    </rPh>
    <phoneticPr fontId="3"/>
  </si>
  <si>
    <t>鮎川は渡波に統合されました（Ｒ４.2.1）</t>
    <rPh sb="3" eb="5">
      <t>ワタノハ</t>
    </rPh>
    <rPh sb="6" eb="8">
      <t>トウゴウ</t>
    </rPh>
    <phoneticPr fontId="3"/>
  </si>
  <si>
    <t>大原は渡波に統合されました（Ｒ４.2.1）</t>
    <rPh sb="3" eb="5">
      <t>ワタノハ</t>
    </rPh>
    <rPh sb="6" eb="8">
      <t>トウゴウ</t>
    </rPh>
    <phoneticPr fontId="3"/>
  </si>
  <si>
    <t>※　河北新報金成店内訳（沢辺地区1,500枚、有壁地区500枚）</t>
    <phoneticPr fontId="3"/>
  </si>
  <si>
    <t>上記以外の石巻地区</t>
    <rPh sb="0" eb="2">
      <t>ジョウキ</t>
    </rPh>
    <rPh sb="2" eb="4">
      <t>イガイ</t>
    </rPh>
    <rPh sb="5" eb="7">
      <t>イシノマキ</t>
    </rPh>
    <rPh sb="7" eb="9">
      <t>チク</t>
    </rPh>
    <phoneticPr fontId="3"/>
  </si>
  <si>
    <t>名取西</t>
    <rPh sb="0" eb="2">
      <t>ナトリ</t>
    </rPh>
    <rPh sb="2" eb="3">
      <t>ニシ</t>
    </rPh>
    <phoneticPr fontId="3"/>
  </si>
  <si>
    <t>南名取</t>
    <rPh sb="0" eb="3">
      <t>ミナミナトリ</t>
    </rPh>
    <phoneticPr fontId="3"/>
  </si>
  <si>
    <t xml:space="preserve">  ※那智が丘は名取西と名称が変わりました。（2022.03.15）</t>
    <rPh sb="3" eb="5">
      <t>ナチ</t>
    </rPh>
    <rPh sb="6" eb="7">
      <t>オカ</t>
    </rPh>
    <rPh sb="8" eb="10">
      <t>ナトリ</t>
    </rPh>
    <rPh sb="10" eb="11">
      <t>ニシ</t>
    </rPh>
    <phoneticPr fontId="3"/>
  </si>
  <si>
    <t xml:space="preserve">  ※河北名取大手町は名取中央店と名称が変わりました。（2022.03.15）</t>
    <rPh sb="3" eb="5">
      <t>カホク</t>
    </rPh>
    <rPh sb="5" eb="7">
      <t>ナトリ</t>
    </rPh>
    <rPh sb="7" eb="10">
      <t>オオテマチ</t>
    </rPh>
    <rPh sb="11" eb="13">
      <t>ナトリ</t>
    </rPh>
    <rPh sb="13" eb="15">
      <t>チュウオウ</t>
    </rPh>
    <rPh sb="15" eb="16">
      <t>テン</t>
    </rPh>
    <phoneticPr fontId="3"/>
  </si>
  <si>
    <t>名取中央</t>
    <rPh sb="0" eb="4">
      <t>ナトリチュウオウ</t>
    </rPh>
    <phoneticPr fontId="3"/>
  </si>
  <si>
    <t>※那智が丘は名取西と名称が変わりました。（2022.03.15）</t>
    <phoneticPr fontId="3"/>
  </si>
  <si>
    <t xml:space="preserve">    名取中央販売店の田高・高舘(野来・前沖)・下余田(中荷・成田)・大曲・高柳・小塚原・閖上地区、南名取販売店の飯野坂・植松・下増田・愛島・愛島台地区は河北ＰＰ配布不可となります）</t>
    <rPh sb="4" eb="6">
      <t>ナトリ</t>
    </rPh>
    <rPh sb="6" eb="8">
      <t>チュウオウ</t>
    </rPh>
    <rPh sb="15" eb="17">
      <t>タカダテ</t>
    </rPh>
    <rPh sb="18" eb="19">
      <t>ノ</t>
    </rPh>
    <rPh sb="19" eb="20">
      <t>ク</t>
    </rPh>
    <rPh sb="21" eb="23">
      <t>マエオキ</t>
    </rPh>
    <rPh sb="29" eb="30">
      <t>ナカ</t>
    </rPh>
    <rPh sb="32" eb="34">
      <t>ナリタ</t>
    </rPh>
    <rPh sb="46" eb="48">
      <t>ユリアゲ</t>
    </rPh>
    <rPh sb="65" eb="68">
      <t>シモマスダ</t>
    </rPh>
    <phoneticPr fontId="3"/>
  </si>
  <si>
    <t>(高砂は廃店となり高砂中野栄に統合されました）</t>
    <rPh sb="1" eb="3">
      <t>タカサゴ</t>
    </rPh>
    <rPh sb="4" eb="5">
      <t>ハイ</t>
    </rPh>
    <rPh sb="5" eb="6">
      <t>テン</t>
    </rPh>
    <rPh sb="9" eb="11">
      <t>タカサゴ</t>
    </rPh>
    <rPh sb="11" eb="13">
      <t>ナカノ</t>
    </rPh>
    <rPh sb="13" eb="14">
      <t>サカエ</t>
    </rPh>
    <rPh sb="15" eb="17">
      <t>トウゴウ</t>
    </rPh>
    <phoneticPr fontId="3"/>
  </si>
  <si>
    <t>（中央は廃店となり五橋に統合されました）</t>
    <rPh sb="1" eb="3">
      <t>チュウオウ</t>
    </rPh>
    <rPh sb="4" eb="5">
      <t>ハイ</t>
    </rPh>
    <rPh sb="5" eb="6">
      <t>テン</t>
    </rPh>
    <rPh sb="9" eb="11">
      <t>イツツバシ</t>
    </rPh>
    <rPh sb="12" eb="14">
      <t>トウゴウ</t>
    </rPh>
    <phoneticPr fontId="3"/>
  </si>
  <si>
    <t>（中央は廃店となり五橋に統合されました）</t>
    <phoneticPr fontId="3"/>
  </si>
  <si>
    <t>(高砂は廃店となり高砂中野栄に統合されました）</t>
    <phoneticPr fontId="3"/>
  </si>
  <si>
    <r>
      <t>名取中央</t>
    </r>
    <r>
      <rPr>
        <sz val="8"/>
        <color indexed="36"/>
        <rFont val="ＭＳ Ｐ明朝"/>
        <family val="1"/>
        <charset val="128"/>
      </rPr>
      <t>※4</t>
    </r>
    <rPh sb="0" eb="2">
      <t>ナトリ</t>
    </rPh>
    <rPh sb="2" eb="4">
      <t>チュウオウ</t>
    </rPh>
    <phoneticPr fontId="3"/>
  </si>
  <si>
    <r>
      <t>南名取</t>
    </r>
    <r>
      <rPr>
        <sz val="8"/>
        <color indexed="36"/>
        <rFont val="ＭＳ Ｐ明朝"/>
        <family val="1"/>
        <charset val="128"/>
      </rPr>
      <t>※4</t>
    </r>
    <rPh sb="0" eb="1">
      <t>ミナミ</t>
    </rPh>
    <rPh sb="1" eb="3">
      <t>ナトリ</t>
    </rPh>
    <phoneticPr fontId="3"/>
  </si>
  <si>
    <t>R4.4.1廃店移管</t>
    <phoneticPr fontId="3"/>
  </si>
  <si>
    <t>・河北新富町店は、本塩釜店と名称が変わりました。（2022.05.01）</t>
    <rPh sb="1" eb="3">
      <t>カホク</t>
    </rPh>
    <rPh sb="3" eb="4">
      <t>シン</t>
    </rPh>
    <rPh sb="4" eb="6">
      <t>トミマチ</t>
    </rPh>
    <rPh sb="6" eb="7">
      <t>テン</t>
    </rPh>
    <rPh sb="9" eb="12">
      <t>ホンシオガマ</t>
    </rPh>
    <rPh sb="12" eb="13">
      <t>テン</t>
    </rPh>
    <rPh sb="14" eb="16">
      <t>メイショウ</t>
    </rPh>
    <rPh sb="17" eb="18">
      <t>カ</t>
    </rPh>
    <phoneticPr fontId="3"/>
  </si>
  <si>
    <t>・河北名取大手町は名取中央店と名称が変わりました。（2022.03.15）</t>
    <rPh sb="1" eb="3">
      <t>カホク</t>
    </rPh>
    <rPh sb="3" eb="5">
      <t>ナトリ</t>
    </rPh>
    <rPh sb="5" eb="8">
      <t>オオテマチ</t>
    </rPh>
    <rPh sb="9" eb="11">
      <t>ナトリ</t>
    </rPh>
    <rPh sb="11" eb="13">
      <t>チュウオウ</t>
    </rPh>
    <rPh sb="13" eb="14">
      <t>テン</t>
    </rPh>
    <phoneticPr fontId="3"/>
  </si>
  <si>
    <r>
      <t>名取中央</t>
    </r>
    <r>
      <rPr>
        <sz val="9"/>
        <color indexed="20"/>
        <rFont val="ＭＳ Ｐ明朝"/>
        <family val="1"/>
        <charset val="128"/>
      </rPr>
      <t>※</t>
    </r>
    <rPh sb="0" eb="2">
      <t>ナトリ</t>
    </rPh>
    <rPh sb="2" eb="4">
      <t>チュウオウ</t>
    </rPh>
    <phoneticPr fontId="3"/>
  </si>
  <si>
    <t xml:space="preserve">     ・河北清水沢店は、塩釜西部店と名称が変わりました。（2022.05.01）</t>
    <rPh sb="6" eb="8">
      <t>カホク</t>
    </rPh>
    <rPh sb="8" eb="11">
      <t>シミズサワ</t>
    </rPh>
    <rPh sb="14" eb="16">
      <t>シオガマ</t>
    </rPh>
    <rPh sb="16" eb="17">
      <t>ニシ</t>
    </rPh>
    <rPh sb="17" eb="18">
      <t>ブ</t>
    </rPh>
    <rPh sb="18" eb="19">
      <t>テン</t>
    </rPh>
    <rPh sb="20" eb="22">
      <t>メイショウ</t>
    </rPh>
    <rPh sb="23" eb="24">
      <t>カ</t>
    </rPh>
    <phoneticPr fontId="3"/>
  </si>
  <si>
    <r>
      <rPr>
        <sz val="9"/>
        <rFont val="ＭＳ Ｐ明朝"/>
        <family val="1"/>
        <charset val="128"/>
      </rPr>
      <t>塩釜西部</t>
    </r>
    <r>
      <rPr>
        <sz val="9"/>
        <color indexed="20"/>
        <rFont val="ＭＳ Ｐ明朝"/>
        <family val="1"/>
        <charset val="128"/>
      </rPr>
      <t>※</t>
    </r>
    <rPh sb="0" eb="2">
      <t>シオガマ</t>
    </rPh>
    <rPh sb="2" eb="4">
      <t>セイブ</t>
    </rPh>
    <phoneticPr fontId="3"/>
  </si>
  <si>
    <r>
      <rPr>
        <sz val="9"/>
        <rFont val="ＭＳ Ｐ明朝"/>
        <family val="1"/>
        <charset val="128"/>
      </rPr>
      <t>本塩釜</t>
    </r>
    <r>
      <rPr>
        <sz val="9"/>
        <color indexed="20"/>
        <rFont val="ＭＳ Ｐ明朝"/>
        <family val="1"/>
        <charset val="128"/>
      </rPr>
      <t>※</t>
    </r>
    <rPh sb="0" eb="3">
      <t>ホンシオガマ</t>
    </rPh>
    <phoneticPr fontId="3"/>
  </si>
  <si>
    <t>・河北玉川店は、塩釜南部店と名称が変わりました。（2022.06.01）</t>
    <rPh sb="1" eb="3">
      <t>カホク</t>
    </rPh>
    <rPh sb="3" eb="5">
      <t>タマカワ</t>
    </rPh>
    <rPh sb="5" eb="6">
      <t>テン</t>
    </rPh>
    <rPh sb="8" eb="10">
      <t>シオガマ</t>
    </rPh>
    <rPh sb="10" eb="12">
      <t>ナンブ</t>
    </rPh>
    <rPh sb="12" eb="13">
      <t>テン</t>
    </rPh>
    <rPh sb="14" eb="16">
      <t>メイショウ</t>
    </rPh>
    <rPh sb="17" eb="18">
      <t>カ</t>
    </rPh>
    <phoneticPr fontId="3"/>
  </si>
  <si>
    <t>（飯野川は飯野川橋浦・中里・鹿又・桃生に統合されました）</t>
    <phoneticPr fontId="3"/>
  </si>
  <si>
    <t>飯野川・橋浦</t>
    <rPh sb="0" eb="3">
      <t>イイノカワ</t>
    </rPh>
    <phoneticPr fontId="3"/>
  </si>
  <si>
    <r>
      <rPr>
        <sz val="9"/>
        <rFont val="ＭＳ Ｐ明朝"/>
        <family val="1"/>
        <charset val="128"/>
      </rPr>
      <t>塩釜南部</t>
    </r>
    <r>
      <rPr>
        <sz val="9"/>
        <color indexed="36"/>
        <rFont val="ＭＳ Ｐ明朝"/>
        <family val="1"/>
        <charset val="128"/>
      </rPr>
      <t>※</t>
    </r>
    <rPh sb="0" eb="2">
      <t>シオガマ</t>
    </rPh>
    <rPh sb="2" eb="4">
      <t>ナンブ</t>
    </rPh>
    <phoneticPr fontId="3"/>
  </si>
  <si>
    <t>中新田伊藤</t>
    <phoneticPr fontId="3"/>
  </si>
  <si>
    <t>※　毎日南小泉店2,020枚には1,050枚産経新聞が含まれています。</t>
    <rPh sb="2" eb="4">
      <t>マイニチ</t>
    </rPh>
    <rPh sb="4" eb="5">
      <t>ミナミ</t>
    </rPh>
    <rPh sb="5" eb="7">
      <t>コイズミ</t>
    </rPh>
    <rPh sb="7" eb="8">
      <t>テン</t>
    </rPh>
    <rPh sb="13" eb="14">
      <t>マイ</t>
    </rPh>
    <rPh sb="21" eb="22">
      <t>マイ</t>
    </rPh>
    <rPh sb="22" eb="24">
      <t>サンケイ</t>
    </rPh>
    <rPh sb="24" eb="26">
      <t>シンブン</t>
    </rPh>
    <rPh sb="27" eb="28">
      <t>フク</t>
    </rPh>
    <phoneticPr fontId="3"/>
  </si>
  <si>
    <t>長町 860、八木山 350、泉中央650</t>
    <phoneticPr fontId="3"/>
  </si>
  <si>
    <t>朝日吉成150、朝日仙台あおば（旧八幡）680</t>
    <rPh sb="0" eb="2">
      <t>アサヒ</t>
    </rPh>
    <rPh sb="2" eb="4">
      <t>ヨシナリ</t>
    </rPh>
    <rPh sb="8" eb="10">
      <t>アサヒ</t>
    </rPh>
    <rPh sb="10" eb="12">
      <t>センダイ</t>
    </rPh>
    <rPh sb="16" eb="17">
      <t>キュウ</t>
    </rPh>
    <rPh sb="17" eb="19">
      <t>ハチマン</t>
    </rPh>
    <phoneticPr fontId="3"/>
  </si>
  <si>
    <t>　　・読売塩釜店2,400枚には400枚、読売利府店800枚には100枚日本経済新聞が含まれております。</t>
    <rPh sb="3" eb="5">
      <t>ヨミウリ</t>
    </rPh>
    <rPh sb="5" eb="7">
      <t>シオガマ</t>
    </rPh>
    <rPh sb="7" eb="8">
      <t>テン</t>
    </rPh>
    <rPh sb="13" eb="14">
      <t>マイ</t>
    </rPh>
    <rPh sb="19" eb="20">
      <t>マイ</t>
    </rPh>
    <rPh sb="21" eb="23">
      <t>ヨミウリ</t>
    </rPh>
    <rPh sb="23" eb="25">
      <t>リフ</t>
    </rPh>
    <rPh sb="25" eb="26">
      <t>テン</t>
    </rPh>
    <rPh sb="29" eb="30">
      <t>マイ</t>
    </rPh>
    <rPh sb="35" eb="36">
      <t>マイ</t>
    </rPh>
    <rPh sb="36" eb="38">
      <t>ニホン</t>
    </rPh>
    <rPh sb="38" eb="40">
      <t>ケイザイ</t>
    </rPh>
    <rPh sb="40" eb="42">
      <t>シンブン</t>
    </rPh>
    <rPh sb="43" eb="44">
      <t>フク</t>
    </rPh>
    <phoneticPr fontId="3"/>
  </si>
  <si>
    <t>　　・読売新聞石巻店　内訳（石巻地区1,330枚、旧河南町広渕地区70枚）</t>
    <rPh sb="3" eb="5">
      <t>ヨミウリ</t>
    </rPh>
    <rPh sb="5" eb="7">
      <t>シンブン</t>
    </rPh>
    <rPh sb="7" eb="10">
      <t>イシノマキテン</t>
    </rPh>
    <rPh sb="11" eb="13">
      <t>ウチワケ</t>
    </rPh>
    <rPh sb="14" eb="16">
      <t>イシノマキ</t>
    </rPh>
    <rPh sb="16" eb="18">
      <t>チク</t>
    </rPh>
    <rPh sb="23" eb="24">
      <t>マイ</t>
    </rPh>
    <rPh sb="25" eb="26">
      <t>キュウ</t>
    </rPh>
    <rPh sb="26" eb="29">
      <t>カナンチョウ</t>
    </rPh>
    <rPh sb="29" eb="31">
      <t>ヒロブチ</t>
    </rPh>
    <rPh sb="31" eb="33">
      <t>チク</t>
    </rPh>
    <rPh sb="35" eb="36">
      <t>マイ</t>
    </rPh>
    <phoneticPr fontId="3"/>
  </si>
  <si>
    <t>・旧雄勝店は河北女川店に統合。河北女川店内訳（女川町1,330枚、旧雄勝町320枚）</t>
    <rPh sb="1" eb="2">
      <t>キュウ</t>
    </rPh>
    <rPh sb="2" eb="4">
      <t>オガツ</t>
    </rPh>
    <rPh sb="4" eb="5">
      <t>テン</t>
    </rPh>
    <rPh sb="6" eb="8">
      <t>カホク</t>
    </rPh>
    <rPh sb="8" eb="10">
      <t>オナガワ</t>
    </rPh>
    <rPh sb="10" eb="11">
      <t>テン</t>
    </rPh>
    <rPh sb="12" eb="14">
      <t>トウゴウ</t>
    </rPh>
    <rPh sb="15" eb="17">
      <t>カホク</t>
    </rPh>
    <rPh sb="17" eb="19">
      <t>オナガワ</t>
    </rPh>
    <rPh sb="19" eb="20">
      <t>テン</t>
    </rPh>
    <rPh sb="20" eb="22">
      <t>ウチワケ</t>
    </rPh>
    <rPh sb="23" eb="25">
      <t>オナガワ</t>
    </rPh>
    <rPh sb="25" eb="26">
      <t>マチ</t>
    </rPh>
    <rPh sb="31" eb="32">
      <t>マイ</t>
    </rPh>
    <rPh sb="33" eb="34">
      <t>キュウ</t>
    </rPh>
    <rPh sb="34" eb="36">
      <t>オガツ</t>
    </rPh>
    <rPh sb="36" eb="37">
      <t>マチ</t>
    </rPh>
    <rPh sb="40" eb="41">
      <t>マイ</t>
    </rPh>
    <phoneticPr fontId="3"/>
  </si>
  <si>
    <t>R4.10.01廃店移管</t>
    <phoneticPr fontId="3"/>
  </si>
  <si>
    <r>
      <t xml:space="preserve">摺沢 </t>
    </r>
    <r>
      <rPr>
        <sz val="9"/>
        <color indexed="36"/>
        <rFont val="ＭＳ Ｐ明朝"/>
        <family val="1"/>
        <charset val="128"/>
      </rPr>
      <t>☆</t>
    </r>
    <rPh sb="0" eb="1">
      <t>スリ</t>
    </rPh>
    <rPh sb="1" eb="2">
      <t>サワ</t>
    </rPh>
    <phoneticPr fontId="3"/>
  </si>
  <si>
    <r>
      <t>摺沢　　</t>
    </r>
    <r>
      <rPr>
        <sz val="9"/>
        <color indexed="36"/>
        <rFont val="ＭＳ Ｐ明朝"/>
        <family val="1"/>
        <charset val="128"/>
      </rPr>
      <t xml:space="preserve"> ☆</t>
    </r>
    <rPh sb="0" eb="1">
      <t>スリ</t>
    </rPh>
    <rPh sb="1" eb="2">
      <t>サワ</t>
    </rPh>
    <phoneticPr fontId="3"/>
  </si>
  <si>
    <r>
      <rPr>
        <sz val="8"/>
        <color indexed="36"/>
        <rFont val="ＭＳ Ｐ明朝"/>
        <family val="1"/>
        <charset val="128"/>
      </rPr>
      <t>☆</t>
    </r>
    <r>
      <rPr>
        <sz val="8"/>
        <rFont val="ＭＳ Ｐ明朝"/>
        <family val="1"/>
        <charset val="128"/>
      </rPr>
      <t>…河北新報摺沢店は、廃店につき岩手日報摺沢店へ統合されました（2022.10.1）</t>
    </r>
    <phoneticPr fontId="3"/>
  </si>
  <si>
    <r>
      <t>鹿島台</t>
    </r>
    <r>
      <rPr>
        <sz val="7.5"/>
        <color indexed="20"/>
        <rFont val="ＭＳ Ｐ明朝"/>
        <family val="1"/>
        <charset val="128"/>
      </rPr>
      <t>※</t>
    </r>
    <phoneticPr fontId="3"/>
  </si>
  <si>
    <t>※大崎市の旧鹿島台只野店⇒鹿島台店と名称が変わりました。（2022.12.01）</t>
    <rPh sb="1" eb="3">
      <t>オオサキ</t>
    </rPh>
    <rPh sb="3" eb="4">
      <t>シ</t>
    </rPh>
    <rPh sb="5" eb="6">
      <t>キュウ</t>
    </rPh>
    <rPh sb="6" eb="9">
      <t>カシマダイ</t>
    </rPh>
    <rPh sb="9" eb="11">
      <t>タダノ</t>
    </rPh>
    <rPh sb="11" eb="12">
      <t>ミセ</t>
    </rPh>
    <rPh sb="13" eb="16">
      <t>カシマダイ</t>
    </rPh>
    <rPh sb="16" eb="17">
      <t>テン</t>
    </rPh>
    <rPh sb="18" eb="20">
      <t>メイショウ</t>
    </rPh>
    <rPh sb="21" eb="22">
      <t>カ</t>
    </rPh>
    <phoneticPr fontId="3"/>
  </si>
  <si>
    <t>※河北鹿島台高橋店は鹿島台店に統合されました。（2022.12.01）</t>
    <rPh sb="1" eb="3">
      <t>カホク</t>
    </rPh>
    <rPh sb="3" eb="6">
      <t>カシマダイ</t>
    </rPh>
    <rPh sb="6" eb="8">
      <t>タカハシ</t>
    </rPh>
    <rPh sb="8" eb="9">
      <t>テン</t>
    </rPh>
    <rPh sb="10" eb="13">
      <t>カシマダイ</t>
    </rPh>
    <rPh sb="13" eb="14">
      <t>テン</t>
    </rPh>
    <rPh sb="15" eb="17">
      <t>トウゴウ</t>
    </rPh>
    <phoneticPr fontId="3"/>
  </si>
  <si>
    <t>2023年</t>
    <rPh sb="4" eb="5">
      <t>ネン</t>
    </rPh>
    <phoneticPr fontId="3"/>
  </si>
  <si>
    <t>R5.2.1廃店移管</t>
    <phoneticPr fontId="3"/>
  </si>
  <si>
    <t>猿沢　　　</t>
    <rPh sb="0" eb="1">
      <t>サル</t>
    </rPh>
    <rPh sb="1" eb="2">
      <t>サワ</t>
    </rPh>
    <phoneticPr fontId="3"/>
  </si>
  <si>
    <r>
      <t xml:space="preserve">千厩  </t>
    </r>
    <r>
      <rPr>
        <sz val="9"/>
        <color indexed="20"/>
        <rFont val="ＭＳ Ｐ明朝"/>
        <family val="1"/>
        <charset val="128"/>
      </rPr>
      <t>①</t>
    </r>
    <rPh sb="0" eb="1">
      <t>セン</t>
    </rPh>
    <rPh sb="1" eb="2">
      <t>ウマヤ</t>
    </rPh>
    <phoneticPr fontId="3"/>
  </si>
  <si>
    <t>興田　</t>
    <rPh sb="0" eb="1">
      <t>コウギョウ</t>
    </rPh>
    <rPh sb="1" eb="2">
      <t>タ</t>
    </rPh>
    <phoneticPr fontId="3"/>
  </si>
  <si>
    <r>
      <t xml:space="preserve">平泉  </t>
    </r>
    <r>
      <rPr>
        <sz val="9"/>
        <color indexed="20"/>
        <rFont val="ＭＳ Ｐ明朝"/>
        <family val="1"/>
        <charset val="128"/>
      </rPr>
      <t>②</t>
    </r>
    <rPh sb="0" eb="2">
      <t>ヒライズミ</t>
    </rPh>
    <phoneticPr fontId="3"/>
  </si>
  <si>
    <t>津谷川</t>
    <rPh sb="0" eb="2">
      <t>ツヤ</t>
    </rPh>
    <rPh sb="2" eb="3">
      <t>カワ</t>
    </rPh>
    <phoneticPr fontId="3"/>
  </si>
  <si>
    <t>（朝）一関</t>
    <rPh sb="1" eb="2">
      <t>アサ</t>
    </rPh>
    <rPh sb="3" eb="5">
      <t>イチノセキ</t>
    </rPh>
    <phoneticPr fontId="3"/>
  </si>
  <si>
    <t>（毎）一関</t>
    <rPh sb="3" eb="5">
      <t>イチノセキ</t>
    </rPh>
    <phoneticPr fontId="3"/>
  </si>
  <si>
    <t>56</t>
    <phoneticPr fontId="3"/>
  </si>
  <si>
    <t>（名取西は名取市［近郊ページ］へ移動になりました）</t>
    <phoneticPr fontId="3"/>
  </si>
  <si>
    <r>
      <t>中野栄</t>
    </r>
    <r>
      <rPr>
        <sz val="11"/>
        <color indexed="36"/>
        <rFont val="ＭＳ Ｐ明朝"/>
        <family val="1"/>
        <charset val="128"/>
      </rPr>
      <t xml:space="preserve"> ※</t>
    </r>
    <rPh sb="0" eb="2">
      <t>ナカノ</t>
    </rPh>
    <rPh sb="2" eb="3">
      <t>サカエ</t>
    </rPh>
    <phoneticPr fontId="3"/>
  </si>
  <si>
    <t>ゆりが丘 100、中山 320</t>
    <phoneticPr fontId="3"/>
  </si>
  <si>
    <t>泉南部700</t>
    <rPh sb="0" eb="1">
      <t>イズミ</t>
    </rPh>
    <rPh sb="1" eb="3">
      <t>ナンブ</t>
    </rPh>
    <phoneticPr fontId="3"/>
  </si>
  <si>
    <t>泉東部350、泉西部480、泉北部400</t>
    <phoneticPr fontId="3"/>
  </si>
  <si>
    <t>・朝日新聞名取店1,600枚には400枚日経新聞が含まれております。</t>
    <phoneticPr fontId="3"/>
  </si>
  <si>
    <t xml:space="preserve">     ・名取西店は仙台市内河北[市内河北ページ]より移動になりました。</t>
    <rPh sb="6" eb="8">
      <t>ナトリ</t>
    </rPh>
    <rPh sb="8" eb="9">
      <t>ニシ</t>
    </rPh>
    <rPh sb="9" eb="10">
      <t>テン</t>
    </rPh>
    <rPh sb="11" eb="14">
      <t>センダイシ</t>
    </rPh>
    <rPh sb="14" eb="15">
      <t>ナイ</t>
    </rPh>
    <rPh sb="15" eb="17">
      <t>カホク</t>
    </rPh>
    <rPh sb="18" eb="20">
      <t>シナイ</t>
    </rPh>
    <rPh sb="20" eb="22">
      <t>カホク</t>
    </rPh>
    <rPh sb="28" eb="30">
      <t>イドウ</t>
    </rPh>
    <phoneticPr fontId="3"/>
  </si>
  <si>
    <r>
      <t>名取西</t>
    </r>
    <r>
      <rPr>
        <b/>
        <sz val="9"/>
        <color indexed="20"/>
        <rFont val="ＭＳ Ｐ明朝"/>
        <family val="1"/>
        <charset val="128"/>
      </rPr>
      <t>※</t>
    </r>
    <rPh sb="0" eb="2">
      <t>ナトリ</t>
    </rPh>
    <rPh sb="2" eb="3">
      <t>ニシ</t>
    </rPh>
    <phoneticPr fontId="3"/>
  </si>
  <si>
    <t>※　[折込休刊]大崎タイムスは基本的に月曜日が休刊となりました。また、旧古川市中心部は前日の夕方に配達されます。</t>
    <rPh sb="3" eb="5">
      <t>オリコミ</t>
    </rPh>
    <rPh sb="5" eb="7">
      <t>キュウカン</t>
    </rPh>
    <rPh sb="15" eb="18">
      <t>キホンテキ</t>
    </rPh>
    <rPh sb="19" eb="22">
      <t>ゲツヨウビ</t>
    </rPh>
    <rPh sb="23" eb="25">
      <t>キュウカン</t>
    </rPh>
    <phoneticPr fontId="3"/>
  </si>
  <si>
    <t>涌谷</t>
    <phoneticPr fontId="3"/>
  </si>
  <si>
    <t>※河北東佐沼店　内訳（旧迫町1,200枚、旧中田町1,100枚、旧登米町950枚）　※南三陸町の河北志津川店は南三陸店と名称が変わりました。</t>
    <rPh sb="1" eb="3">
      <t>カホク</t>
    </rPh>
    <rPh sb="3" eb="4">
      <t>ヒガシ</t>
    </rPh>
    <rPh sb="4" eb="5">
      <t>サ</t>
    </rPh>
    <rPh sb="5" eb="6">
      <t>ヌマ</t>
    </rPh>
    <rPh sb="6" eb="7">
      <t>テン</t>
    </rPh>
    <rPh sb="8" eb="10">
      <t>ウチワケ</t>
    </rPh>
    <rPh sb="11" eb="12">
      <t>キュウ</t>
    </rPh>
    <rPh sb="12" eb="13">
      <t>ハサマ</t>
    </rPh>
    <rPh sb="13" eb="14">
      <t>マチ</t>
    </rPh>
    <rPh sb="19" eb="20">
      <t>マイ</t>
    </rPh>
    <rPh sb="21" eb="22">
      <t>キュウ</t>
    </rPh>
    <rPh sb="22" eb="24">
      <t>ナカタ</t>
    </rPh>
    <rPh sb="24" eb="25">
      <t>マチ</t>
    </rPh>
    <rPh sb="30" eb="31">
      <t>マイ</t>
    </rPh>
    <rPh sb="32" eb="33">
      <t>キュウ</t>
    </rPh>
    <rPh sb="33" eb="35">
      <t>トメ</t>
    </rPh>
    <rPh sb="35" eb="36">
      <t>マチ</t>
    </rPh>
    <rPh sb="39" eb="40">
      <t>マイ</t>
    </rPh>
    <rPh sb="43" eb="44">
      <t>ミナミ</t>
    </rPh>
    <rPh sb="44" eb="47">
      <t>サンリクチョウ</t>
    </rPh>
    <rPh sb="48" eb="50">
      <t>カホク</t>
    </rPh>
    <rPh sb="50" eb="52">
      <t>シヅ</t>
    </rPh>
    <rPh sb="52" eb="53">
      <t>カワ</t>
    </rPh>
    <rPh sb="53" eb="54">
      <t>テン</t>
    </rPh>
    <rPh sb="55" eb="56">
      <t>ミナミ</t>
    </rPh>
    <rPh sb="56" eb="58">
      <t>サンリク</t>
    </rPh>
    <rPh sb="58" eb="59">
      <t>テン</t>
    </rPh>
    <rPh sb="60" eb="62">
      <t>メイショウ</t>
    </rPh>
    <rPh sb="63" eb="64">
      <t>カ</t>
    </rPh>
    <phoneticPr fontId="3"/>
  </si>
  <si>
    <t xml:space="preserve">高砂中野栄 </t>
    <rPh sb="0" eb="2">
      <t>タカサゴ</t>
    </rPh>
    <rPh sb="2" eb="4">
      <t>ナカノ</t>
    </rPh>
    <rPh sb="4" eb="5">
      <t>サカエ</t>
    </rPh>
    <phoneticPr fontId="3"/>
  </si>
  <si>
    <t>名取西は［仙台近郊］欄へ移動になりました）</t>
    <phoneticPr fontId="3"/>
  </si>
  <si>
    <t>泉青</t>
    <rPh sb="1" eb="2">
      <t>アオ</t>
    </rPh>
    <phoneticPr fontId="3"/>
  </si>
  <si>
    <t>（名取西は№72へ移動になりました）</t>
    <rPh sb="1" eb="3">
      <t>ナトリ</t>
    </rPh>
    <rPh sb="3" eb="4">
      <t>ニシ</t>
    </rPh>
    <rPh sb="9" eb="11">
      <t>イドウ</t>
    </rPh>
    <phoneticPr fontId="3"/>
  </si>
  <si>
    <r>
      <rPr>
        <b/>
        <sz val="11"/>
        <rFont val="ＭＳ Ｐ明朝"/>
        <family val="1"/>
        <charset val="128"/>
      </rPr>
      <t>名取西</t>
    </r>
    <r>
      <rPr>
        <b/>
        <sz val="8"/>
        <color indexed="36"/>
        <rFont val="ＭＳ Ｐ明朝"/>
        <family val="1"/>
        <charset val="128"/>
      </rPr>
      <t>※</t>
    </r>
    <r>
      <rPr>
        <sz val="8"/>
        <color indexed="36"/>
        <rFont val="ＭＳ Ｐ明朝"/>
        <family val="1"/>
        <charset val="128"/>
      </rPr>
      <t>4</t>
    </r>
    <rPh sb="0" eb="2">
      <t>ナトリ</t>
    </rPh>
    <rPh sb="2" eb="3">
      <t>ニシ</t>
    </rPh>
    <phoneticPr fontId="3"/>
  </si>
  <si>
    <t>※1 No,57福田町販売店は扇町、鶴代町、岡田西町、小鶴は河北PP配布不可となります。</t>
    <rPh sb="27" eb="29">
      <t>コズル</t>
    </rPh>
    <phoneticPr fontId="3"/>
  </si>
  <si>
    <t>※2 No,69新富谷ＧＣ販売店は富谷市となります</t>
    <phoneticPr fontId="3"/>
  </si>
  <si>
    <t>※3 No,70利府青葉台販売店.No.71利府販売店は利府町となります。(利府青葉台販売店の沢乙地区は河北ＰＰ配布不可となります)</t>
    <phoneticPr fontId="3"/>
  </si>
  <si>
    <t>※4.No,72名取西販売店.No,73名取中央販売店.No,74南名取販売店は名取市となります(名取西販売店の高舘(熊野堂・吉田・川上)・大沢・坪沼地区、</t>
    <rPh sb="8" eb="11">
      <t>ナトリニシ</t>
    </rPh>
    <rPh sb="20" eb="24">
      <t>ナトリチュウオウ</t>
    </rPh>
    <rPh sb="49" eb="52">
      <t>ナトリニシ</t>
    </rPh>
    <rPh sb="56" eb="58">
      <t>タカダテ</t>
    </rPh>
    <rPh sb="63" eb="65">
      <t>ヨシダ</t>
    </rPh>
    <rPh sb="66" eb="68">
      <t>カワカミ</t>
    </rPh>
    <phoneticPr fontId="3"/>
  </si>
  <si>
    <t>※5 No,75岩沼販売店は玉浦地区すべてと西支店・町内北地区の一部は河北PP配布不可となります。</t>
    <phoneticPr fontId="3"/>
  </si>
  <si>
    <t>中里</t>
    <rPh sb="0" eb="2">
      <t>ナカザト</t>
    </rPh>
    <phoneticPr fontId="3"/>
  </si>
  <si>
    <t>渡波</t>
    <rPh sb="0" eb="1">
      <t>ワタ</t>
    </rPh>
    <rPh sb="1" eb="2">
      <t>ナミ</t>
    </rPh>
    <phoneticPr fontId="3"/>
  </si>
  <si>
    <t>鹿又</t>
    <rPh sb="0" eb="2">
      <t>カノマタ</t>
    </rPh>
    <phoneticPr fontId="3"/>
  </si>
  <si>
    <t>※　河北パワーポスティング石巻は金曜日の配布となります。</t>
    <rPh sb="2" eb="4">
      <t>カホク</t>
    </rPh>
    <rPh sb="13" eb="15">
      <t>イシマキ</t>
    </rPh>
    <rPh sb="16" eb="19">
      <t>キンヨウビ</t>
    </rPh>
    <rPh sb="20" eb="22">
      <t>ハイフ</t>
    </rPh>
    <phoneticPr fontId="3"/>
  </si>
  <si>
    <t>※　河北パワーポスティング石巻は河北新報朝刊折込（旧石巻市）と併用が条件です。</t>
    <rPh sb="2" eb="4">
      <t>カホク</t>
    </rPh>
    <rPh sb="13" eb="15">
      <t>イシノマキ</t>
    </rPh>
    <rPh sb="16" eb="18">
      <t>カホク</t>
    </rPh>
    <rPh sb="18" eb="20">
      <t>シンポウ</t>
    </rPh>
    <rPh sb="20" eb="22">
      <t>チョウカン</t>
    </rPh>
    <rPh sb="22" eb="24">
      <t>オリコミ</t>
    </rPh>
    <rPh sb="25" eb="26">
      <t>キュウ</t>
    </rPh>
    <rPh sb="26" eb="28">
      <t>イシノマキ</t>
    </rPh>
    <rPh sb="28" eb="29">
      <t>シ</t>
    </rPh>
    <rPh sb="31" eb="33">
      <t>ヘイヨウ</t>
    </rPh>
    <rPh sb="34" eb="36">
      <t>ジョウケン</t>
    </rPh>
    <phoneticPr fontId="3"/>
  </si>
  <si>
    <t>※　河北パワーポスティング石巻では販売店統合のため一部配布できないエリアを持つ販売店があります。</t>
    <rPh sb="2" eb="4">
      <t>カホク</t>
    </rPh>
    <rPh sb="13" eb="15">
      <t>イシノマキ</t>
    </rPh>
    <rPh sb="17" eb="22">
      <t>ハンバイテントウゴウ</t>
    </rPh>
    <rPh sb="25" eb="27">
      <t>イチブ</t>
    </rPh>
    <rPh sb="27" eb="29">
      <t>ハイフ</t>
    </rPh>
    <rPh sb="37" eb="38">
      <t>モ</t>
    </rPh>
    <rPh sb="39" eb="42">
      <t>ハンバイテン</t>
    </rPh>
    <phoneticPr fontId="3"/>
  </si>
  <si>
    <t>　　 ①渡波販売店内の旧大原販売店エリア・旧鮎川販売店エリア ②中里販売店内の旧飯野川販売店エリア ③鹿又販売店内の旧飯野川販売店エリア</t>
    <rPh sb="4" eb="6">
      <t>ワタノハ</t>
    </rPh>
    <rPh sb="6" eb="9">
      <t>ハンバイテン</t>
    </rPh>
    <rPh sb="9" eb="10">
      <t>ナイ</t>
    </rPh>
    <rPh sb="11" eb="12">
      <t>キュウ</t>
    </rPh>
    <rPh sb="12" eb="14">
      <t>オオハラ</t>
    </rPh>
    <rPh sb="14" eb="17">
      <t>ハンバイテン</t>
    </rPh>
    <rPh sb="21" eb="24">
      <t>キュウアユカワ</t>
    </rPh>
    <rPh sb="24" eb="27">
      <t>ハンバイテン</t>
    </rPh>
    <rPh sb="32" eb="37">
      <t>ナカサトハンバイテン</t>
    </rPh>
    <rPh sb="37" eb="38">
      <t>ナイ</t>
    </rPh>
    <rPh sb="39" eb="40">
      <t>キュウ</t>
    </rPh>
    <rPh sb="40" eb="43">
      <t>イイノガワ</t>
    </rPh>
    <rPh sb="43" eb="46">
      <t>ハンバイテン</t>
    </rPh>
    <rPh sb="51" eb="53">
      <t>カノマタ</t>
    </rPh>
    <rPh sb="53" eb="56">
      <t>ハンバイテン</t>
    </rPh>
    <rPh sb="56" eb="57">
      <t>ナイ</t>
    </rPh>
    <rPh sb="58" eb="59">
      <t>キュウ</t>
    </rPh>
    <rPh sb="59" eb="62">
      <t>イイノガワ</t>
    </rPh>
    <rPh sb="62" eb="65">
      <t>ハンバイテン</t>
    </rPh>
    <phoneticPr fontId="3"/>
  </si>
  <si>
    <t>宮城県・岩手県　全域の部数改訂 　</t>
    <rPh sb="0" eb="3">
      <t>ミヤギケン</t>
    </rPh>
    <rPh sb="4" eb="7">
      <t>イワテケン</t>
    </rPh>
    <rPh sb="8" eb="10">
      <t>ゼンイキ</t>
    </rPh>
    <rPh sb="11" eb="13">
      <t>ブスウ</t>
    </rPh>
    <rPh sb="13" eb="15">
      <t>カイテイ</t>
    </rPh>
    <phoneticPr fontId="3"/>
  </si>
  <si>
    <t>※河北・朝日・読売・毎日には合売店、複合店があります。</t>
    <phoneticPr fontId="3"/>
  </si>
  <si>
    <t>仙台市内河北新報（旧市内）①</t>
    <rPh sb="0" eb="1">
      <t>セン</t>
    </rPh>
    <rPh sb="1" eb="2">
      <t>ダイ</t>
    </rPh>
    <rPh sb="2" eb="4">
      <t>シナイ</t>
    </rPh>
    <rPh sb="4" eb="6">
      <t>カホク</t>
    </rPh>
    <rPh sb="6" eb="8">
      <t>シンポウ</t>
    </rPh>
    <rPh sb="9" eb="10">
      <t>キュウ</t>
    </rPh>
    <rPh sb="10" eb="12">
      <t>シナイ</t>
    </rPh>
    <phoneticPr fontId="3"/>
  </si>
  <si>
    <t>（新市内）②</t>
    <rPh sb="1" eb="2">
      <t>シン</t>
    </rPh>
    <rPh sb="2" eb="4">
      <t>シナイ</t>
    </rPh>
    <phoneticPr fontId="3"/>
  </si>
  <si>
    <t>①小    計</t>
    <rPh sb="1" eb="7">
      <t>ショウケイ</t>
    </rPh>
    <phoneticPr fontId="3"/>
  </si>
  <si>
    <t>②小    計</t>
    <rPh sb="1" eb="7">
      <t>ショウケイ</t>
    </rPh>
    <phoneticPr fontId="3"/>
  </si>
  <si>
    <t>(吉成は№30へ移動になりました）</t>
    <rPh sb="1" eb="3">
      <t>ヨシナリ</t>
    </rPh>
    <rPh sb="8" eb="10">
      <t>イドウ</t>
    </rPh>
    <phoneticPr fontId="3"/>
  </si>
  <si>
    <t>仙台あおば</t>
    <rPh sb="0" eb="2">
      <t>センダイ</t>
    </rPh>
    <phoneticPr fontId="3"/>
  </si>
  <si>
    <t>※  読売新聞の茂庭地区は11.読売太白店の管轄です。</t>
    <phoneticPr fontId="3"/>
  </si>
  <si>
    <t>（鹿島台高橋は、鹿島台に統合されました。）</t>
    <rPh sb="8" eb="11">
      <t>カシマダイ</t>
    </rPh>
    <rPh sb="12" eb="14">
      <t>トウゴウ</t>
    </rPh>
    <phoneticPr fontId="3"/>
  </si>
  <si>
    <t>（新市内②・仙台近郊③）</t>
    <rPh sb="1" eb="2">
      <t>シン</t>
    </rPh>
    <rPh sb="2" eb="4">
      <t>シナイ</t>
    </rPh>
    <rPh sb="6" eb="8">
      <t>センダイ</t>
    </rPh>
    <rPh sb="8" eb="10">
      <t>キンコウ</t>
    </rPh>
    <phoneticPr fontId="3"/>
  </si>
  <si>
    <t>仙　台　近　郊③</t>
    <rPh sb="0" eb="1">
      <t>ヤマト</t>
    </rPh>
    <rPh sb="2" eb="3">
      <t>ダイ</t>
    </rPh>
    <rPh sb="4" eb="5">
      <t>コン</t>
    </rPh>
    <rPh sb="6" eb="7">
      <t>コウ</t>
    </rPh>
    <phoneticPr fontId="3"/>
  </si>
  <si>
    <t>②③小    計</t>
    <rPh sb="2" eb="8">
      <t>ショウケイ</t>
    </rPh>
    <phoneticPr fontId="3"/>
  </si>
  <si>
    <t>（吉成は№30へ移動になりました）</t>
    <rPh sb="1" eb="3">
      <t>ヨシナリ</t>
    </rPh>
    <rPh sb="8" eb="10">
      <t>イドウ</t>
    </rPh>
    <phoneticPr fontId="3"/>
  </si>
  <si>
    <t>配布日（ＰＰ）</t>
    <rPh sb="0" eb="3">
      <t>ハイフビ</t>
    </rPh>
    <phoneticPr fontId="3"/>
  </si>
  <si>
    <t>（新市内・仙台近郊）②</t>
    <phoneticPr fontId="3"/>
  </si>
  <si>
    <t>■統廃合販売所</t>
    <phoneticPr fontId="3"/>
  </si>
  <si>
    <t>『仙台市・多賀城市』</t>
    <phoneticPr fontId="3"/>
  </si>
  <si>
    <t>【廃店】毎日新聞　　仙台中央　　　　2,450枚　⇒      0枚（－2,450枚）</t>
    <phoneticPr fontId="3"/>
  </si>
  <si>
    <t>【廃店】毎日新聞　　仙台西　　　　　1,350枚　⇒　　　0枚（－1,350枚）</t>
    <phoneticPr fontId="3"/>
  </si>
  <si>
    <t>【廃店】毎日新聞　　多賀城　　　　　　480枚　⇒　　　0枚（－480枚）</t>
    <phoneticPr fontId="3"/>
  </si>
  <si>
    <t>【統合】河北新報　　上杉　　　　　　4,300枚　⇒　5,550枚（＋1,250枚）</t>
    <phoneticPr fontId="3"/>
  </si>
  <si>
    <t>【統合】河北新報　　幸町　　　　　　5,050枚　⇒　5,250枚（＋200枚）</t>
    <phoneticPr fontId="3"/>
  </si>
  <si>
    <t>【統合】河北新報　　五橋　　　　　　6,100枚　⇒　7,200枚（＋1,100枚）</t>
    <phoneticPr fontId="3"/>
  </si>
  <si>
    <t>【統合】河北新報　　北山　　　　　　3,600枚　⇒　3,900枚（＋300枚）</t>
    <phoneticPr fontId="3"/>
  </si>
  <si>
    <t>【統合】河北新報　　八幡　　　　 　 3,550枚　⇒  4,050枚（＋500枚）</t>
    <phoneticPr fontId="3"/>
  </si>
  <si>
    <t>【統合】河北新報　　国見　　　　　　2,900枚　⇒　3,150枚（＋250枚）</t>
    <phoneticPr fontId="3"/>
  </si>
  <si>
    <t>【統合】河北新報　　中山　　　　　　3,950枚　⇒　4,050枚（＋100枚）</t>
    <phoneticPr fontId="3"/>
  </si>
  <si>
    <t>【統合】河北新報　　榴岡　　　　　　5,200枚　⇒　5,300枚（＋100枚）</t>
    <phoneticPr fontId="3"/>
  </si>
  <si>
    <t>【統合】河北新報　　多賀城　　　　　6,900枚　⇒　7,150枚（＋250枚）</t>
    <phoneticPr fontId="3"/>
  </si>
  <si>
    <t>【統合】河北新報　　七ヶ浜　　　　　3,450枚　⇒　3,550枚（＋100枚）</t>
    <phoneticPr fontId="3"/>
  </si>
  <si>
    <t>【統合】毎日新聞　　塩釜　　　　　　　800枚　⇒　 930枚（＋130枚）</t>
    <phoneticPr fontId="3"/>
  </si>
  <si>
    <t>※河北新報各店に統合された毎日新聞は2023/7/31折込分までは、毎日分として媒体指定は可能です、</t>
    <phoneticPr fontId="3"/>
  </si>
  <si>
    <t>2023/8/1折込分以降は銘柄指定は不可となります。</t>
    <phoneticPr fontId="3"/>
  </si>
  <si>
    <t>『大崎市』</t>
    <phoneticPr fontId="3"/>
  </si>
  <si>
    <t>【廃店】河北新報　岩出山北部　　　　 500枚  ⇒     0枚（－500枚）</t>
    <phoneticPr fontId="3"/>
  </si>
  <si>
    <t>【統合】河北新報　岩出山　　　 　　1,900枚　⇒　2,400枚（＋500枚）</t>
    <phoneticPr fontId="3"/>
  </si>
  <si>
    <t>『石巻市』</t>
    <phoneticPr fontId="3"/>
  </si>
  <si>
    <t>【廃店】河北新報　山下　　　　　　 1,800枚　⇒      0枚（－1,800枚）</t>
    <phoneticPr fontId="3"/>
  </si>
  <si>
    <t>【統合】河北新報　立町　　　　 　　2,100枚　⇒　3,900枚（＋1,800枚）</t>
    <phoneticPr fontId="3"/>
  </si>
  <si>
    <t>（仙台中央は河北新報各店に分割統合されました。）</t>
    <phoneticPr fontId="3"/>
  </si>
  <si>
    <t>（仙台西は河北新報各店に分割統合されました。）</t>
    <phoneticPr fontId="3"/>
  </si>
  <si>
    <t>●仙台中央・仙台西移管先</t>
    <rPh sb="1" eb="5">
      <t>センダイチュウオウ</t>
    </rPh>
    <rPh sb="6" eb="9">
      <t>センダイニシ</t>
    </rPh>
    <rPh sb="9" eb="12">
      <t>イカンサキ</t>
    </rPh>
    <phoneticPr fontId="3"/>
  </si>
  <si>
    <t>K・五橋</t>
    <rPh sb="2" eb="3">
      <t>ゴ</t>
    </rPh>
    <rPh sb="3" eb="4">
      <t>ハシ</t>
    </rPh>
    <phoneticPr fontId="3"/>
  </si>
  <si>
    <t>K・八幡</t>
    <rPh sb="2" eb="4">
      <t>ヤワタ</t>
    </rPh>
    <phoneticPr fontId="3"/>
  </si>
  <si>
    <t>K・国見</t>
    <phoneticPr fontId="3"/>
  </si>
  <si>
    <t>K・北山</t>
    <phoneticPr fontId="3"/>
  </si>
  <si>
    <t>K・上杉</t>
    <rPh sb="2" eb="3">
      <t>ウエ</t>
    </rPh>
    <rPh sb="3" eb="4">
      <t>スギ</t>
    </rPh>
    <phoneticPr fontId="3"/>
  </si>
  <si>
    <t>K・幸町</t>
    <rPh sb="2" eb="3">
      <t>サチ</t>
    </rPh>
    <rPh sb="3" eb="4">
      <t>マチ</t>
    </rPh>
    <phoneticPr fontId="3"/>
  </si>
  <si>
    <t>K・榴岡</t>
    <rPh sb="2" eb="3">
      <t>ザクロ</t>
    </rPh>
    <rPh sb="3" eb="4">
      <t>オカ</t>
    </rPh>
    <phoneticPr fontId="3"/>
  </si>
  <si>
    <t>K・中山</t>
    <phoneticPr fontId="3"/>
  </si>
  <si>
    <t>●上記移管分は2023/7/31折込分までは、毎日新聞として</t>
    <rPh sb="1" eb="3">
      <t>ジョウキ</t>
    </rPh>
    <rPh sb="3" eb="6">
      <t>イカンブン</t>
    </rPh>
    <rPh sb="16" eb="19">
      <t>オリコミブン</t>
    </rPh>
    <rPh sb="23" eb="27">
      <t>マイニチシンブン</t>
    </rPh>
    <phoneticPr fontId="3"/>
  </si>
  <si>
    <t>媒体指定は可能です。</t>
    <rPh sb="0" eb="4">
      <t>バイタイシテイ</t>
    </rPh>
    <rPh sb="5" eb="7">
      <t>カノウ</t>
    </rPh>
    <phoneticPr fontId="3"/>
  </si>
  <si>
    <t>Ｋ・多賀城</t>
    <phoneticPr fontId="3"/>
  </si>
  <si>
    <t>Ｋ・七ヶ浜</t>
    <rPh sb="2" eb="5">
      <t>シチガハマ</t>
    </rPh>
    <phoneticPr fontId="3"/>
  </si>
  <si>
    <t>（岩出山北部は岩出山に統合されました。）</t>
    <phoneticPr fontId="3"/>
  </si>
  <si>
    <t>立町※</t>
    <rPh sb="0" eb="2">
      <t>タチマチ</t>
    </rPh>
    <phoneticPr fontId="3"/>
  </si>
  <si>
    <t>（山下は立町に統合されました。）</t>
    <phoneticPr fontId="3"/>
  </si>
  <si>
    <t>住吉台（旧根白石）</t>
    <rPh sb="0" eb="3">
      <t>スミヨシダイ</t>
    </rPh>
    <rPh sb="4" eb="5">
      <t>キュウ</t>
    </rPh>
    <rPh sb="5" eb="6">
      <t>ネ</t>
    </rPh>
    <rPh sb="6" eb="8">
      <t>シロイシ</t>
    </rPh>
    <phoneticPr fontId="3"/>
  </si>
  <si>
    <t>※根白石店は住吉台と名称がかわりました（2023.04.01）</t>
    <rPh sb="1" eb="4">
      <t>ネノシロイシ</t>
    </rPh>
    <rPh sb="4" eb="5">
      <t>テン</t>
    </rPh>
    <rPh sb="6" eb="9">
      <t>スミヨシダイ</t>
    </rPh>
    <rPh sb="10" eb="12">
      <t>メイショウ</t>
    </rPh>
    <phoneticPr fontId="3"/>
  </si>
  <si>
    <t>■名称変更</t>
    <rPh sb="1" eb="3">
      <t>メイショウ</t>
    </rPh>
    <rPh sb="3" eb="5">
      <t>ヘンコウ</t>
    </rPh>
    <phoneticPr fontId="3"/>
  </si>
  <si>
    <t>【仙台市】</t>
    <rPh sb="1" eb="4">
      <t>センダイシ</t>
    </rPh>
    <phoneticPr fontId="3"/>
  </si>
  <si>
    <t>河北新報　根白石販売所　⇒　河北新報　住吉台販売所</t>
    <rPh sb="0" eb="4">
      <t>カホクシンポウ</t>
    </rPh>
    <rPh sb="5" eb="8">
      <t>ネノシロイシ</t>
    </rPh>
    <rPh sb="8" eb="10">
      <t>ハンバイ</t>
    </rPh>
    <rPh sb="10" eb="11">
      <t>ショ</t>
    </rPh>
    <rPh sb="14" eb="16">
      <t>カホク</t>
    </rPh>
    <rPh sb="16" eb="18">
      <t>シンポウ</t>
    </rPh>
    <rPh sb="19" eb="21">
      <t>スミヨシ</t>
    </rPh>
    <rPh sb="21" eb="22">
      <t>ダイ</t>
    </rPh>
    <rPh sb="22" eb="24">
      <t>ハンバイ</t>
    </rPh>
    <rPh sb="24" eb="25">
      <t>ショ</t>
    </rPh>
    <phoneticPr fontId="3"/>
  </si>
  <si>
    <t>岩手県一関市</t>
    <rPh sb="0" eb="3">
      <t>イワテケン</t>
    </rPh>
    <rPh sb="3" eb="5">
      <t>イチノセキ</t>
    </rPh>
    <rPh sb="5" eb="6">
      <t>シ</t>
    </rPh>
    <phoneticPr fontId="3"/>
  </si>
  <si>
    <t>岩手日日新聞　一関販売所　11,100枚⇒10,470枚（-630枚）</t>
    <rPh sb="0" eb="2">
      <t>イワテ</t>
    </rPh>
    <rPh sb="2" eb="4">
      <t>ニチニチ</t>
    </rPh>
    <rPh sb="4" eb="6">
      <t>シンブン</t>
    </rPh>
    <rPh sb="7" eb="9">
      <t>イチノセキ</t>
    </rPh>
    <rPh sb="9" eb="11">
      <t>ハンバイ</t>
    </rPh>
    <rPh sb="11" eb="12">
      <t>ショ</t>
    </rPh>
    <rPh sb="19" eb="20">
      <t>マイ</t>
    </rPh>
    <rPh sb="27" eb="28">
      <t>マイ</t>
    </rPh>
    <rPh sb="33" eb="34">
      <t>マイ</t>
    </rPh>
    <phoneticPr fontId="3"/>
  </si>
  <si>
    <t>岩手日日新聞　東山販売所　 1,300枚　⇒　1,930枚（+630枚）</t>
    <rPh sb="0" eb="4">
      <t>イワテニチニチ</t>
    </rPh>
    <rPh sb="4" eb="6">
      <t>シンブン</t>
    </rPh>
    <rPh sb="7" eb="9">
      <t>ヒガシヤマ</t>
    </rPh>
    <rPh sb="9" eb="12">
      <t>ハンバイショ</t>
    </rPh>
    <rPh sb="19" eb="20">
      <t>マイ</t>
    </rPh>
    <rPh sb="28" eb="29">
      <t>マイ</t>
    </rPh>
    <rPh sb="34" eb="35">
      <t>マイ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</si>
</sst>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Red]\(0\)"/>
    <numFmt numFmtId="177" formatCode="m&quot;月&quot;d&quot;日&quot;\(aaa\)"/>
    <numFmt numFmtId="178" formatCode="[$-411]ggge&quot;年&quot;m&quot;月&quot;d&quot;日&quot;\(aaa\)"/>
    <numFmt numFmtId="179" formatCode="#,##0_);[Red]\(#,##0\)"/>
    <numFmt numFmtId="180" formatCode="#,##0_ ;[Red]\-#,##0\ "/>
    <numFmt numFmtId="181" formatCode="yyyy&quot;年&quot;m&quot;月&quot;d&quot;日&quot;\(aaa\)"/>
    <numFmt numFmtId="182" formatCode="yyyy&quot;年&quot;m&quot;月&quot;d&quot;日&quot;\(aaa\)&quot;折&quot;&quot;込&quot;"/>
    <numFmt numFmtId="184" formatCode="yyyy&quot;年&quot;m&quot;月&quot;d&quot;日&quot;\ &quot;改&quot;&quot;定&quot;"/>
    <numFmt numFmtId="185" formatCode="m/d\ &quot;改&quot;&quot;定&quot;"/>
    <numFmt numFmtId="186" formatCode="m/d&quot;改定&quot;"/>
    <numFmt numFmtId="188" formatCode="\(\ yyyy&quot;年&quot;m&quot;月&quot;d&quot;日&quot;&quot;版&quot;\ \)"/>
    <numFmt numFmtId="191" formatCode="yyyy/m/d\ &quot;改&quot;&quot;定&quot;"/>
  </numFmts>
  <fonts count="269">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b/>
      <i/>
      <sz val="14"/>
      <color indexed="12"/>
      <name val="ＭＳ Ｐ明朝"/>
      <family val="1"/>
      <charset val="128"/>
    </font>
    <font>
      <sz val="9"/>
      <color indexed="8"/>
      <name val="ＭＳ Ｐゴシック"/>
      <family val="3"/>
      <charset val="128"/>
    </font>
    <font>
      <sz val="9"/>
      <name val="ＭＳ Ｐゴシック"/>
      <family val="3"/>
      <charset val="128"/>
    </font>
    <font>
      <sz val="12"/>
      <name val="ＭＳ Ｐ明朝"/>
      <family val="1"/>
      <charset val="128"/>
    </font>
    <font>
      <b/>
      <sz val="14"/>
      <color indexed="9"/>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6.5"/>
      <name val="ＭＳ 明朝"/>
      <family val="1"/>
      <charset val="128"/>
    </font>
    <font>
      <b/>
      <i/>
      <sz val="10"/>
      <color indexed="10"/>
      <name val="ＭＳ Ｐ明朝"/>
      <family val="1"/>
      <charset val="128"/>
    </font>
    <font>
      <b/>
      <i/>
      <sz val="9"/>
      <name val="ＭＳ Ｐゴシック"/>
      <family val="3"/>
      <charset val="128"/>
    </font>
    <font>
      <sz val="7.5"/>
      <name val="ＭＳ Ｐ明朝"/>
      <family val="1"/>
      <charset val="128"/>
    </font>
    <font>
      <sz val="8"/>
      <name val="ＭＳ Ｐ明朝"/>
      <family val="1"/>
      <charset val="128"/>
    </font>
    <font>
      <sz val="6.5"/>
      <name val="ＭＳ Ｐ明朝"/>
      <family val="1"/>
      <charset val="128"/>
    </font>
    <font>
      <sz val="9"/>
      <color indexed="10"/>
      <name val="ＭＳ Ｐゴシック"/>
      <family val="3"/>
      <charset val="128"/>
    </font>
    <font>
      <sz val="6.9"/>
      <name val="ＭＳ Ｐゴシック"/>
      <family val="3"/>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9"/>
      <name val="ＭＳ Ｐゴシック"/>
      <family val="3"/>
      <charset val="128"/>
    </font>
    <font>
      <b/>
      <i/>
      <sz val="12"/>
      <color indexed="12"/>
      <name val="ＭＳ Ｐゴシック"/>
      <family val="3"/>
      <charset val="128"/>
    </font>
    <font>
      <sz val="11"/>
      <name val="ＭＳ 明朝"/>
      <family val="1"/>
      <charset val="128"/>
    </font>
    <font>
      <sz val="14"/>
      <name val="ＭＳ Ｐゴシック"/>
      <family val="3"/>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b/>
      <i/>
      <sz val="12"/>
      <color indexed="10"/>
      <name val="ＭＳ Ｐゴシック"/>
      <family val="3"/>
      <charset val="128"/>
    </font>
    <font>
      <b/>
      <sz val="12"/>
      <name val="ＭＳ ゴシック"/>
      <family val="3"/>
      <charset val="128"/>
    </font>
    <font>
      <sz val="10"/>
      <color indexed="8"/>
      <name val="ＭＳ 明朝"/>
      <family val="1"/>
      <charset val="128"/>
    </font>
    <font>
      <sz val="10"/>
      <name val="ＭＳ Ｐ明朝"/>
      <family val="1"/>
      <charset val="128"/>
    </font>
    <font>
      <sz val="10"/>
      <color indexed="8"/>
      <name val="ＭＳ Ｐ明朝"/>
      <family val="1"/>
      <charset val="128"/>
    </font>
    <font>
      <sz val="14"/>
      <name val="ＭＳ Ｐ明朝"/>
      <family val="1"/>
      <charset val="128"/>
    </font>
    <font>
      <sz val="6"/>
      <name val="ＭＳ Ｐ明朝"/>
      <family val="1"/>
      <charset val="128"/>
    </font>
    <font>
      <sz val="11"/>
      <color indexed="8"/>
      <name val="ＭＳ Ｐゴシック"/>
      <family val="3"/>
      <charset val="128"/>
    </font>
    <font>
      <sz val="24"/>
      <name val="ＲＦＰナウ-ＧＵ"/>
      <family val="3"/>
      <charset val="128"/>
    </font>
    <font>
      <b/>
      <sz val="10"/>
      <color indexed="9"/>
      <name val="ＭＳ Ｐゴシック"/>
      <family val="3"/>
      <charset val="128"/>
    </font>
    <font>
      <b/>
      <sz val="6"/>
      <color indexed="9"/>
      <name val="ＭＳ Ｐゴシック"/>
      <family val="3"/>
      <charset val="128"/>
    </font>
    <font>
      <b/>
      <sz val="5"/>
      <color indexed="9"/>
      <name val="ＭＳ Ｐゴシック"/>
      <family val="3"/>
      <charset val="128"/>
    </font>
    <font>
      <b/>
      <sz val="12"/>
      <name val="ＭＳ Ｐ明朝"/>
      <family val="1"/>
      <charset val="128"/>
    </font>
    <font>
      <sz val="10"/>
      <color indexed="10"/>
      <name val="ＭＳ 明朝"/>
      <family val="1"/>
      <charset val="128"/>
    </font>
    <font>
      <b/>
      <sz val="9"/>
      <color indexed="10"/>
      <name val="ＭＳ 明朝"/>
      <family val="1"/>
      <charset val="128"/>
    </font>
    <font>
      <b/>
      <sz val="9"/>
      <name val="ＭＳ 明朝"/>
      <family val="1"/>
      <charset val="128"/>
    </font>
    <font>
      <b/>
      <i/>
      <sz val="9"/>
      <color indexed="10"/>
      <name val="ＭＳ ゴシック"/>
      <family val="3"/>
      <charset val="128"/>
    </font>
    <font>
      <sz val="32"/>
      <name val="HGP行書体"/>
      <family val="4"/>
      <charset val="128"/>
    </font>
    <font>
      <sz val="11"/>
      <name val="ＭＳ Ｐゴシック"/>
      <family val="3"/>
      <charset val="128"/>
    </font>
    <font>
      <sz val="11.5"/>
      <name val="ＭＳ Ｐゴシック"/>
      <family val="3"/>
      <charset val="128"/>
    </font>
    <font>
      <sz val="11"/>
      <name val="ＭＳ Ｐゴシック"/>
      <family val="3"/>
      <charset val="128"/>
    </font>
    <font>
      <b/>
      <sz val="10"/>
      <name val="ＭＳ ＰＲゴシック"/>
      <family val="3"/>
      <charset val="128"/>
    </font>
    <font>
      <b/>
      <i/>
      <sz val="14"/>
      <name val="ＭＳ Ｐ明朝"/>
      <family val="1"/>
      <charset val="128"/>
    </font>
    <font>
      <b/>
      <i/>
      <sz val="12"/>
      <name val="ＭＳ Ｐ明朝"/>
      <family val="1"/>
      <charset val="128"/>
    </font>
    <font>
      <sz val="8"/>
      <color indexed="20"/>
      <name val="ＭＳ Ｐゴシック"/>
      <family val="3"/>
      <charset val="128"/>
    </font>
    <font>
      <b/>
      <i/>
      <sz val="9"/>
      <name val="ＭＳ ゴシック"/>
      <family val="3"/>
      <charset val="128"/>
    </font>
    <font>
      <b/>
      <sz val="8"/>
      <name val="ＭＳ Ｐゴシック"/>
      <family val="3"/>
      <charset val="128"/>
    </font>
    <font>
      <b/>
      <i/>
      <sz val="10"/>
      <name val="ＭＳ Ｐゴシック"/>
      <family val="3"/>
      <charset val="128"/>
    </font>
    <font>
      <b/>
      <sz val="9"/>
      <name val="ＭＳ Ｐ明朝"/>
      <family val="1"/>
      <charset val="128"/>
    </font>
    <font>
      <b/>
      <sz val="8"/>
      <name val="ＭＳ Ｐ明朝"/>
      <family val="1"/>
      <charset val="128"/>
    </font>
    <font>
      <sz val="11"/>
      <name val="ＭＳ Ｐゴシック"/>
      <family val="3"/>
      <charset val="128"/>
    </font>
    <font>
      <sz val="8"/>
      <color indexed="20"/>
      <name val="ＭＳ Ｐ明朝"/>
      <family val="1"/>
      <charset val="128"/>
    </font>
    <font>
      <sz val="9"/>
      <color indexed="20"/>
      <name val="ＭＳ Ｐ明朝"/>
      <family val="1"/>
      <charset val="128"/>
    </font>
    <font>
      <sz val="9"/>
      <color indexed="20"/>
      <name val="ＭＳ Ｐゴシック"/>
      <family val="3"/>
      <charset val="128"/>
    </font>
    <font>
      <b/>
      <i/>
      <sz val="9"/>
      <color indexed="10"/>
      <name val="ＭＳ Ｐ明朝"/>
      <family val="1"/>
      <charset val="128"/>
    </font>
    <font>
      <sz val="6.5"/>
      <color indexed="20"/>
      <name val="ＭＳ Ｐ明朝"/>
      <family val="1"/>
      <charset val="128"/>
    </font>
    <font>
      <sz val="7"/>
      <color indexed="20"/>
      <name val="ＭＳ Ｐ明朝"/>
      <family val="1"/>
      <charset val="128"/>
    </font>
    <font>
      <sz val="7.5"/>
      <color indexed="20"/>
      <name val="ＭＳ Ｐ明朝"/>
      <family val="1"/>
      <charset val="128"/>
    </font>
    <font>
      <b/>
      <i/>
      <sz val="10"/>
      <name val="ＭＳ Ｐ明朝"/>
      <family val="1"/>
      <charset val="128"/>
    </font>
    <font>
      <sz val="6.9"/>
      <color indexed="20"/>
      <name val="ＭＳ Ｐ明朝"/>
      <family val="1"/>
      <charset val="128"/>
    </font>
    <font>
      <sz val="11"/>
      <color indexed="20"/>
      <name val="ＭＳ Ｐ明朝"/>
      <family val="1"/>
      <charset val="128"/>
    </font>
    <font>
      <sz val="6"/>
      <color indexed="20"/>
      <name val="ＭＳ Ｐ明朝"/>
      <family val="1"/>
      <charset val="128"/>
    </font>
    <font>
      <b/>
      <sz val="6"/>
      <name val="ＭＳ Ｐ明朝"/>
      <family val="1"/>
      <charset val="128"/>
    </font>
    <font>
      <sz val="9"/>
      <color indexed="10"/>
      <name val="ＭＳ Ｐ明朝"/>
      <family val="1"/>
      <charset val="128"/>
    </font>
    <font>
      <b/>
      <i/>
      <sz val="11"/>
      <name val="ＭＳ Ｐ明朝"/>
      <family val="1"/>
      <charset val="128"/>
    </font>
    <font>
      <b/>
      <i/>
      <sz val="10"/>
      <color indexed="12"/>
      <name val="ＭＳ Ｐ明朝"/>
      <family val="1"/>
      <charset val="128"/>
    </font>
    <font>
      <b/>
      <i/>
      <sz val="12"/>
      <color indexed="12"/>
      <name val="ＭＳ Ｐ明朝"/>
      <family val="1"/>
      <charset val="128"/>
    </font>
    <font>
      <b/>
      <i/>
      <sz val="11"/>
      <color indexed="12"/>
      <name val="ＭＳ Ｐ明朝"/>
      <family val="1"/>
      <charset val="128"/>
    </font>
    <font>
      <b/>
      <i/>
      <sz val="9"/>
      <color indexed="12"/>
      <name val="ＭＳ Ｐ明朝"/>
      <family val="1"/>
      <charset val="128"/>
    </font>
    <font>
      <sz val="9"/>
      <color indexed="8"/>
      <name val="ＭＳ Ｐ明朝"/>
      <family val="1"/>
      <charset val="128"/>
    </font>
    <font>
      <b/>
      <i/>
      <sz val="10"/>
      <color indexed="12"/>
      <name val="ＤＦ特太ゴシック体"/>
      <family val="3"/>
      <charset val="128"/>
    </font>
    <font>
      <b/>
      <i/>
      <sz val="12"/>
      <color indexed="12"/>
      <name val="ＤＦ特太ゴシック体"/>
      <family val="3"/>
      <charset val="128"/>
    </font>
    <font>
      <b/>
      <i/>
      <sz val="11"/>
      <color indexed="12"/>
      <name val="ＤＦ特太ゴシック体"/>
      <family val="3"/>
      <charset val="128"/>
    </font>
    <font>
      <b/>
      <i/>
      <sz val="9"/>
      <color indexed="12"/>
      <name val="ＤＦ特太ゴシック体"/>
      <family val="3"/>
      <charset val="128"/>
    </font>
    <font>
      <b/>
      <i/>
      <sz val="10"/>
      <color indexed="12"/>
      <name val="ＤＦＰ特太ゴシック体"/>
      <family val="3"/>
      <charset val="128"/>
    </font>
    <font>
      <b/>
      <i/>
      <sz val="10"/>
      <color indexed="10"/>
      <name val="ＤＦ特太ゴシック体"/>
      <family val="3"/>
      <charset val="128"/>
    </font>
    <font>
      <b/>
      <i/>
      <sz val="11"/>
      <color indexed="10"/>
      <name val="ＤＦ特太ゴシック体"/>
      <family val="3"/>
      <charset val="128"/>
    </font>
    <font>
      <b/>
      <i/>
      <sz val="9"/>
      <color indexed="10"/>
      <name val="ＤＦ特太ゴシック体"/>
      <family val="3"/>
      <charset val="128"/>
    </font>
    <font>
      <sz val="12"/>
      <name val="HGP創英角ｺﾞｼｯｸUB"/>
      <family val="3"/>
      <charset val="128"/>
    </font>
    <font>
      <sz val="11"/>
      <name val="HGP創英角ｺﾞｼｯｸUB"/>
      <family val="3"/>
      <charset val="128"/>
    </font>
    <font>
      <sz val="11"/>
      <name val="HGPｺﾞｼｯｸE"/>
      <family val="3"/>
      <charset val="128"/>
    </font>
    <font>
      <b/>
      <i/>
      <sz val="12"/>
      <color indexed="12"/>
      <name val="ＤＦ特太ゴシック"/>
      <family val="3"/>
      <charset val="128"/>
    </font>
    <font>
      <sz val="9"/>
      <color indexed="61"/>
      <name val="ＭＳ Ｐ明朝"/>
      <family val="1"/>
      <charset val="128"/>
    </font>
    <font>
      <sz val="14"/>
      <name val="HG創英角ｺﾞｼｯｸUB"/>
      <family val="3"/>
      <charset val="128"/>
    </font>
    <font>
      <sz val="10"/>
      <name val="HGP創英角ｺﾞｼｯｸUB"/>
      <family val="3"/>
      <charset val="128"/>
    </font>
    <font>
      <sz val="11"/>
      <color indexed="9"/>
      <name val="HGP創英角ｺﾞｼｯｸUB"/>
      <family val="3"/>
      <charset val="128"/>
    </font>
    <font>
      <sz val="10"/>
      <name val="HGPｺﾞｼｯｸE"/>
      <family val="3"/>
      <charset val="128"/>
    </font>
    <font>
      <sz val="9"/>
      <color indexed="9"/>
      <name val="HGP創英角ｺﾞｼｯｸUB"/>
      <family val="3"/>
      <charset val="128"/>
    </font>
    <font>
      <sz val="10"/>
      <color indexed="9"/>
      <name val="HGP創英角ｺﾞｼｯｸUB"/>
      <family val="3"/>
      <charset val="128"/>
    </font>
    <font>
      <b/>
      <i/>
      <sz val="10"/>
      <color indexed="12"/>
      <name val="ＭＳ Ｐゴシック"/>
      <family val="3"/>
      <charset val="128"/>
    </font>
    <font>
      <sz val="10"/>
      <color indexed="8"/>
      <name val="ＭＳ Ｐゴシック"/>
      <family val="3"/>
      <charset val="128"/>
    </font>
    <font>
      <b/>
      <i/>
      <sz val="10"/>
      <color indexed="17"/>
      <name val="ＤＦ特太ゴシック体"/>
      <family val="3"/>
      <charset val="128"/>
    </font>
    <font>
      <sz val="10"/>
      <color indexed="2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indexed="8"/>
      <name val="ＭＳ Ｐ明朝"/>
      <family val="1"/>
      <charset val="128"/>
    </font>
    <font>
      <sz val="12"/>
      <color indexed="8"/>
      <name val="ＭＳ Ｐ明朝"/>
      <family val="1"/>
      <charset val="128"/>
    </font>
    <font>
      <b/>
      <i/>
      <sz val="16"/>
      <color indexed="12"/>
      <name val="ＭＳ Ｐ明朝"/>
      <family val="1"/>
      <charset val="128"/>
    </font>
    <font>
      <b/>
      <sz val="12"/>
      <color indexed="9"/>
      <name val="ＭＳ Ｐゴシック"/>
      <family val="3"/>
      <charset val="128"/>
    </font>
    <font>
      <b/>
      <sz val="11"/>
      <name val="ＭＳ Ｐゴシック"/>
      <family val="3"/>
      <charset val="128"/>
    </font>
    <font>
      <b/>
      <sz val="12"/>
      <color indexed="8"/>
      <name val="ＭＳ Ｐゴシック"/>
      <family val="3"/>
      <charset val="128"/>
    </font>
    <font>
      <b/>
      <sz val="10"/>
      <name val="ＭＳ Ｐゴシック"/>
      <family val="3"/>
      <charset val="128"/>
    </font>
    <font>
      <sz val="9"/>
      <name val="ＪＳ明朝"/>
      <family val="1"/>
      <charset val="128"/>
    </font>
    <font>
      <sz val="9"/>
      <name val="HGSｺﾞｼｯｸE"/>
      <family val="3"/>
      <charset val="128"/>
    </font>
    <font>
      <sz val="11"/>
      <color indexed="10"/>
      <name val="HGPｺﾞｼｯｸE"/>
      <family val="3"/>
      <charset val="128"/>
    </font>
    <font>
      <sz val="10"/>
      <color indexed="10"/>
      <name val="HGPｺﾞｼｯｸE"/>
      <family val="3"/>
      <charset val="128"/>
    </font>
    <font>
      <sz val="8"/>
      <color indexed="20"/>
      <name val="HGPｺﾞｼｯｸE"/>
      <family val="3"/>
      <charset val="128"/>
    </font>
    <font>
      <sz val="8"/>
      <color indexed="20"/>
      <name val="HGSｺﾞｼｯｸE"/>
      <family val="3"/>
      <charset val="128"/>
    </font>
    <font>
      <b/>
      <sz val="11"/>
      <name val="HGPｺﾞｼｯｸE"/>
      <family val="3"/>
      <charset val="128"/>
    </font>
    <font>
      <sz val="18"/>
      <name val="ＭＳ Ｐゴシック"/>
      <family val="3"/>
      <charset val="128"/>
    </font>
    <font>
      <b/>
      <i/>
      <sz val="18"/>
      <color indexed="12"/>
      <name val="ＤＦ特太ゴシック体"/>
      <family val="3"/>
      <charset val="128"/>
    </font>
    <font>
      <sz val="9"/>
      <color indexed="17"/>
      <name val="ＭＳ Ｐゴシック"/>
      <family val="3"/>
      <charset val="128"/>
    </font>
    <font>
      <sz val="9"/>
      <color indexed="17"/>
      <name val="HGPｺﾞｼｯｸE"/>
      <family val="3"/>
      <charset val="128"/>
    </font>
    <font>
      <sz val="14"/>
      <name val="HGP創英角ｺﾞｼｯｸUB"/>
      <family val="3"/>
      <charset val="128"/>
    </font>
    <font>
      <sz val="16"/>
      <name val="ＭＳ Ｐゴシック"/>
      <family val="3"/>
      <charset val="128"/>
    </font>
    <font>
      <b/>
      <sz val="9"/>
      <color indexed="81"/>
      <name val="ＭＳ Ｐゴシック"/>
      <family val="3"/>
      <charset val="128"/>
    </font>
    <font>
      <sz val="9"/>
      <color indexed="20"/>
      <name val="HGSｺﾞｼｯｸE"/>
      <family val="3"/>
      <charset val="128"/>
    </font>
    <font>
      <sz val="9"/>
      <color indexed="81"/>
      <name val="ＭＳ Ｐゴシック"/>
      <family val="3"/>
      <charset val="128"/>
    </font>
    <font>
      <b/>
      <sz val="11"/>
      <name val="ＭＳ Ｐ明朝"/>
      <family val="1"/>
      <charset val="128"/>
    </font>
    <font>
      <sz val="9"/>
      <name val="HGP創英角ｺﾞｼｯｸUB"/>
      <family val="3"/>
      <charset val="128"/>
    </font>
    <font>
      <b/>
      <i/>
      <sz val="8"/>
      <color indexed="10"/>
      <name val="ＭＳ Ｐ明朝"/>
      <family val="1"/>
      <charset val="128"/>
    </font>
    <font>
      <sz val="7.5"/>
      <color indexed="61"/>
      <name val="ＭＳ Ｐ明朝"/>
      <family val="1"/>
      <charset val="128"/>
    </font>
    <font>
      <b/>
      <sz val="8"/>
      <color indexed="20"/>
      <name val="ＭＳ Ｐ明朝"/>
      <family val="1"/>
      <charset val="128"/>
    </font>
    <font>
      <b/>
      <i/>
      <sz val="8"/>
      <color indexed="12"/>
      <name val="ＤＦ特太ゴシック体"/>
      <family val="3"/>
      <charset val="128"/>
    </font>
    <font>
      <sz val="10"/>
      <name val="ＭＳ ゴシック"/>
      <family val="3"/>
      <charset val="128"/>
    </font>
    <font>
      <sz val="16"/>
      <name val="ＤＦ平成ゴシック体W7"/>
      <family val="3"/>
      <charset val="128"/>
    </font>
    <font>
      <sz val="13"/>
      <name val="ＭＳ ゴシック"/>
      <family val="3"/>
      <charset val="128"/>
    </font>
    <font>
      <sz val="14"/>
      <name val="ＤＦ平成ゴシック体W7"/>
      <family val="3"/>
      <charset val="128"/>
    </font>
    <font>
      <sz val="13"/>
      <name val="ＭＳ 明朝"/>
      <family val="1"/>
      <charset val="128"/>
    </font>
    <font>
      <sz val="13"/>
      <name val="ＤＦ平成ゴシック体W7"/>
      <family val="3"/>
      <charset val="128"/>
    </font>
    <font>
      <b/>
      <i/>
      <sz val="8"/>
      <name val="ＭＳ Ｐ明朝"/>
      <family val="1"/>
      <charset val="128"/>
    </font>
    <font>
      <sz val="8"/>
      <color indexed="61"/>
      <name val="ＭＳ Ｐ明朝"/>
      <family val="1"/>
      <charset val="128"/>
    </font>
    <font>
      <sz val="9"/>
      <color indexed="9"/>
      <name val="ＭＳ Ｐゴシック"/>
      <family val="3"/>
      <charset val="128"/>
    </font>
    <font>
      <sz val="9"/>
      <color indexed="23"/>
      <name val="ＭＳ Ｐゴシック"/>
      <family val="3"/>
      <charset val="128"/>
    </font>
    <font>
      <sz val="9"/>
      <color indexed="63"/>
      <name val="ＭＳ Ｐゴシック"/>
      <family val="3"/>
      <charset val="128"/>
    </font>
    <font>
      <sz val="10"/>
      <name val="メイリオ"/>
      <family val="3"/>
      <charset val="128"/>
    </font>
    <font>
      <sz val="9"/>
      <name val="メイリオ"/>
      <family val="3"/>
      <charset val="128"/>
    </font>
    <font>
      <sz val="8"/>
      <name val="メイリオ"/>
      <family val="3"/>
      <charset val="128"/>
    </font>
    <font>
      <sz val="9"/>
      <color indexed="20"/>
      <name val="ＭＳ Ｐ明朝"/>
      <family val="1"/>
      <charset val="128"/>
    </font>
    <font>
      <sz val="9"/>
      <color indexed="36"/>
      <name val="ＭＳ Ｐ明朝"/>
      <family val="1"/>
      <charset val="128"/>
    </font>
    <font>
      <sz val="9"/>
      <color indexed="20"/>
      <name val="ＭＳ Ｐ明朝"/>
      <family val="1"/>
      <charset val="128"/>
    </font>
    <font>
      <sz val="9"/>
      <color indexed="36"/>
      <name val="ＭＳ Ｐ明朝"/>
      <family val="1"/>
      <charset val="128"/>
    </font>
    <font>
      <sz val="9"/>
      <color indexed="20"/>
      <name val="ＭＳ Ｐ明朝"/>
      <family val="1"/>
      <charset val="128"/>
    </font>
    <font>
      <sz val="9"/>
      <color indexed="20"/>
      <name val="HGPｺﾞｼｯｸE"/>
      <family val="3"/>
      <charset val="128"/>
    </font>
    <font>
      <sz val="8"/>
      <color indexed="20"/>
      <name val="ＭＳ Ｐ明朝"/>
      <family val="1"/>
      <charset val="128"/>
    </font>
    <font>
      <sz val="9"/>
      <color indexed="20"/>
      <name val="ＭＳ Ｐ明朝"/>
      <family val="1"/>
      <charset val="128"/>
    </font>
    <font>
      <sz val="9"/>
      <color indexed="20"/>
      <name val="ＭＳ Ｐ明朝"/>
      <family val="1"/>
      <charset val="128"/>
    </font>
    <font>
      <sz val="9"/>
      <color indexed="20"/>
      <name val="ＭＳ Ｐ明朝"/>
      <family val="1"/>
      <charset val="128"/>
    </font>
    <font>
      <sz val="8"/>
      <color indexed="20"/>
      <name val="ＭＳ Ｐ明朝"/>
      <family val="1"/>
      <charset val="128"/>
    </font>
    <font>
      <sz val="9"/>
      <color indexed="20"/>
      <name val="ＭＳ Ｐ明朝"/>
      <family val="1"/>
      <charset val="128"/>
    </font>
    <font>
      <sz val="8"/>
      <color indexed="25"/>
      <name val="ＭＳ Ｐ明朝"/>
      <family val="1"/>
      <charset val="128"/>
    </font>
    <font>
      <sz val="18"/>
      <color indexed="56"/>
      <name val="ＭＳ Ｐゴシック"/>
      <family val="3"/>
      <charset val="128"/>
    </font>
    <font>
      <sz val="9"/>
      <color indexed="20"/>
      <name val="ＭＳ Ｐ明朝"/>
      <family val="1"/>
      <charset val="128"/>
    </font>
    <font>
      <sz val="9"/>
      <color indexed="20"/>
      <name val="ＭＳ Ｐ明朝"/>
      <family val="1"/>
      <charset val="128"/>
    </font>
    <font>
      <sz val="9"/>
      <color indexed="20"/>
      <name val="ＭＳ Ｐ明朝"/>
      <family val="1"/>
      <charset val="128"/>
    </font>
    <font>
      <sz val="7.5"/>
      <color indexed="20"/>
      <name val="ＭＳ Ｐ明朝"/>
      <family val="1"/>
      <charset val="128"/>
    </font>
    <font>
      <sz val="16"/>
      <name val="HGP創英角ｺﾞｼｯｸUB"/>
      <family val="3"/>
      <charset val="128"/>
    </font>
    <font>
      <sz val="11"/>
      <color indexed="20"/>
      <name val="ＭＳ Ｐ明朝"/>
      <family val="1"/>
      <charset val="128"/>
    </font>
    <font>
      <sz val="9"/>
      <color indexed="20"/>
      <name val="ＭＳ Ｐ明朝"/>
      <family val="1"/>
      <charset val="128"/>
    </font>
    <font>
      <b/>
      <sz val="9"/>
      <color indexed="20"/>
      <name val="ＭＳ Ｐ明朝"/>
      <family val="1"/>
      <charset val="128"/>
    </font>
    <font>
      <sz val="9"/>
      <color indexed="20"/>
      <name val="ＭＳ Ｐ明朝"/>
      <family val="1"/>
      <charset val="128"/>
    </font>
    <font>
      <b/>
      <sz val="16"/>
      <color indexed="8"/>
      <name val="ＭＳ ゴシック"/>
      <family val="3"/>
      <charset val="128"/>
    </font>
    <font>
      <b/>
      <sz val="10"/>
      <color indexed="8"/>
      <name val="ＭＳ ゴシック"/>
      <family val="3"/>
      <charset val="128"/>
    </font>
    <font>
      <sz val="8"/>
      <color indexed="8"/>
      <name val="ＭＳ 明朝"/>
      <family val="1"/>
      <charset val="128"/>
    </font>
    <font>
      <sz val="16"/>
      <name val="ＭＳ ゴシック"/>
      <family val="3"/>
      <charset val="128"/>
    </font>
    <font>
      <sz val="11"/>
      <name val="ＭＳ ゴシック"/>
      <family val="3"/>
      <charset val="128"/>
    </font>
    <font>
      <sz val="12"/>
      <color indexed="8"/>
      <name val="ＭＳ 明朝"/>
      <family val="1"/>
      <charset val="128"/>
    </font>
    <font>
      <sz val="12"/>
      <name val="ＭＳ ゴシック"/>
      <family val="3"/>
      <charset val="128"/>
    </font>
    <font>
      <b/>
      <sz val="12"/>
      <color indexed="8"/>
      <name val="ＭＳ ゴシック"/>
      <family val="3"/>
      <charset val="128"/>
    </font>
    <font>
      <sz val="11"/>
      <color indexed="20"/>
      <name val="ＭＳ Ｐ明朝"/>
      <family val="1"/>
      <charset val="128"/>
    </font>
    <font>
      <sz val="9"/>
      <color indexed="20"/>
      <name val="ＭＳ Ｐ明朝"/>
      <family val="1"/>
      <charset val="128"/>
    </font>
    <font>
      <b/>
      <sz val="10"/>
      <name val="ＭＳ Ｐ明朝"/>
      <family val="1"/>
      <charset val="128"/>
    </font>
    <font>
      <sz val="11"/>
      <color indexed="20"/>
      <name val="ＭＳ Ｐ明朝"/>
      <family val="1"/>
      <charset val="128"/>
    </font>
    <font>
      <b/>
      <sz val="6.5"/>
      <name val="ＭＳ Ｐ明朝"/>
      <family val="1"/>
      <charset val="128"/>
    </font>
    <font>
      <sz val="7"/>
      <color indexed="20"/>
      <name val="ＭＳ Ｐ明朝"/>
      <family val="1"/>
      <charset val="128"/>
    </font>
    <font>
      <sz val="7.5"/>
      <name val="ＭＳ 明朝"/>
      <family val="1"/>
      <charset val="128"/>
    </font>
    <font>
      <sz val="8"/>
      <color indexed="36"/>
      <name val="ＭＳ Ｐ明朝"/>
      <family val="1"/>
      <charset val="128"/>
    </font>
    <font>
      <sz val="9"/>
      <color indexed="20"/>
      <name val="ＭＳ Ｐ明朝"/>
      <family val="1"/>
      <charset val="128"/>
    </font>
    <font>
      <sz val="9"/>
      <color indexed="36"/>
      <name val="ＭＳ Ｐ明朝"/>
      <family val="1"/>
      <charset val="128"/>
    </font>
    <font>
      <sz val="8"/>
      <color indexed="36"/>
      <name val="ＭＳ Ｐ明朝"/>
      <family val="1"/>
      <charset val="128"/>
    </font>
    <font>
      <sz val="9"/>
      <color indexed="36"/>
      <name val="ＭＳ Ｐ明朝"/>
      <family val="1"/>
      <charset val="128"/>
    </font>
    <font>
      <b/>
      <sz val="8"/>
      <color indexed="36"/>
      <name val="ＭＳ Ｐ明朝"/>
      <family val="1"/>
      <charset val="128"/>
    </font>
    <font>
      <sz val="11"/>
      <color indexed="36"/>
      <name val="ＭＳ Ｐ明朝"/>
      <family val="1"/>
      <charset val="128"/>
    </font>
    <font>
      <sz val="9"/>
      <color indexed="81"/>
      <name val="MS P ゴシック"/>
      <family val="3"/>
      <charset val="128"/>
    </font>
    <font>
      <b/>
      <sz val="9"/>
      <color indexed="81"/>
      <name val="MS P ゴシック"/>
      <family val="3"/>
      <charset val="128"/>
    </font>
    <font>
      <sz val="8"/>
      <color rgb="FF800080"/>
      <name val="ＭＳ Ｐ明朝"/>
      <family val="1"/>
      <charset val="128"/>
    </font>
    <font>
      <sz val="9"/>
      <color rgb="FF800080"/>
      <name val="ＭＳ 明朝"/>
      <family val="1"/>
      <charset val="128"/>
    </font>
    <font>
      <sz val="8"/>
      <color rgb="FF800080"/>
      <name val="ＭＳ Ｐゴシック"/>
      <family val="3"/>
      <charset val="128"/>
    </font>
    <font>
      <sz val="9"/>
      <color rgb="FF800080"/>
      <name val="ＭＳ Ｐ明朝"/>
      <family val="1"/>
      <charset val="128"/>
    </font>
    <font>
      <sz val="6"/>
      <color rgb="FF800080"/>
      <name val="ＭＳ Ｐ明朝"/>
      <family val="1"/>
      <charset val="128"/>
    </font>
    <font>
      <sz val="9"/>
      <name val="ＭＳ Ｐゴシック"/>
      <family val="3"/>
      <charset val="128"/>
      <scheme val="minor"/>
    </font>
    <font>
      <b/>
      <sz val="14"/>
      <color theme="1"/>
      <name val="ＭＳ Ｐ明朝"/>
      <family val="1"/>
      <charset val="128"/>
    </font>
    <font>
      <sz val="10"/>
      <color theme="1"/>
      <name val="ＭＳ Ｐ明朝"/>
      <family val="1"/>
      <charset val="128"/>
    </font>
    <font>
      <sz val="11"/>
      <color theme="1"/>
      <name val="ＭＳ Ｐ明朝"/>
      <family val="1"/>
      <charset val="128"/>
    </font>
    <font>
      <b/>
      <sz val="12"/>
      <color theme="1"/>
      <name val="ＭＳ Ｐ明朝"/>
      <family val="1"/>
      <charset val="128"/>
    </font>
    <font>
      <b/>
      <sz val="11"/>
      <color theme="1"/>
      <name val="ＭＳ Ｐ明朝"/>
      <family val="1"/>
      <charset val="128"/>
    </font>
    <font>
      <b/>
      <sz val="14"/>
      <color theme="0"/>
      <name val="ＭＳ Ｐゴシック"/>
      <family val="3"/>
      <charset val="128"/>
    </font>
    <font>
      <sz val="9"/>
      <color theme="1"/>
      <name val="ＭＳ Ｐ明朝"/>
      <family val="1"/>
      <charset val="128"/>
    </font>
    <font>
      <sz val="6.5"/>
      <color rgb="FF800080"/>
      <name val="ＭＳ Ｐ明朝"/>
      <family val="1"/>
      <charset val="128"/>
    </font>
    <font>
      <sz val="9"/>
      <color rgb="FF800080"/>
      <name val="ＭＳ Ｐゴシック"/>
      <family val="3"/>
      <charset val="128"/>
    </font>
    <font>
      <sz val="9"/>
      <color theme="9" tint="-0.499984740745262"/>
      <name val="ＭＳ Ｐゴシック"/>
      <family val="3"/>
      <charset val="128"/>
    </font>
    <font>
      <sz val="9"/>
      <color theme="9" tint="-0.499984740745262"/>
      <name val="ＭＳ Ｐ明朝"/>
      <family val="1"/>
      <charset val="128"/>
    </font>
    <font>
      <sz val="7"/>
      <color rgb="FF800080"/>
      <name val="ＭＳ Ｐ明朝"/>
      <family val="1"/>
      <charset val="128"/>
    </font>
    <font>
      <sz val="12"/>
      <color theme="1"/>
      <name val="ＭＳ Ｐゴシック"/>
      <family val="3"/>
      <charset val="128"/>
    </font>
    <font>
      <b/>
      <i/>
      <sz val="10"/>
      <color rgb="FF0000FF"/>
      <name val="ＤＦ特太ゴシック体"/>
      <family val="3"/>
      <charset val="128"/>
    </font>
    <font>
      <b/>
      <sz val="9"/>
      <color rgb="FF800080"/>
      <name val="ＭＳ Ｐ明朝"/>
      <family val="1"/>
      <charset val="128"/>
    </font>
    <font>
      <sz val="8"/>
      <color rgb="FF800080"/>
      <name val="ＭＳ 明朝"/>
      <family val="1"/>
      <charset val="128"/>
    </font>
    <font>
      <sz val="6"/>
      <color rgb="FF7030A0"/>
      <name val="ＭＳ Ｐ明朝"/>
      <family val="1"/>
      <charset val="128"/>
    </font>
    <font>
      <sz val="7"/>
      <color rgb="FF7030A0"/>
      <name val="ＭＳ Ｐ明朝"/>
      <family val="1"/>
      <charset val="128"/>
    </font>
    <font>
      <sz val="9"/>
      <color rgb="FFFF0000"/>
      <name val="ＭＳ Ｐ明朝"/>
      <family val="1"/>
      <charset val="128"/>
    </font>
    <font>
      <b/>
      <sz val="10"/>
      <color rgb="FF7030A0"/>
      <name val="ＭＳ Ｐゴシック"/>
      <family val="3"/>
      <charset val="128"/>
    </font>
    <font>
      <sz val="9"/>
      <color rgb="FF000000"/>
      <name val="ＭＳ Ｐゴシック"/>
      <family val="3"/>
      <charset val="128"/>
    </font>
    <font>
      <sz val="8"/>
      <color rgb="FF7030A0"/>
      <name val="ＭＳ 明朝"/>
      <family val="1"/>
      <charset val="128"/>
    </font>
    <font>
      <sz val="11"/>
      <color rgb="FF7030A0"/>
      <name val="ＭＳ Ｐ明朝"/>
      <family val="1"/>
      <charset val="128"/>
    </font>
    <font>
      <sz val="11"/>
      <color rgb="FF7030A0"/>
      <name val="ＭＳ 明朝"/>
      <family val="1"/>
      <charset val="128"/>
    </font>
    <font>
      <sz val="8"/>
      <color rgb="FF7030A0"/>
      <name val="ＭＳ Ｐ明朝"/>
      <family val="1"/>
      <charset val="128"/>
    </font>
    <font>
      <sz val="10"/>
      <color rgb="FF7030A0"/>
      <name val="ＭＳ Ｐ明朝"/>
      <family val="1"/>
      <charset val="128"/>
    </font>
    <font>
      <sz val="11"/>
      <color theme="5" tint="-0.249977111117893"/>
      <name val="ＭＳ Ｐ明朝"/>
      <family val="1"/>
      <charset val="128"/>
    </font>
    <font>
      <b/>
      <sz val="12"/>
      <color theme="5" tint="-0.249977111117893"/>
      <name val="ＭＳ Ｐゴシック"/>
      <family val="3"/>
      <charset val="128"/>
    </font>
    <font>
      <sz val="11"/>
      <color rgb="FF800080"/>
      <name val="ＭＳ Ｐ明朝"/>
      <family val="1"/>
      <charset val="128"/>
    </font>
    <font>
      <sz val="9"/>
      <color rgb="FF974706"/>
      <name val="ＭＳ Ｐ明朝"/>
      <family val="1"/>
      <charset val="128"/>
    </font>
    <font>
      <b/>
      <sz val="8"/>
      <color rgb="FF800080"/>
      <name val="ＭＳ Ｐ明朝"/>
      <family val="1"/>
      <charset val="128"/>
    </font>
    <font>
      <sz val="9"/>
      <color rgb="FF7030A0"/>
      <name val="ＭＳ Ｐゴシック"/>
      <family val="3"/>
      <charset val="128"/>
    </font>
    <font>
      <sz val="9"/>
      <color rgb="FF7030A0"/>
      <name val="ＭＳ Ｐ明朝"/>
      <family val="1"/>
      <charset val="128"/>
    </font>
    <font>
      <b/>
      <sz val="9"/>
      <color rgb="FFFF0000"/>
      <name val="ＭＳ Ｐゴシック"/>
      <family val="3"/>
      <charset val="128"/>
      <scheme val="minor"/>
    </font>
    <font>
      <b/>
      <sz val="10"/>
      <color theme="5" tint="-0.249977111117893"/>
      <name val="ＭＳ Ｐ明朝"/>
      <family val="1"/>
      <charset val="128"/>
    </font>
    <font>
      <b/>
      <sz val="8"/>
      <color theme="5" tint="-0.249977111117893"/>
      <name val="ＭＳ Ｐ明朝"/>
      <family val="1"/>
      <charset val="128"/>
    </font>
    <font>
      <b/>
      <sz val="9"/>
      <color theme="5" tint="-0.249977111117893"/>
      <name val="ＭＳ Ｐ明朝"/>
      <family val="1"/>
      <charset val="128"/>
    </font>
    <font>
      <b/>
      <sz val="9"/>
      <color theme="5" tint="-0.249977111117893"/>
      <name val="ＭＳ Ｐゴシック"/>
      <family val="3"/>
      <charset val="128"/>
    </font>
    <font>
      <b/>
      <sz val="10"/>
      <color rgb="FF963634"/>
      <name val="ＭＳ Ｐ明朝"/>
      <family val="1"/>
      <charset val="128"/>
    </font>
    <font>
      <sz val="11"/>
      <color rgb="FF963634"/>
      <name val="ＭＳ Ｐ明朝"/>
      <family val="1"/>
      <charset val="128"/>
    </font>
    <font>
      <b/>
      <sz val="8"/>
      <color rgb="FF963634"/>
      <name val="ＭＳ 明朝"/>
      <family val="1"/>
      <charset val="128"/>
    </font>
    <font>
      <b/>
      <sz val="9"/>
      <color theme="5" tint="-0.499984740745262"/>
      <name val="ＭＳ Ｐゴシック"/>
      <family val="3"/>
      <charset val="128"/>
    </font>
    <font>
      <sz val="9"/>
      <color rgb="FF008000"/>
      <name val="ＭＳ Ｐゴシック"/>
      <family val="3"/>
      <charset val="128"/>
    </font>
    <font>
      <b/>
      <i/>
      <sz val="10"/>
      <color rgb="FF008000"/>
      <name val="ＤＦ特太ゴシック体"/>
      <family val="3"/>
      <charset val="128"/>
    </font>
    <font>
      <b/>
      <sz val="9"/>
      <color theme="5" tint="-0.249977111117893"/>
      <name val="ＭＳ Ｐゴシック"/>
      <family val="3"/>
      <charset val="128"/>
      <scheme val="minor"/>
    </font>
    <font>
      <b/>
      <i/>
      <sz val="10"/>
      <color theme="1"/>
      <name val="ＭＳ Ｐ明朝"/>
      <family val="1"/>
      <charset val="128"/>
    </font>
    <font>
      <b/>
      <i/>
      <sz val="14"/>
      <color rgb="FF0000FF"/>
      <name val="ＭＳ Ｐ明朝"/>
      <family val="1"/>
      <charset val="128"/>
    </font>
    <font>
      <b/>
      <i/>
      <sz val="11"/>
      <color rgb="FF0000FF"/>
      <name val="ＭＳ Ｐ明朝"/>
      <family val="1"/>
      <charset val="128"/>
    </font>
    <font>
      <b/>
      <i/>
      <sz val="16"/>
      <color rgb="FF0000FF"/>
      <name val="ＭＳ Ｐゴシック"/>
      <family val="3"/>
      <charset val="128"/>
    </font>
    <font>
      <b/>
      <sz val="11"/>
      <color theme="5" tint="-0.249977111117893"/>
      <name val="ＭＳ Ｐ明朝"/>
      <family val="1"/>
      <charset val="128"/>
    </font>
    <font>
      <b/>
      <i/>
      <sz val="14"/>
      <color rgb="FF0000FF"/>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2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right/>
      <top style="hair">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hair">
        <color indexed="64"/>
      </left>
      <right/>
      <top style="hair">
        <color indexed="64"/>
      </top>
      <bottom style="double">
        <color indexed="64"/>
      </bottom>
      <diagonal/>
    </border>
    <border>
      <left/>
      <right/>
      <top style="double">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double">
        <color indexed="64"/>
      </top>
      <bottom style="thin">
        <color indexed="64"/>
      </bottom>
      <diagonal/>
    </border>
    <border>
      <left style="hair">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ck">
        <color indexed="64"/>
      </top>
      <bottom/>
      <diagonal/>
    </border>
    <border>
      <left style="thick">
        <color indexed="64"/>
      </left>
      <right/>
      <top style="thin">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style="hair">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hair">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hair">
        <color indexed="64"/>
      </top>
      <bottom style="double">
        <color indexed="64"/>
      </bottom>
      <diagonal/>
    </border>
    <border>
      <left style="thick">
        <color indexed="64"/>
      </left>
      <right/>
      <top/>
      <bottom style="thin">
        <color indexed="64"/>
      </bottom>
      <diagonal/>
    </border>
    <border>
      <left style="thick">
        <color indexed="64"/>
      </left>
      <right/>
      <top/>
      <bottom/>
      <diagonal/>
    </border>
    <border>
      <left style="thick">
        <color indexed="64"/>
      </left>
      <right/>
      <top style="dotted">
        <color indexed="64"/>
      </top>
      <bottom style="thick">
        <color indexed="64"/>
      </bottom>
      <diagonal/>
    </border>
    <border>
      <left/>
      <right/>
      <top style="hair">
        <color indexed="64"/>
      </top>
      <bottom/>
      <diagonal/>
    </border>
    <border>
      <left style="hair">
        <color indexed="64"/>
      </left>
      <right/>
      <top style="hair">
        <color indexed="64"/>
      </top>
      <bottom/>
      <diagonal/>
    </border>
    <border>
      <left style="thick">
        <color indexed="64"/>
      </left>
      <right style="thick">
        <color indexed="64"/>
      </right>
      <top/>
      <bottom style="double">
        <color indexed="64"/>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thin">
        <color indexed="64"/>
      </right>
      <top/>
      <bottom/>
      <diagonal/>
    </border>
    <border>
      <left style="thick">
        <color indexed="64"/>
      </left>
      <right style="thick">
        <color indexed="64"/>
      </right>
      <top style="double">
        <color indexed="64"/>
      </top>
      <bottom style="thick">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indexed="64"/>
      </left>
      <right style="thick">
        <color indexed="64"/>
      </right>
      <top style="thick">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ck">
        <color indexed="64"/>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ck">
        <color indexed="64"/>
      </left>
      <right style="thick">
        <color indexed="64"/>
      </right>
      <top style="thin">
        <color indexed="64"/>
      </top>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ck">
        <color indexed="64"/>
      </left>
      <right/>
      <top/>
      <bottom style="double">
        <color indexed="64"/>
      </bottom>
      <diagonal/>
    </border>
    <border>
      <left/>
      <right style="thin">
        <color indexed="64"/>
      </right>
      <top/>
      <bottom style="double">
        <color indexed="64"/>
      </bottom>
      <diagonal/>
    </border>
    <border>
      <left/>
      <right style="thick">
        <color indexed="64"/>
      </right>
      <top/>
      <bottom/>
      <diagonal/>
    </border>
    <border>
      <left style="thin">
        <color indexed="64"/>
      </left>
      <right/>
      <top/>
      <bottom style="double">
        <color indexed="64"/>
      </bottom>
      <diagonal/>
    </border>
    <border>
      <left style="thin">
        <color indexed="64"/>
      </left>
      <right style="hair">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hair">
        <color indexed="64"/>
      </right>
      <top style="hair">
        <color indexed="64"/>
      </top>
      <bottom/>
      <diagonal/>
    </border>
    <border>
      <left style="thick">
        <color indexed="14"/>
      </left>
      <right/>
      <top style="thick">
        <color indexed="14"/>
      </top>
      <bottom style="thick">
        <color indexed="14"/>
      </bottom>
      <diagonal/>
    </border>
    <border>
      <left style="hair">
        <color indexed="64"/>
      </left>
      <right/>
      <top style="thick">
        <color indexed="14"/>
      </top>
      <bottom style="thick">
        <color indexed="14"/>
      </bottom>
      <diagonal/>
    </border>
    <border>
      <left/>
      <right style="hair">
        <color indexed="64"/>
      </right>
      <top style="thick">
        <color indexed="14"/>
      </top>
      <bottom style="thick">
        <color indexed="14"/>
      </bottom>
      <diagonal/>
    </border>
    <border>
      <left/>
      <right style="thick">
        <color indexed="14"/>
      </right>
      <top style="thick">
        <color indexed="14"/>
      </top>
      <bottom style="thick">
        <color indexed="14"/>
      </bottom>
      <diagonal/>
    </border>
    <border>
      <left style="hair">
        <color indexed="64"/>
      </left>
      <right/>
      <top style="thick">
        <color indexed="10"/>
      </top>
      <bottom/>
      <diagonal/>
    </border>
    <border>
      <left style="hair">
        <color indexed="64"/>
      </left>
      <right/>
      <top/>
      <bottom style="thick">
        <color indexed="10"/>
      </bottom>
      <diagonal/>
    </border>
    <border>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style="thin">
        <color indexed="64"/>
      </left>
      <right style="hair">
        <color indexed="64"/>
      </right>
      <top/>
      <bottom style="hair">
        <color indexed="64"/>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thick">
        <color indexed="64"/>
      </top>
      <bottom/>
      <diagonal/>
    </border>
    <border>
      <left style="thin">
        <color indexed="64"/>
      </left>
      <right/>
      <top/>
      <bottom style="dotted">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right style="thin">
        <color indexed="64"/>
      </right>
      <top style="thick">
        <color indexed="64"/>
      </top>
      <bottom style="thin">
        <color indexed="64"/>
      </bottom>
      <diagonal/>
    </border>
    <border>
      <left/>
      <right style="thick">
        <color indexed="64"/>
      </right>
      <top style="thin">
        <color indexed="64"/>
      </top>
      <bottom style="hair">
        <color indexed="64"/>
      </bottom>
      <diagonal/>
    </border>
    <border>
      <left/>
      <right style="thick">
        <color indexed="64"/>
      </right>
      <top/>
      <bottom style="double">
        <color indexed="64"/>
      </bottom>
      <diagonal/>
    </border>
    <border>
      <left style="thick">
        <color indexed="64"/>
      </left>
      <right/>
      <top style="thin">
        <color indexed="64"/>
      </top>
      <bottom/>
      <diagonal/>
    </border>
    <border>
      <left style="hair">
        <color indexed="64"/>
      </left>
      <right style="hair">
        <color indexed="64"/>
      </right>
      <top style="thin">
        <color indexed="64"/>
      </top>
      <bottom style="thick">
        <color indexed="64"/>
      </bottom>
      <diagonal/>
    </border>
    <border>
      <left style="thick">
        <color indexed="64"/>
      </left>
      <right style="hair">
        <color indexed="64"/>
      </right>
      <top style="hair">
        <color indexed="64"/>
      </top>
      <bottom/>
      <diagonal/>
    </border>
    <border>
      <left style="thick">
        <color indexed="64"/>
      </left>
      <right/>
      <top style="double">
        <color indexed="64"/>
      </top>
      <bottom style="thin">
        <color indexed="64"/>
      </bottom>
      <diagonal/>
    </border>
    <border>
      <left/>
      <right style="thick">
        <color indexed="64"/>
      </right>
      <top style="hair">
        <color indexed="64"/>
      </top>
      <bottom style="hair">
        <color indexed="64"/>
      </bottom>
      <diagonal/>
    </border>
    <border>
      <left style="thin">
        <color indexed="64"/>
      </left>
      <right style="hair">
        <color indexed="64"/>
      </right>
      <top style="thin">
        <color indexed="64"/>
      </top>
      <bottom/>
      <diagonal/>
    </border>
    <border>
      <left/>
      <right style="thick">
        <color indexed="64"/>
      </right>
      <top style="hair">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double">
        <color indexed="64"/>
      </bottom>
      <diagonal/>
    </border>
    <border>
      <left/>
      <right/>
      <top style="thick">
        <color indexed="64"/>
      </top>
      <bottom style="thin">
        <color indexed="64"/>
      </bottom>
      <diagonal/>
    </border>
    <border>
      <left style="thick">
        <color indexed="64"/>
      </left>
      <right/>
      <top style="hair">
        <color indexed="64"/>
      </top>
      <bottom/>
      <diagonal/>
    </border>
    <border>
      <left style="thick">
        <color indexed="64"/>
      </left>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hair">
        <color indexed="64"/>
      </right>
      <top style="hair">
        <color indexed="64"/>
      </top>
      <bottom style="hair">
        <color indexed="64"/>
      </bottom>
      <diagonal/>
    </border>
    <border>
      <left/>
      <right style="thick">
        <color indexed="10"/>
      </right>
      <top style="hair">
        <color indexed="64"/>
      </top>
      <bottom/>
      <diagonal/>
    </border>
    <border>
      <left/>
      <right style="thick">
        <color indexed="10"/>
      </right>
      <top/>
      <bottom/>
      <diagonal/>
    </border>
    <border>
      <left/>
      <right style="thick">
        <color indexed="10"/>
      </right>
      <top/>
      <bottom style="double">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style="hair">
        <color indexed="64"/>
      </right>
      <top style="thin">
        <color indexed="64"/>
      </top>
      <bottom style="thin">
        <color indexed="64"/>
      </bottom>
      <diagonal/>
    </border>
    <border>
      <left style="thin">
        <color indexed="64"/>
      </left>
      <right/>
      <top style="thick">
        <color indexed="64"/>
      </top>
      <bottom style="thin">
        <color indexed="64"/>
      </bottom>
      <diagonal/>
    </border>
    <border>
      <left style="medium">
        <color indexed="64"/>
      </left>
      <right/>
      <top style="thick">
        <color indexed="64"/>
      </top>
      <bottom style="thin">
        <color indexed="64"/>
      </bottom>
      <diagonal/>
    </border>
    <border>
      <left style="thick">
        <color indexed="64"/>
      </left>
      <right/>
      <top/>
      <bottom style="hair">
        <color indexed="64"/>
      </bottom>
      <diagonal/>
    </border>
    <border>
      <left/>
      <right style="hair">
        <color indexed="64"/>
      </right>
      <top/>
      <bottom style="thick">
        <color indexed="10"/>
      </bottom>
      <diagonal/>
    </border>
    <border>
      <left style="thin">
        <color indexed="64"/>
      </left>
      <right style="thin">
        <color indexed="64"/>
      </right>
      <top/>
      <bottom style="thick">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ck">
        <color indexed="64"/>
      </bottom>
      <diagonal/>
    </border>
    <border>
      <left/>
      <right style="thin">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ck">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style="thick">
        <color indexed="10"/>
      </right>
      <top style="thick">
        <color indexed="10"/>
      </top>
      <bottom/>
      <diagonal/>
    </border>
    <border>
      <left style="thick">
        <color indexed="64"/>
      </left>
      <right style="thick">
        <color indexed="10"/>
      </right>
      <top/>
      <bottom/>
      <diagonal/>
    </border>
    <border>
      <left/>
      <right style="thick">
        <color indexed="64"/>
      </right>
      <top style="thick">
        <color indexed="64"/>
      </top>
      <bottom style="thin">
        <color indexed="64"/>
      </bottom>
      <diagonal/>
    </border>
    <border>
      <left/>
      <right style="thick">
        <color indexed="64"/>
      </right>
      <top/>
      <bottom style="hair">
        <color indexed="64"/>
      </bottom>
      <diagonal/>
    </border>
    <border>
      <left style="thick">
        <color indexed="64"/>
      </left>
      <right style="hair">
        <color indexed="64"/>
      </right>
      <top/>
      <bottom style="hair">
        <color indexed="64"/>
      </bottom>
      <diagonal/>
    </border>
    <border>
      <left style="thick">
        <color indexed="10"/>
      </left>
      <right style="hair">
        <color indexed="64"/>
      </right>
      <top style="thick">
        <color indexed="10"/>
      </top>
      <bottom/>
      <diagonal/>
    </border>
    <border>
      <left style="thick">
        <color indexed="10"/>
      </left>
      <right style="hair">
        <color indexed="64"/>
      </right>
      <top/>
      <bottom/>
      <diagonal/>
    </border>
    <border>
      <left/>
      <right style="thick">
        <color indexed="64"/>
      </right>
      <top style="thick">
        <color indexed="10"/>
      </top>
      <bottom/>
      <diagonal/>
    </border>
    <border>
      <left style="thin">
        <color indexed="64"/>
      </left>
      <right style="hair">
        <color indexed="64"/>
      </right>
      <top/>
      <bottom style="double">
        <color indexed="64"/>
      </bottom>
      <diagonal/>
    </border>
    <border>
      <left style="thick">
        <color indexed="64"/>
      </left>
      <right/>
      <top style="hair">
        <color indexed="64"/>
      </top>
      <bottom style="double">
        <color indexed="64"/>
      </bottom>
      <diagonal/>
    </border>
    <border>
      <left/>
      <right style="thick">
        <color indexed="64"/>
      </right>
      <top style="hair">
        <color indexed="64"/>
      </top>
      <bottom style="double">
        <color indexed="64"/>
      </bottom>
      <diagonal/>
    </border>
    <border>
      <left/>
      <right style="thin">
        <color indexed="64"/>
      </right>
      <top style="hair">
        <color indexed="64"/>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style="hair">
        <color indexed="64"/>
      </top>
      <bottom style="hair">
        <color indexed="64"/>
      </bottom>
      <diagonal/>
    </border>
    <border>
      <left style="thick">
        <color indexed="10"/>
      </left>
      <right style="hair">
        <color indexed="64"/>
      </right>
      <top/>
      <bottom style="thick">
        <color indexed="10"/>
      </bottom>
      <diagonal/>
    </border>
    <border>
      <left style="thick">
        <color indexed="64"/>
      </left>
      <right style="thick">
        <color indexed="10"/>
      </right>
      <top/>
      <bottom style="thick">
        <color indexed="10"/>
      </bottom>
      <diagonal/>
    </border>
    <border>
      <left/>
      <right style="thick">
        <color indexed="64"/>
      </right>
      <top/>
      <bottom style="thick">
        <color indexed="10"/>
      </bottom>
      <diagonal/>
    </border>
    <border>
      <left style="thick">
        <color indexed="64"/>
      </left>
      <right style="hair">
        <color indexed="64"/>
      </right>
      <top style="thin">
        <color indexed="64"/>
      </top>
      <bottom/>
      <diagonal/>
    </border>
    <border>
      <left/>
      <right style="thick">
        <color indexed="10"/>
      </right>
      <top style="thin">
        <color indexed="64"/>
      </top>
      <bottom/>
      <diagonal/>
    </border>
    <border>
      <left/>
      <right style="thick">
        <color indexed="10"/>
      </right>
      <top/>
      <bottom style="hair">
        <color indexed="64"/>
      </bottom>
      <diagonal/>
    </border>
    <border>
      <left/>
      <right style="hair">
        <color indexed="64"/>
      </right>
      <top style="thick">
        <color indexed="10"/>
      </top>
      <bottom/>
      <diagonal/>
    </border>
    <border>
      <left style="hair">
        <color indexed="64"/>
      </left>
      <right/>
      <top/>
      <bottom style="dashed">
        <color indexed="64"/>
      </bottom>
      <diagonal/>
    </border>
    <border>
      <left/>
      <right style="hair">
        <color indexed="64"/>
      </right>
      <top/>
      <bottom style="dashed">
        <color indexed="64"/>
      </bottom>
      <diagonal/>
    </border>
    <border>
      <left style="hair">
        <color indexed="64"/>
      </left>
      <right/>
      <top style="thick">
        <color indexed="64"/>
      </top>
      <bottom style="thin">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top style="thin">
        <color indexed="64"/>
      </top>
      <bottom style="hair">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hair">
        <color indexed="64"/>
      </top>
      <bottom style="thin">
        <color indexed="64"/>
      </bottom>
      <diagonal/>
    </border>
    <border>
      <left style="thick">
        <color rgb="FFFF0000"/>
      </left>
      <right/>
      <top style="thick">
        <color rgb="FFFF0000"/>
      </top>
      <bottom style="hair">
        <color indexed="64"/>
      </bottom>
      <diagonal/>
    </border>
    <border>
      <left/>
      <right style="hair">
        <color indexed="64"/>
      </right>
      <top style="thick">
        <color rgb="FFFF0000"/>
      </top>
      <bottom style="hair">
        <color indexed="64"/>
      </bottom>
      <diagonal/>
    </border>
    <border>
      <left style="hair">
        <color indexed="64"/>
      </left>
      <right style="thick">
        <color rgb="FFFF0000"/>
      </right>
      <top style="thick">
        <color rgb="FFFF0000"/>
      </top>
      <bottom style="hair">
        <color indexed="64"/>
      </bottom>
      <diagonal/>
    </border>
    <border>
      <left style="thick">
        <color rgb="FFFF0000"/>
      </left>
      <right/>
      <top style="hair">
        <color indexed="64"/>
      </top>
      <bottom style="hair">
        <color indexed="64"/>
      </bottom>
      <diagonal/>
    </border>
    <border>
      <left style="hair">
        <color indexed="64"/>
      </left>
      <right style="thick">
        <color rgb="FFFF0000"/>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top style="hair">
        <color indexed="64"/>
      </top>
      <bottom style="thick">
        <color rgb="FFFF0000"/>
      </bottom>
      <diagonal/>
    </border>
    <border>
      <left/>
      <right style="hair">
        <color indexed="64"/>
      </right>
      <top/>
      <bottom style="thick">
        <color rgb="FFFF0000"/>
      </bottom>
      <diagonal/>
    </border>
    <border>
      <left/>
      <right style="thick">
        <color rgb="FFFF0000"/>
      </right>
      <top/>
      <bottom style="thick">
        <color rgb="FFFF0000"/>
      </bottom>
      <diagonal/>
    </border>
    <border>
      <left style="thin">
        <color indexed="64"/>
      </left>
      <right/>
      <top/>
      <bottom style="thick">
        <color rgb="FFFF0000"/>
      </bottom>
      <diagonal/>
    </border>
    <border>
      <left/>
      <right/>
      <top/>
      <bottom style="thick">
        <color rgb="FFFF0000"/>
      </bottom>
      <diagonal/>
    </border>
    <border>
      <left style="hair">
        <color indexed="64"/>
      </left>
      <right style="thin">
        <color indexed="64"/>
      </right>
      <top/>
      <bottom style="thick">
        <color rgb="FFFF0000"/>
      </bottom>
      <diagonal/>
    </border>
    <border>
      <left style="hair">
        <color indexed="64"/>
      </left>
      <right style="hair">
        <color indexed="64"/>
      </right>
      <top style="thick">
        <color rgb="FFFF0000"/>
      </top>
      <bottom style="hair">
        <color indexed="64"/>
      </bottom>
      <diagonal/>
    </border>
    <border>
      <left/>
      <right/>
      <top style="thick">
        <color rgb="FFFF0000"/>
      </top>
      <bottom style="hair">
        <color indexed="64"/>
      </bottom>
      <diagonal/>
    </border>
    <border>
      <left style="hair">
        <color indexed="64"/>
      </left>
      <right style="hair">
        <color indexed="64"/>
      </right>
      <top style="hair">
        <color indexed="64"/>
      </top>
      <bottom style="thick">
        <color rgb="FFFF0000"/>
      </bottom>
      <diagonal/>
    </border>
    <border>
      <left/>
      <right/>
      <top style="hair">
        <color indexed="64"/>
      </top>
      <bottom style="thick">
        <color rgb="FFFF0000"/>
      </bottom>
      <diagonal/>
    </border>
    <border>
      <left style="hair">
        <color indexed="64"/>
      </left>
      <right/>
      <top style="thick">
        <color rgb="FFFF0000"/>
      </top>
      <bottom/>
      <diagonal/>
    </border>
    <border>
      <left style="hair">
        <color indexed="64"/>
      </left>
      <right/>
      <top style="hair">
        <color indexed="64"/>
      </top>
      <bottom style="thick">
        <color rgb="FFFF0000"/>
      </bottom>
      <diagonal/>
    </border>
    <border>
      <left/>
      <right style="thick">
        <color indexed="64"/>
      </right>
      <top style="hair">
        <color indexed="64"/>
      </top>
      <bottom style="thick">
        <color rgb="FFFF0000"/>
      </bottom>
      <diagonal/>
    </border>
    <border>
      <left style="thick">
        <color indexed="64"/>
      </left>
      <right style="thick">
        <color rgb="FFFF0000"/>
      </right>
      <top style="hair">
        <color indexed="64"/>
      </top>
      <bottom style="thick">
        <color rgb="FFFF0000"/>
      </bottom>
      <diagonal/>
    </border>
    <border>
      <left style="thin">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ck">
        <color indexed="64"/>
      </left>
      <right style="thick">
        <color rgb="FFFF0000"/>
      </right>
      <top style="thick">
        <color rgb="FFFF0000"/>
      </top>
      <bottom/>
      <diagonal/>
    </border>
    <border>
      <left style="thick">
        <color indexed="64"/>
      </left>
      <right style="thick">
        <color rgb="FFFF0000"/>
      </right>
      <top/>
      <bottom/>
      <diagonal/>
    </border>
    <border>
      <left style="thick">
        <color indexed="64"/>
      </left>
      <right style="thick">
        <color rgb="FFFF0000"/>
      </right>
      <top/>
      <bottom style="hair">
        <color indexed="64"/>
      </bottom>
      <diagonal/>
    </border>
    <border>
      <left style="thick">
        <color rgb="FFFF0000"/>
      </left>
      <right style="hair">
        <color indexed="64"/>
      </right>
      <top style="thick">
        <color rgb="FFFF0000"/>
      </top>
      <bottom/>
      <diagonal/>
    </border>
    <border>
      <left style="thick">
        <color rgb="FFFF0000"/>
      </left>
      <right style="hair">
        <color indexed="64"/>
      </right>
      <top/>
      <bottom/>
      <diagonal/>
    </border>
    <border>
      <left style="thick">
        <color rgb="FFFF0000"/>
      </left>
      <right style="hair">
        <color indexed="64"/>
      </right>
      <top/>
      <bottom style="hair">
        <color indexed="64"/>
      </bottom>
      <diagonal/>
    </border>
    <border>
      <left/>
      <right style="thick">
        <color indexed="64"/>
      </right>
      <top style="thick">
        <color rgb="FFFF0000"/>
      </top>
      <bottom/>
      <diagonal/>
    </border>
    <border>
      <left style="thick">
        <color rgb="FFFF0000"/>
      </left>
      <right style="hair">
        <color indexed="64"/>
      </right>
      <top/>
      <bottom style="thick">
        <color rgb="FFFF0000"/>
      </bottom>
      <diagonal/>
    </border>
    <border>
      <left style="hair">
        <color indexed="64"/>
      </left>
      <right/>
      <top/>
      <bottom style="thick">
        <color rgb="FFFF0000"/>
      </bottom>
      <diagonal/>
    </border>
    <border>
      <left style="thick">
        <color indexed="64"/>
      </left>
      <right style="thick">
        <color rgb="FFFF0000"/>
      </right>
      <top/>
      <bottom style="thick">
        <color rgb="FFFF0000"/>
      </bottom>
      <diagonal/>
    </border>
    <border>
      <left/>
      <right style="thick">
        <color indexed="64"/>
      </right>
      <top/>
      <bottom style="thick">
        <color rgb="FFFF0000"/>
      </bottom>
      <diagonal/>
    </border>
  </borders>
  <cellStyleXfs count="46">
    <xf numFmtId="0" fontId="0" fillId="0" borderId="0"/>
    <xf numFmtId="0" fontId="40" fillId="2" borderId="0" applyNumberFormat="0" applyBorder="0" applyAlignment="0" applyProtection="0">
      <alignment vertical="center"/>
    </xf>
    <xf numFmtId="0" fontId="40" fillId="3" borderId="0" applyNumberFormat="0" applyBorder="0" applyAlignment="0" applyProtection="0">
      <alignment vertical="center"/>
    </xf>
    <xf numFmtId="0" fontId="40" fillId="4" borderId="0" applyNumberFormat="0" applyBorder="0" applyAlignment="0" applyProtection="0">
      <alignment vertical="center"/>
    </xf>
    <xf numFmtId="0" fontId="40" fillId="5" borderId="0" applyNumberFormat="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40" fillId="8" borderId="0" applyNumberFormat="0" applyBorder="0" applyAlignment="0" applyProtection="0">
      <alignment vertical="center"/>
    </xf>
    <xf numFmtId="0" fontId="40" fillId="11" borderId="0" applyNumberFormat="0" applyBorder="0" applyAlignment="0" applyProtection="0">
      <alignment vertical="center"/>
    </xf>
    <xf numFmtId="0" fontId="106" fillId="12" borderId="0" applyNumberFormat="0" applyBorder="0" applyAlignment="0" applyProtection="0">
      <alignment vertical="center"/>
    </xf>
    <xf numFmtId="0" fontId="106" fillId="9" borderId="0" applyNumberFormat="0" applyBorder="0" applyAlignment="0" applyProtection="0">
      <alignment vertical="center"/>
    </xf>
    <xf numFmtId="0" fontId="106" fillId="10" borderId="0" applyNumberFormat="0" applyBorder="0" applyAlignment="0" applyProtection="0">
      <alignment vertical="center"/>
    </xf>
    <xf numFmtId="0" fontId="106" fillId="13" borderId="0" applyNumberFormat="0" applyBorder="0" applyAlignment="0" applyProtection="0">
      <alignment vertical="center"/>
    </xf>
    <xf numFmtId="0" fontId="106" fillId="14" borderId="0" applyNumberFormat="0" applyBorder="0" applyAlignment="0" applyProtection="0">
      <alignment vertical="center"/>
    </xf>
    <xf numFmtId="0" fontId="106" fillId="15" borderId="0" applyNumberFormat="0" applyBorder="0" applyAlignment="0" applyProtection="0">
      <alignment vertical="center"/>
    </xf>
    <xf numFmtId="0" fontId="106" fillId="16" borderId="0" applyNumberFormat="0" applyBorder="0" applyAlignment="0" applyProtection="0">
      <alignment vertical="center"/>
    </xf>
    <xf numFmtId="0" fontId="106" fillId="17" borderId="0" applyNumberFormat="0" applyBorder="0" applyAlignment="0" applyProtection="0">
      <alignment vertical="center"/>
    </xf>
    <xf numFmtId="0" fontId="106" fillId="18" borderId="0" applyNumberFormat="0" applyBorder="0" applyAlignment="0" applyProtection="0">
      <alignment vertical="center"/>
    </xf>
    <xf numFmtId="0" fontId="106" fillId="13" borderId="0" applyNumberFormat="0" applyBorder="0" applyAlignment="0" applyProtection="0">
      <alignment vertical="center"/>
    </xf>
    <xf numFmtId="0" fontId="106" fillId="14" borderId="0" applyNumberFormat="0" applyBorder="0" applyAlignment="0" applyProtection="0">
      <alignment vertical="center"/>
    </xf>
    <xf numFmtId="0" fontId="106" fillId="19" borderId="0" applyNumberFormat="0" applyBorder="0" applyAlignment="0" applyProtection="0">
      <alignment vertical="center"/>
    </xf>
    <xf numFmtId="0" fontId="107" fillId="0" borderId="0" applyNumberFormat="0" applyFill="0" applyBorder="0" applyAlignment="0" applyProtection="0">
      <alignment vertical="center"/>
    </xf>
    <xf numFmtId="0" fontId="108" fillId="20" borderId="1" applyNumberFormat="0" applyAlignment="0" applyProtection="0">
      <alignment vertical="center"/>
    </xf>
    <xf numFmtId="0" fontId="109" fillId="21" borderId="0" applyNumberFormat="0" applyBorder="0" applyAlignment="0" applyProtection="0">
      <alignment vertical="center"/>
    </xf>
    <xf numFmtId="9" fontId="1" fillId="0" borderId="0" applyFont="0" applyFill="0" applyBorder="0" applyAlignment="0" applyProtection="0"/>
    <xf numFmtId="9" fontId="51" fillId="0" borderId="0" applyFont="0" applyFill="0" applyBorder="0" applyAlignment="0" applyProtection="0"/>
    <xf numFmtId="0" fontId="51" fillId="22" borderId="2" applyNumberFormat="0" applyFont="0" applyAlignment="0" applyProtection="0">
      <alignment vertical="center"/>
    </xf>
    <xf numFmtId="0" fontId="110" fillId="0" borderId="3" applyNumberFormat="0" applyFill="0" applyAlignment="0" applyProtection="0">
      <alignment vertical="center"/>
    </xf>
    <xf numFmtId="0" fontId="111" fillId="3" borderId="0" applyNumberFormat="0" applyBorder="0" applyAlignment="0" applyProtection="0">
      <alignment vertical="center"/>
    </xf>
    <xf numFmtId="0" fontId="112" fillId="23" borderId="4" applyNumberFormat="0" applyAlignment="0" applyProtection="0">
      <alignment vertical="center"/>
    </xf>
    <xf numFmtId="0" fontId="113" fillId="0" borderId="0" applyNumberFormat="0" applyFill="0" applyBorder="0" applyAlignment="0" applyProtection="0">
      <alignment vertical="center"/>
    </xf>
    <xf numFmtId="38" fontId="1" fillId="0" borderId="0" applyFont="0" applyFill="0" applyBorder="0" applyAlignment="0" applyProtection="0"/>
    <xf numFmtId="38" fontId="51" fillId="0" borderId="0" applyFont="0" applyFill="0" applyBorder="0" applyAlignment="0" applyProtection="0"/>
    <xf numFmtId="0" fontId="114" fillId="0" borderId="5" applyNumberFormat="0" applyFill="0" applyAlignment="0" applyProtection="0">
      <alignment vertical="center"/>
    </xf>
    <xf numFmtId="0" fontId="115" fillId="0" borderId="6" applyNumberFormat="0" applyFill="0" applyAlignment="0" applyProtection="0">
      <alignment vertical="center"/>
    </xf>
    <xf numFmtId="0" fontId="116" fillId="0" borderId="7" applyNumberFormat="0" applyFill="0" applyAlignment="0" applyProtection="0">
      <alignment vertical="center"/>
    </xf>
    <xf numFmtId="0" fontId="116" fillId="0" borderId="0" applyNumberFormat="0" applyFill="0" applyBorder="0" applyAlignment="0" applyProtection="0">
      <alignment vertical="center"/>
    </xf>
    <xf numFmtId="0" fontId="117" fillId="0" borderId="8" applyNumberFormat="0" applyFill="0" applyAlignment="0" applyProtection="0">
      <alignment vertical="center"/>
    </xf>
    <xf numFmtId="0" fontId="118" fillId="23" borderId="9" applyNumberFormat="0" applyAlignment="0" applyProtection="0">
      <alignment vertical="center"/>
    </xf>
    <xf numFmtId="0" fontId="119" fillId="0" borderId="0" applyNumberFormat="0" applyFill="0" applyBorder="0" applyAlignment="0" applyProtection="0">
      <alignment vertical="center"/>
    </xf>
    <xf numFmtId="0" fontId="120" fillId="7" borderId="4" applyNumberFormat="0" applyAlignment="0" applyProtection="0">
      <alignment vertical="center"/>
    </xf>
    <xf numFmtId="0" fontId="121" fillId="4" borderId="0" applyNumberFormat="0" applyBorder="0" applyAlignment="0" applyProtection="0">
      <alignment vertical="center"/>
    </xf>
  </cellStyleXfs>
  <cellXfs count="3205">
    <xf numFmtId="0" fontId="0" fillId="0" borderId="0" xfId="0"/>
    <xf numFmtId="0" fontId="9" fillId="24" borderId="0" xfId="0" applyFont="1" applyFill="1" applyBorder="1" applyAlignment="1">
      <alignment horizontal="center" vertical="center"/>
    </xf>
    <xf numFmtId="49" fontId="42" fillId="24" borderId="0" xfId="0" applyNumberFormat="1" applyFont="1" applyFill="1" applyBorder="1" applyAlignment="1">
      <alignment horizontal="center" vertical="center"/>
    </xf>
    <xf numFmtId="0" fontId="0" fillId="25" borderId="0" xfId="0" applyFill="1"/>
    <xf numFmtId="0" fontId="0" fillId="25" borderId="10" xfId="0" applyFill="1" applyBorder="1"/>
    <xf numFmtId="0" fontId="0" fillId="25" borderId="11" xfId="0" applyFill="1" applyBorder="1"/>
    <xf numFmtId="0" fontId="0" fillId="25" borderId="12" xfId="0" applyFill="1" applyBorder="1"/>
    <xf numFmtId="0" fontId="0" fillId="25" borderId="0" xfId="0" applyFill="1" applyBorder="1"/>
    <xf numFmtId="0" fontId="50" fillId="25" borderId="0" xfId="0" applyFont="1" applyFill="1" applyBorder="1" applyAlignment="1">
      <alignment horizontal="center" vertical="center"/>
    </xf>
    <xf numFmtId="0" fontId="50" fillId="25" borderId="13" xfId="0" applyFont="1" applyFill="1" applyBorder="1" applyAlignment="1">
      <alignment horizontal="center" vertical="center"/>
    </xf>
    <xf numFmtId="0" fontId="50" fillId="25" borderId="14" xfId="0" applyFont="1" applyFill="1" applyBorder="1" applyAlignment="1">
      <alignment horizontal="center" vertical="center"/>
    </xf>
    <xf numFmtId="0" fontId="41" fillId="25" borderId="0" xfId="0" applyFont="1" applyFill="1" applyAlignment="1">
      <alignment horizontal="center"/>
    </xf>
    <xf numFmtId="0" fontId="0" fillId="25" borderId="0" xfId="0" applyFill="1" applyAlignment="1"/>
    <xf numFmtId="0" fontId="0" fillId="25" borderId="15" xfId="0" applyFill="1" applyBorder="1"/>
    <xf numFmtId="0" fontId="0" fillId="25" borderId="16" xfId="0" applyFill="1" applyBorder="1"/>
    <xf numFmtId="0" fontId="0" fillId="25" borderId="17" xfId="0" applyFill="1" applyBorder="1"/>
    <xf numFmtId="0" fontId="12" fillId="25" borderId="0" xfId="0" applyFont="1" applyFill="1" applyAlignment="1"/>
    <xf numFmtId="0" fontId="1" fillId="25" borderId="0" xfId="0" applyFont="1" applyFill="1" applyBorder="1" applyAlignment="1"/>
    <xf numFmtId="0" fontId="40" fillId="25" borderId="0" xfId="0" applyFont="1" applyFill="1" applyBorder="1" applyAlignment="1"/>
    <xf numFmtId="0" fontId="17" fillId="25" borderId="0" xfId="0" applyFont="1" applyFill="1" applyBorder="1" applyAlignment="1"/>
    <xf numFmtId="0" fontId="6" fillId="25" borderId="0" xfId="0" applyFont="1" applyFill="1" applyBorder="1" applyAlignment="1">
      <alignment horizontal="center"/>
    </xf>
    <xf numFmtId="0" fontId="7" fillId="25" borderId="0" xfId="0" applyFont="1" applyFill="1" applyBorder="1"/>
    <xf numFmtId="0" fontId="5" fillId="25" borderId="0" xfId="0" applyFont="1" applyFill="1" applyBorder="1" applyAlignment="1" applyProtection="1">
      <protection locked="0"/>
    </xf>
    <xf numFmtId="0" fontId="27" fillId="25" borderId="0" xfId="0" applyFont="1" applyFill="1"/>
    <xf numFmtId="0" fontId="7" fillId="25" borderId="0" xfId="0" applyFont="1" applyFill="1" applyBorder="1" applyAlignment="1"/>
    <xf numFmtId="38" fontId="12" fillId="25" borderId="18" xfId="35" applyFont="1" applyFill="1" applyBorder="1" applyAlignment="1">
      <alignment vertical="center"/>
    </xf>
    <xf numFmtId="38" fontId="12" fillId="25" borderId="19" xfId="35" applyFont="1" applyFill="1" applyBorder="1" applyAlignment="1">
      <alignment vertical="center"/>
    </xf>
    <xf numFmtId="0" fontId="27" fillId="25" borderId="0" xfId="0" applyFont="1" applyFill="1" applyBorder="1" applyAlignment="1">
      <alignment horizontal="center" vertical="center"/>
    </xf>
    <xf numFmtId="38" fontId="26" fillId="25" borderId="0" xfId="35" applyFont="1" applyFill="1" applyAlignment="1">
      <alignment horizontal="center"/>
    </xf>
    <xf numFmtId="0" fontId="0" fillId="25" borderId="0" xfId="0" applyFill="1" applyBorder="1" applyAlignment="1"/>
    <xf numFmtId="0" fontId="4" fillId="25" borderId="0" xfId="0" applyFont="1" applyFill="1" applyBorder="1" applyAlignment="1"/>
    <xf numFmtId="0" fontId="27" fillId="25" borderId="0" xfId="0" applyFont="1" applyFill="1" applyBorder="1" applyAlignment="1">
      <alignment vertical="center"/>
    </xf>
    <xf numFmtId="0" fontId="2" fillId="25" borderId="0" xfId="0" applyFont="1" applyFill="1"/>
    <xf numFmtId="0" fontId="2" fillId="25" borderId="0" xfId="0" applyFont="1" applyFill="1" applyBorder="1" applyAlignment="1">
      <alignment vertical="center"/>
    </xf>
    <xf numFmtId="0" fontId="12" fillId="25" borderId="0" xfId="0" applyFont="1" applyFill="1" applyBorder="1"/>
    <xf numFmtId="0" fontId="7" fillId="25" borderId="20" xfId="0" applyFont="1" applyFill="1" applyBorder="1" applyAlignment="1">
      <alignment vertical="center"/>
    </xf>
    <xf numFmtId="0" fontId="4" fillId="25" borderId="20" xfId="0" applyFont="1" applyFill="1" applyBorder="1" applyAlignment="1"/>
    <xf numFmtId="0" fontId="6" fillId="25" borderId="0" xfId="0" applyFont="1" applyFill="1" applyBorder="1" applyAlignment="1">
      <alignment horizontal="center" vertical="center"/>
    </xf>
    <xf numFmtId="0" fontId="7" fillId="25" borderId="0" xfId="0" applyFont="1" applyFill="1" applyBorder="1" applyAlignment="1">
      <alignment horizontal="center" vertical="center"/>
    </xf>
    <xf numFmtId="38" fontId="15" fillId="25" borderId="0" xfId="35" applyFont="1" applyFill="1" applyBorder="1" applyAlignment="1">
      <alignment vertical="center"/>
    </xf>
    <xf numFmtId="0" fontId="7" fillId="25" borderId="0" xfId="0" applyFont="1" applyFill="1" applyBorder="1" applyAlignment="1">
      <alignment vertical="center"/>
    </xf>
    <xf numFmtId="0" fontId="15" fillId="25" borderId="0" xfId="0" applyFont="1" applyFill="1" applyBorder="1" applyAlignment="1">
      <alignment vertical="center"/>
    </xf>
    <xf numFmtId="0" fontId="4" fillId="25" borderId="0" xfId="0" applyFont="1" applyFill="1" applyBorder="1" applyAlignment="1">
      <alignment vertical="center"/>
    </xf>
    <xf numFmtId="38" fontId="7" fillId="25" borderId="18" xfId="35" applyFont="1" applyFill="1" applyBorder="1" applyAlignment="1">
      <alignment vertical="center"/>
    </xf>
    <xf numFmtId="38" fontId="7" fillId="25" borderId="0" xfId="35" applyFont="1" applyFill="1" applyBorder="1" applyAlignment="1">
      <alignment vertical="center"/>
    </xf>
    <xf numFmtId="38" fontId="7" fillId="25" borderId="21" xfId="35" applyFont="1" applyFill="1" applyBorder="1" applyAlignment="1">
      <alignment vertical="center"/>
    </xf>
    <xf numFmtId="0" fontId="17" fillId="25" borderId="22" xfId="0" applyFont="1" applyFill="1" applyBorder="1" applyAlignment="1">
      <alignment horizontal="right" vertical="center"/>
    </xf>
    <xf numFmtId="38" fontId="7" fillId="25" borderId="20" xfId="35" applyFont="1" applyFill="1" applyBorder="1" applyAlignment="1">
      <alignment vertical="center"/>
    </xf>
    <xf numFmtId="0" fontId="25" fillId="25" borderId="0" xfId="0" applyFont="1" applyFill="1" applyBorder="1" applyAlignment="1">
      <alignment vertical="center"/>
    </xf>
    <xf numFmtId="0" fontId="6" fillId="25" borderId="0" xfId="0" applyFont="1" applyFill="1" applyBorder="1" applyAlignment="1">
      <alignment horizontal="center" vertical="top"/>
    </xf>
    <xf numFmtId="0" fontId="4" fillId="25" borderId="23" xfId="0" applyFont="1" applyFill="1" applyBorder="1" applyAlignment="1">
      <alignment horizontal="center" vertical="center"/>
    </xf>
    <xf numFmtId="38" fontId="7" fillId="25" borderId="24" xfId="35" applyFont="1" applyFill="1" applyBorder="1" applyAlignment="1">
      <alignment vertical="center"/>
    </xf>
    <xf numFmtId="38" fontId="7" fillId="25" borderId="0" xfId="35" applyFont="1" applyFill="1" applyBorder="1"/>
    <xf numFmtId="0" fontId="3" fillId="25" borderId="0" xfId="0" applyFont="1" applyFill="1" applyBorder="1" applyAlignment="1">
      <alignment vertical="center"/>
    </xf>
    <xf numFmtId="38" fontId="19" fillId="25" borderId="0" xfId="35" applyFont="1" applyFill="1" applyBorder="1" applyAlignment="1">
      <alignment vertical="center"/>
    </xf>
    <xf numFmtId="0" fontId="4" fillId="25" borderId="25" xfId="0" applyFont="1" applyFill="1" applyBorder="1" applyAlignment="1">
      <alignment horizontal="centerContinuous" vertical="center"/>
    </xf>
    <xf numFmtId="0" fontId="4" fillId="25" borderId="26" xfId="0" applyFont="1" applyFill="1" applyBorder="1" applyAlignment="1">
      <alignment horizontal="centerContinuous" vertical="top"/>
    </xf>
    <xf numFmtId="0" fontId="17" fillId="25" borderId="27" xfId="0" applyFont="1" applyFill="1" applyBorder="1" applyAlignment="1">
      <alignment horizontal="right" vertical="center"/>
    </xf>
    <xf numFmtId="0" fontId="17" fillId="25" borderId="20" xfId="0" applyFont="1" applyFill="1" applyBorder="1" applyAlignment="1">
      <alignment horizontal="right" vertical="center"/>
    </xf>
    <xf numFmtId="38" fontId="7" fillId="25" borderId="20" xfId="0" applyNumberFormat="1" applyFont="1" applyFill="1" applyBorder="1" applyAlignment="1">
      <alignment vertical="center"/>
    </xf>
    <xf numFmtId="0" fontId="4" fillId="25" borderId="20" xfId="0" applyFont="1" applyFill="1" applyBorder="1" applyAlignment="1">
      <alignment vertical="center"/>
    </xf>
    <xf numFmtId="0" fontId="1" fillId="25" borderId="0" xfId="0" applyFont="1" applyFill="1" applyBorder="1" applyAlignment="1">
      <alignment vertical="center"/>
    </xf>
    <xf numFmtId="0" fontId="7" fillId="25" borderId="20" xfId="0" applyFont="1" applyFill="1" applyBorder="1" applyAlignment="1">
      <alignment horizontal="center" vertical="center"/>
    </xf>
    <xf numFmtId="0" fontId="4" fillId="25" borderId="0" xfId="0" applyFont="1" applyFill="1" applyBorder="1"/>
    <xf numFmtId="0" fontId="4" fillId="25" borderId="28" xfId="0" applyFont="1" applyFill="1" applyBorder="1" applyAlignment="1">
      <alignment horizontal="centerContinuous" vertical="center"/>
    </xf>
    <xf numFmtId="0" fontId="10" fillId="25" borderId="0" xfId="0" applyFont="1" applyFill="1" applyBorder="1"/>
    <xf numFmtId="38" fontId="11" fillId="25" borderId="0" xfId="35" applyFont="1" applyFill="1" applyBorder="1" applyAlignment="1">
      <alignment horizontal="right" vertical="center"/>
    </xf>
    <xf numFmtId="0" fontId="9" fillId="26" borderId="0" xfId="0" applyFont="1" applyFill="1" applyBorder="1" applyAlignment="1">
      <alignment horizontal="center" vertical="center"/>
    </xf>
    <xf numFmtId="0" fontId="54" fillId="25" borderId="0" xfId="0" applyFont="1" applyFill="1" applyAlignment="1">
      <alignment horizontal="right" vertical="center"/>
    </xf>
    <xf numFmtId="0" fontId="51" fillId="25" borderId="0" xfId="0" applyFont="1" applyFill="1"/>
    <xf numFmtId="0" fontId="0" fillId="25" borderId="0" xfId="0" applyFill="1" applyAlignment="1">
      <alignment vertical="center"/>
    </xf>
    <xf numFmtId="0" fontId="36" fillId="25" borderId="0" xfId="0" applyFont="1" applyFill="1" applyAlignment="1">
      <alignment horizontal="right" vertical="center"/>
    </xf>
    <xf numFmtId="0" fontId="36" fillId="25" borderId="0" xfId="0" applyNumberFormat="1" applyFont="1" applyFill="1" applyBorder="1" applyAlignment="1">
      <alignment horizontal="right" vertical="center"/>
    </xf>
    <xf numFmtId="38" fontId="27" fillId="25" borderId="0" xfId="35" applyFont="1" applyFill="1" applyBorder="1" applyAlignment="1">
      <alignment vertical="center"/>
    </xf>
    <xf numFmtId="0" fontId="27" fillId="25" borderId="0" xfId="0" applyFont="1" applyFill="1" applyAlignment="1">
      <alignment vertical="center"/>
    </xf>
    <xf numFmtId="0" fontId="22" fillId="25" borderId="0" xfId="0" applyFont="1" applyFill="1" applyBorder="1" applyAlignment="1">
      <alignment vertical="center"/>
    </xf>
    <xf numFmtId="38" fontId="22" fillId="25" borderId="0" xfId="35" applyFont="1" applyFill="1" applyBorder="1" applyAlignment="1">
      <alignment vertical="center"/>
    </xf>
    <xf numFmtId="0" fontId="57" fillId="25" borderId="0" xfId="0" applyFont="1" applyFill="1" applyAlignment="1">
      <alignment vertical="center"/>
    </xf>
    <xf numFmtId="0" fontId="11" fillId="25" borderId="0" xfId="0" applyFont="1" applyFill="1" applyAlignment="1">
      <alignment vertical="center"/>
    </xf>
    <xf numFmtId="38" fontId="31" fillId="25" borderId="0" xfId="35" applyFont="1" applyFill="1" applyBorder="1" applyAlignment="1">
      <alignment vertical="center"/>
    </xf>
    <xf numFmtId="0" fontId="35" fillId="25" borderId="0" xfId="0" applyFont="1" applyFill="1" applyBorder="1" applyAlignment="1">
      <alignment horizontal="left" vertical="center"/>
    </xf>
    <xf numFmtId="0" fontId="31" fillId="25" borderId="0" xfId="0" applyFont="1" applyFill="1" applyBorder="1" applyAlignment="1">
      <alignment horizontal="center" vertical="center"/>
    </xf>
    <xf numFmtId="0" fontId="4" fillId="25" borderId="29" xfId="0" applyFont="1" applyFill="1" applyBorder="1" applyAlignment="1">
      <alignment horizontal="center"/>
    </xf>
    <xf numFmtId="0" fontId="64" fillId="25" borderId="0" xfId="0" applyFont="1" applyFill="1" applyBorder="1" applyAlignment="1"/>
    <xf numFmtId="0" fontId="2" fillId="25" borderId="0" xfId="0" applyFont="1" applyFill="1" applyAlignment="1">
      <alignment vertical="center"/>
    </xf>
    <xf numFmtId="0" fontId="64" fillId="25" borderId="0" xfId="0" applyFont="1" applyFill="1" applyBorder="1" applyAlignment="1">
      <alignment vertical="center"/>
    </xf>
    <xf numFmtId="0" fontId="66" fillId="25" borderId="0" xfId="0" applyFont="1" applyFill="1" applyBorder="1" applyAlignment="1">
      <alignment vertical="center"/>
    </xf>
    <xf numFmtId="38" fontId="64" fillId="25" borderId="0" xfId="35" applyFont="1" applyFill="1" applyBorder="1" applyAlignment="1">
      <alignment vertical="center"/>
    </xf>
    <xf numFmtId="0" fontId="69" fillId="25" borderId="30" xfId="0" applyFont="1" applyFill="1" applyBorder="1" applyAlignment="1">
      <alignment horizontal="center" vertical="center"/>
    </xf>
    <xf numFmtId="0" fontId="64" fillId="25" borderId="0" xfId="0" applyFont="1" applyFill="1" applyBorder="1"/>
    <xf numFmtId="0" fontId="4" fillId="25" borderId="31" xfId="0" applyFont="1" applyFill="1" applyBorder="1" applyAlignment="1">
      <alignment horizontal="centerContinuous" vertical="center"/>
    </xf>
    <xf numFmtId="0" fontId="65" fillId="25" borderId="0" xfId="0" applyFont="1" applyFill="1" applyBorder="1" applyAlignment="1">
      <alignment vertical="center"/>
    </xf>
    <xf numFmtId="38" fontId="68" fillId="25" borderId="30" xfId="35" applyFont="1" applyFill="1" applyBorder="1" applyAlignment="1">
      <alignment horizontal="center" vertical="center"/>
    </xf>
    <xf numFmtId="38" fontId="68" fillId="25" borderId="32" xfId="35" applyFont="1" applyFill="1" applyBorder="1" applyAlignment="1">
      <alignment horizontal="center" vertical="center"/>
    </xf>
    <xf numFmtId="38" fontId="18" fillId="25" borderId="33" xfId="35" applyFont="1" applyFill="1" applyBorder="1" applyAlignment="1">
      <alignment horizontal="center" vertical="center"/>
    </xf>
    <xf numFmtId="0" fontId="2" fillId="25" borderId="34" xfId="0" applyFont="1" applyFill="1" applyBorder="1" applyAlignment="1">
      <alignment horizontal="center" vertical="center"/>
    </xf>
    <xf numFmtId="0" fontId="2" fillId="25" borderId="25" xfId="0" applyFont="1" applyFill="1" applyBorder="1" applyAlignment="1">
      <alignment horizontal="center" vertical="center"/>
    </xf>
    <xf numFmtId="0" fontId="2" fillId="25" borderId="35" xfId="0" applyFont="1" applyFill="1" applyBorder="1" applyAlignment="1">
      <alignment horizontal="center" vertical="center"/>
    </xf>
    <xf numFmtId="0" fontId="2" fillId="25" borderId="30" xfId="0" applyFont="1" applyFill="1" applyBorder="1" applyAlignment="1">
      <alignment vertical="center"/>
    </xf>
    <xf numFmtId="0" fontId="36" fillId="25" borderId="36" xfId="0" applyFont="1" applyFill="1" applyBorder="1" applyAlignment="1">
      <alignment horizontal="center" vertical="center"/>
    </xf>
    <xf numFmtId="0" fontId="2" fillId="25" borderId="22" xfId="0" applyFont="1" applyFill="1" applyBorder="1" applyAlignment="1">
      <alignment horizontal="center" vertical="center"/>
    </xf>
    <xf numFmtId="38" fontId="2" fillId="25" borderId="35" xfId="35" applyFont="1" applyFill="1" applyBorder="1" applyAlignment="1">
      <alignment vertical="center"/>
    </xf>
    <xf numFmtId="38" fontId="2" fillId="25" borderId="37" xfId="35" applyFont="1" applyFill="1" applyBorder="1" applyAlignment="1">
      <alignment vertical="center"/>
    </xf>
    <xf numFmtId="38" fontId="4" fillId="25" borderId="38" xfId="35" applyFont="1" applyFill="1" applyBorder="1" applyAlignment="1">
      <alignment horizontal="center" vertical="center"/>
    </xf>
    <xf numFmtId="0" fontId="4" fillId="25" borderId="30" xfId="0" applyFont="1" applyFill="1" applyBorder="1" applyAlignment="1">
      <alignment horizontal="center" vertical="center"/>
    </xf>
    <xf numFmtId="0" fontId="2" fillId="25" borderId="35" xfId="0" applyFont="1" applyFill="1" applyBorder="1" applyAlignment="1">
      <alignment vertical="center"/>
    </xf>
    <xf numFmtId="0" fontId="73" fillId="25" borderId="0" xfId="0" applyFont="1" applyFill="1" applyAlignment="1">
      <alignment vertical="center"/>
    </xf>
    <xf numFmtId="0" fontId="62" fillId="25" borderId="39" xfId="0" applyFont="1" applyFill="1" applyBorder="1" applyAlignment="1">
      <alignment vertical="center"/>
    </xf>
    <xf numFmtId="38" fontId="4" fillId="25" borderId="29" xfId="0" applyNumberFormat="1" applyFont="1" applyFill="1" applyBorder="1" applyAlignment="1">
      <alignment horizontal="left" vertical="center"/>
    </xf>
    <xf numFmtId="0" fontId="23" fillId="25" borderId="20" xfId="0" applyFont="1" applyFill="1" applyBorder="1" applyAlignment="1">
      <alignment vertical="center"/>
    </xf>
    <xf numFmtId="38" fontId="65" fillId="25" borderId="0" xfId="35" applyFont="1" applyFill="1" applyBorder="1" applyAlignment="1">
      <alignment vertical="center"/>
    </xf>
    <xf numFmtId="38" fontId="4" fillId="25" borderId="29" xfId="35" applyFont="1" applyFill="1" applyBorder="1" applyAlignment="1">
      <alignment horizontal="left" vertical="center"/>
    </xf>
    <xf numFmtId="38" fontId="4" fillId="25" borderId="20" xfId="35" applyFont="1" applyFill="1" applyBorder="1" applyAlignment="1">
      <alignment vertical="center"/>
    </xf>
    <xf numFmtId="38" fontId="4" fillId="25" borderId="33" xfId="35" applyFont="1" applyFill="1" applyBorder="1" applyAlignment="1">
      <alignment vertical="center"/>
    </xf>
    <xf numFmtId="38" fontId="4" fillId="25" borderId="40" xfId="35" applyFont="1" applyFill="1" applyBorder="1" applyAlignment="1">
      <alignment horizontal="left" vertical="center"/>
    </xf>
    <xf numFmtId="38" fontId="69" fillId="25" borderId="0" xfId="35" applyFont="1" applyFill="1" applyBorder="1" applyAlignment="1">
      <alignment horizontal="center" vertical="center"/>
    </xf>
    <xf numFmtId="38" fontId="64" fillId="25" borderId="0" xfId="35" applyFont="1" applyFill="1" applyBorder="1" applyAlignment="1">
      <alignment horizontal="right" vertical="center"/>
    </xf>
    <xf numFmtId="0" fontId="65" fillId="25" borderId="0" xfId="0" applyFont="1" applyFill="1" applyBorder="1" applyAlignment="1"/>
    <xf numFmtId="0" fontId="65" fillId="25" borderId="0" xfId="0" applyFont="1" applyFill="1" applyBorder="1"/>
    <xf numFmtId="0" fontId="4" fillId="25" borderId="20" xfId="0" applyFont="1" applyFill="1" applyBorder="1" applyAlignment="1">
      <alignment horizontal="center" vertical="center"/>
    </xf>
    <xf numFmtId="0" fontId="36" fillId="25" borderId="41" xfId="0" applyFont="1" applyFill="1" applyBorder="1" applyAlignment="1">
      <alignment vertical="top"/>
    </xf>
    <xf numFmtId="0" fontId="36" fillId="25" borderId="42" xfId="0" applyFont="1" applyFill="1" applyBorder="1" applyAlignment="1">
      <alignment vertical="top"/>
    </xf>
    <xf numFmtId="38" fontId="52" fillId="25" borderId="35" xfId="35" applyFont="1" applyFill="1" applyBorder="1" applyAlignment="1" applyProtection="1">
      <alignment vertical="center"/>
    </xf>
    <xf numFmtId="38" fontId="78" fillId="25" borderId="38" xfId="35" applyFont="1" applyFill="1" applyBorder="1" applyAlignment="1" applyProtection="1">
      <alignment vertical="center"/>
    </xf>
    <xf numFmtId="38" fontId="52" fillId="25" borderId="43" xfId="35" applyFont="1" applyFill="1" applyBorder="1" applyAlignment="1" applyProtection="1">
      <alignment vertical="center"/>
    </xf>
    <xf numFmtId="38" fontId="78" fillId="25" borderId="23" xfId="35" applyFont="1" applyFill="1" applyBorder="1" applyAlignment="1" applyProtection="1">
      <alignment vertical="center"/>
    </xf>
    <xf numFmtId="38" fontId="52" fillId="25" borderId="44" xfId="35" applyFont="1" applyFill="1" applyBorder="1" applyAlignment="1" applyProtection="1">
      <alignment vertical="center"/>
    </xf>
    <xf numFmtId="0" fontId="12" fillId="25" borderId="35" xfId="0" applyFont="1" applyFill="1" applyBorder="1" applyAlignment="1" applyProtection="1">
      <alignment vertical="center"/>
    </xf>
    <xf numFmtId="0" fontId="53" fillId="25" borderId="35" xfId="0" applyFont="1" applyFill="1" applyBorder="1" applyAlignment="1" applyProtection="1">
      <alignment vertical="center"/>
    </xf>
    <xf numFmtId="0" fontId="12" fillId="25" borderId="44" xfId="0" applyFont="1" applyFill="1" applyBorder="1" applyAlignment="1" applyProtection="1">
      <alignment vertical="center"/>
    </xf>
    <xf numFmtId="0" fontId="53" fillId="25" borderId="35" xfId="0" applyFont="1" applyFill="1" applyBorder="1" applyAlignment="1" applyProtection="1">
      <alignment horizontal="center" vertical="center"/>
    </xf>
    <xf numFmtId="0" fontId="12" fillId="25" borderId="43" xfId="0" applyFont="1" applyFill="1" applyBorder="1" applyAlignment="1" applyProtection="1">
      <alignment vertical="center"/>
    </xf>
    <xf numFmtId="38" fontId="12" fillId="25" borderId="25" xfId="35" applyFont="1" applyFill="1" applyBorder="1" applyAlignment="1" applyProtection="1">
      <alignment vertical="center"/>
    </xf>
    <xf numFmtId="38" fontId="78" fillId="25" borderId="45" xfId="35" applyFont="1" applyFill="1" applyBorder="1" applyAlignment="1" applyProtection="1">
      <alignment vertical="center"/>
    </xf>
    <xf numFmtId="38" fontId="52" fillId="25" borderId="25" xfId="35" applyFont="1" applyFill="1" applyBorder="1" applyAlignment="1" applyProtection="1">
      <alignment vertical="center"/>
    </xf>
    <xf numFmtId="38" fontId="47" fillId="25" borderId="18" xfId="35" applyFont="1" applyFill="1" applyBorder="1" applyAlignment="1" applyProtection="1">
      <alignment vertical="center"/>
    </xf>
    <xf numFmtId="38" fontId="47" fillId="25" borderId="19" xfId="35" applyFont="1" applyFill="1" applyBorder="1" applyAlignment="1" applyProtection="1">
      <alignment vertical="center"/>
    </xf>
    <xf numFmtId="38" fontId="12" fillId="25" borderId="18" xfId="35" applyFont="1" applyFill="1" applyBorder="1" applyAlignment="1" applyProtection="1">
      <alignment vertical="center"/>
    </xf>
    <xf numFmtId="38" fontId="27" fillId="25" borderId="0" xfId="35" applyFont="1" applyFill="1" applyBorder="1" applyAlignment="1" applyProtection="1">
      <alignment vertical="center"/>
    </xf>
    <xf numFmtId="38" fontId="27" fillId="25" borderId="20" xfId="35" applyFont="1" applyFill="1" applyBorder="1" applyAlignment="1" applyProtection="1">
      <alignment vertical="center"/>
    </xf>
    <xf numFmtId="0" fontId="27" fillId="25" borderId="46" xfId="0" applyFont="1" applyFill="1" applyBorder="1" applyAlignment="1" applyProtection="1">
      <alignment vertical="center"/>
    </xf>
    <xf numFmtId="0" fontId="27" fillId="25" borderId="0" xfId="0" applyFont="1" applyFill="1" applyBorder="1" applyAlignment="1" applyProtection="1">
      <alignment vertical="center"/>
    </xf>
    <xf numFmtId="0" fontId="27" fillId="25" borderId="45" xfId="0" applyFont="1" applyFill="1" applyBorder="1" applyAlignment="1" applyProtection="1">
      <alignment vertical="center"/>
    </xf>
    <xf numFmtId="38" fontId="27" fillId="25" borderId="0" xfId="0" applyNumberFormat="1" applyFont="1" applyFill="1" applyBorder="1" applyAlignment="1" applyProtection="1">
      <alignment vertical="center"/>
    </xf>
    <xf numFmtId="0" fontId="2" fillId="25" borderId="0" xfId="0" applyFont="1" applyFill="1" applyBorder="1" applyAlignment="1" applyProtection="1">
      <alignment horizontal="center" vertical="center"/>
    </xf>
    <xf numFmtId="38" fontId="2" fillId="25" borderId="0" xfId="35" applyFont="1" applyFill="1" applyBorder="1" applyAlignment="1" applyProtection="1">
      <alignment vertical="center"/>
    </xf>
    <xf numFmtId="0" fontId="39" fillId="25" borderId="0" xfId="0" applyFont="1" applyFill="1" applyBorder="1" applyAlignment="1" applyProtection="1">
      <alignment horizontal="center" vertical="center"/>
    </xf>
    <xf numFmtId="38" fontId="4" fillId="25" borderId="0" xfId="35" applyFont="1" applyFill="1" applyBorder="1" applyAlignment="1" applyProtection="1">
      <alignment vertical="center"/>
    </xf>
    <xf numFmtId="0" fontId="8" fillId="25" borderId="0" xfId="0" applyFont="1" applyFill="1" applyBorder="1" applyAlignment="1" applyProtection="1">
      <alignment vertical="center"/>
    </xf>
    <xf numFmtId="0" fontId="27" fillId="25" borderId="47" xfId="0" applyFont="1" applyFill="1" applyBorder="1" applyAlignment="1" applyProtection="1">
      <alignment vertical="center"/>
    </xf>
    <xf numFmtId="0" fontId="8" fillId="25" borderId="0" xfId="0" applyFont="1" applyFill="1" applyBorder="1" applyAlignment="1" applyProtection="1">
      <alignment horizontal="center" vertical="center"/>
    </xf>
    <xf numFmtId="38" fontId="27" fillId="25" borderId="22" xfId="35" applyFont="1" applyFill="1" applyBorder="1" applyAlignment="1" applyProtection="1">
      <alignment vertical="center"/>
    </xf>
    <xf numFmtId="38" fontId="22" fillId="25" borderId="0" xfId="35" applyFont="1" applyFill="1" applyBorder="1" applyAlignment="1" applyProtection="1">
      <alignment vertical="center"/>
    </xf>
    <xf numFmtId="38" fontId="2" fillId="25" borderId="0" xfId="35" applyFont="1" applyFill="1" applyBorder="1" applyAlignment="1" applyProtection="1">
      <alignment horizontal="center" vertical="center"/>
    </xf>
    <xf numFmtId="38" fontId="2" fillId="25" borderId="48" xfId="35" applyFont="1" applyFill="1" applyBorder="1" applyAlignment="1" applyProtection="1">
      <alignment horizontal="center" vertical="center"/>
    </xf>
    <xf numFmtId="0" fontId="2" fillId="25" borderId="49" xfId="0" applyFont="1" applyFill="1" applyBorder="1" applyAlignment="1" applyProtection="1">
      <alignment vertical="center"/>
    </xf>
    <xf numFmtId="0" fontId="2" fillId="25" borderId="50" xfId="0" applyFont="1" applyFill="1" applyBorder="1" applyAlignment="1" applyProtection="1">
      <alignment vertical="center"/>
    </xf>
    <xf numFmtId="0" fontId="4" fillId="25" borderId="30" xfId="0" applyFont="1" applyFill="1" applyBorder="1" applyAlignment="1" applyProtection="1">
      <alignment horizontal="center" vertical="center"/>
    </xf>
    <xf numFmtId="38" fontId="27" fillId="25" borderId="51" xfId="35" applyFont="1" applyFill="1" applyBorder="1" applyAlignment="1" applyProtection="1">
      <alignment vertical="center"/>
    </xf>
    <xf numFmtId="38" fontId="27" fillId="25" borderId="52" xfId="35" applyFont="1" applyFill="1" applyBorder="1" applyAlignment="1" applyProtection="1">
      <alignment vertical="center"/>
    </xf>
    <xf numFmtId="0" fontId="8" fillId="25" borderId="53" xfId="0" applyFont="1" applyFill="1" applyBorder="1" applyAlignment="1" applyProtection="1">
      <alignment vertical="center"/>
    </xf>
    <xf numFmtId="0" fontId="48" fillId="25" borderId="54" xfId="0" applyFont="1" applyFill="1" applyBorder="1" applyAlignment="1" applyProtection="1">
      <alignment vertical="center"/>
    </xf>
    <xf numFmtId="38" fontId="48" fillId="25" borderId="51" xfId="35" applyFont="1" applyFill="1" applyBorder="1" applyAlignment="1" applyProtection="1">
      <alignment vertical="center"/>
    </xf>
    <xf numFmtId="0" fontId="8" fillId="25" borderId="55" xfId="0" applyFont="1" applyFill="1" applyBorder="1" applyAlignment="1" applyProtection="1">
      <alignment vertical="center"/>
    </xf>
    <xf numFmtId="0" fontId="48" fillId="25" borderId="56" xfId="0" applyFont="1" applyFill="1" applyBorder="1" applyAlignment="1" applyProtection="1">
      <alignment vertical="center"/>
    </xf>
    <xf numFmtId="0" fontId="39" fillId="25" borderId="30" xfId="0" applyFont="1" applyFill="1" applyBorder="1" applyAlignment="1" applyProtection="1">
      <alignment horizontal="center" vertical="center"/>
    </xf>
    <xf numFmtId="0" fontId="8" fillId="25" borderId="50" xfId="0" applyFont="1" applyFill="1" applyBorder="1" applyAlignment="1" applyProtection="1">
      <alignment vertical="center"/>
    </xf>
    <xf numFmtId="38" fontId="30" fillId="25" borderId="18" xfId="35" applyFont="1" applyFill="1" applyBorder="1" applyAlignment="1" applyProtection="1">
      <alignment vertical="center"/>
    </xf>
    <xf numFmtId="38" fontId="30" fillId="25" borderId="48" xfId="35" applyFont="1" applyFill="1" applyBorder="1" applyAlignment="1" applyProtection="1">
      <alignment vertical="center"/>
    </xf>
    <xf numFmtId="0" fontId="27" fillId="25" borderId="0" xfId="0" applyFont="1" applyFill="1" applyBorder="1" applyAlignment="1" applyProtection="1">
      <alignment horizontal="left" vertical="center"/>
    </xf>
    <xf numFmtId="0" fontId="2" fillId="25" borderId="49" xfId="0" applyFont="1" applyFill="1" applyBorder="1" applyAlignment="1" applyProtection="1">
      <alignment horizontal="center" vertical="center"/>
    </xf>
    <xf numFmtId="0" fontId="4" fillId="25" borderId="30" xfId="0" applyFont="1" applyFill="1" applyBorder="1" applyAlignment="1" applyProtection="1">
      <alignment vertical="center"/>
    </xf>
    <xf numFmtId="0" fontId="30" fillId="25" borderId="18" xfId="0" applyFont="1" applyFill="1" applyBorder="1" applyAlignment="1" applyProtection="1">
      <alignment vertical="center"/>
    </xf>
    <xf numFmtId="38" fontId="2" fillId="25" borderId="49" xfId="35" applyFont="1" applyFill="1" applyBorder="1" applyAlignment="1" applyProtection="1">
      <alignment horizontal="center" vertical="center"/>
    </xf>
    <xf numFmtId="38" fontId="8" fillId="25" borderId="30" xfId="35" applyNumberFormat="1" applyFont="1" applyFill="1" applyBorder="1" applyAlignment="1" applyProtection="1">
      <alignment vertical="center"/>
    </xf>
    <xf numFmtId="0" fontId="4" fillId="25" borderId="0" xfId="0" applyFont="1" applyFill="1" applyBorder="1" applyAlignment="1" applyProtection="1">
      <alignment vertical="center"/>
    </xf>
    <xf numFmtId="0" fontId="7" fillId="25" borderId="0" xfId="0" applyFont="1" applyFill="1" applyBorder="1" applyAlignment="1" applyProtection="1">
      <alignment vertical="center"/>
    </xf>
    <xf numFmtId="0" fontId="7" fillId="25" borderId="20" xfId="0" applyFont="1" applyFill="1" applyBorder="1" applyAlignment="1" applyProtection="1">
      <alignment vertical="center"/>
    </xf>
    <xf numFmtId="0" fontId="7" fillId="25" borderId="29" xfId="0" applyFont="1" applyFill="1" applyBorder="1" applyAlignment="1" applyProtection="1">
      <alignment vertical="center"/>
    </xf>
    <xf numFmtId="38" fontId="7" fillId="25" borderId="57" xfId="35" applyFont="1" applyFill="1" applyBorder="1" applyAlignment="1" applyProtection="1">
      <alignment vertical="center"/>
    </xf>
    <xf numFmtId="0" fontId="17" fillId="25" borderId="22" xfId="0" applyFont="1" applyFill="1" applyBorder="1" applyAlignment="1" applyProtection="1">
      <alignment horizontal="right" vertical="center"/>
    </xf>
    <xf numFmtId="38" fontId="7" fillId="25" borderId="20" xfId="35" applyFont="1" applyFill="1" applyBorder="1" applyAlignment="1" applyProtection="1">
      <alignment vertical="center"/>
    </xf>
    <xf numFmtId="0" fontId="65" fillId="25" borderId="58" xfId="0" applyFont="1" applyFill="1" applyBorder="1" applyAlignment="1" applyProtection="1">
      <alignment vertical="center"/>
    </xf>
    <xf numFmtId="0" fontId="4" fillId="25" borderId="58" xfId="0" applyFont="1" applyFill="1" applyBorder="1" applyAlignment="1" applyProtection="1">
      <alignment vertical="center"/>
    </xf>
    <xf numFmtId="38" fontId="65" fillId="25" borderId="58" xfId="35" applyFont="1" applyFill="1" applyBorder="1" applyAlignment="1" applyProtection="1">
      <alignment vertical="center"/>
    </xf>
    <xf numFmtId="38" fontId="4" fillId="25" borderId="58" xfId="35" applyFont="1" applyFill="1" applyBorder="1" applyAlignment="1" applyProtection="1">
      <alignment vertical="center"/>
    </xf>
    <xf numFmtId="38" fontId="65" fillId="25" borderId="59" xfId="35" applyFont="1" applyFill="1" applyBorder="1" applyAlignment="1" applyProtection="1">
      <alignment vertical="center"/>
    </xf>
    <xf numFmtId="38" fontId="7" fillId="25" borderId="33" xfId="35" applyFont="1" applyFill="1" applyBorder="1" applyAlignment="1" applyProtection="1">
      <alignment vertical="center"/>
    </xf>
    <xf numFmtId="0" fontId="8" fillId="25" borderId="25" xfId="0" applyFont="1" applyFill="1" applyBorder="1" applyAlignment="1" applyProtection="1">
      <alignment horizontal="center" vertical="center"/>
    </xf>
    <xf numFmtId="0" fontId="2" fillId="25" borderId="60" xfId="0" applyFont="1" applyFill="1" applyBorder="1" applyAlignment="1" applyProtection="1">
      <alignment horizontal="center" vertical="center"/>
    </xf>
    <xf numFmtId="38" fontId="52" fillId="25" borderId="39" xfId="35" applyFont="1" applyFill="1" applyBorder="1" applyAlignment="1" applyProtection="1">
      <alignment vertical="center"/>
    </xf>
    <xf numFmtId="38" fontId="52" fillId="25" borderId="28" xfId="35" applyFont="1" applyFill="1" applyBorder="1" applyAlignment="1" applyProtection="1">
      <alignment vertical="center"/>
    </xf>
    <xf numFmtId="0" fontId="2" fillId="25" borderId="61" xfId="0" applyFont="1" applyFill="1" applyBorder="1" applyAlignment="1" applyProtection="1">
      <alignment horizontal="center" vertical="center"/>
    </xf>
    <xf numFmtId="38" fontId="36" fillId="25" borderId="35" xfId="35" applyFont="1" applyFill="1" applyBorder="1" applyAlignment="1" applyProtection="1">
      <alignment vertical="center"/>
    </xf>
    <xf numFmtId="0" fontId="17" fillId="25" borderId="35" xfId="0" applyFont="1" applyFill="1" applyBorder="1" applyAlignment="1" applyProtection="1">
      <alignment vertical="center"/>
    </xf>
    <xf numFmtId="0" fontId="2" fillId="25" borderId="62" xfId="0" applyFont="1" applyFill="1" applyBorder="1" applyAlignment="1" applyProtection="1">
      <alignment horizontal="center" vertical="center"/>
    </xf>
    <xf numFmtId="0" fontId="2" fillId="25" borderId="63" xfId="0" applyFont="1" applyFill="1" applyBorder="1" applyAlignment="1" applyProtection="1">
      <alignment horizontal="center" vertical="center"/>
    </xf>
    <xf numFmtId="38" fontId="8" fillId="25" borderId="25" xfId="35" applyFont="1" applyFill="1" applyBorder="1" applyAlignment="1" applyProtection="1">
      <alignment vertical="center"/>
    </xf>
    <xf numFmtId="38" fontId="78" fillId="25" borderId="26" xfId="35" applyFont="1" applyFill="1" applyBorder="1" applyAlignment="1" applyProtection="1">
      <alignment vertical="center"/>
    </xf>
    <xf numFmtId="0" fontId="12" fillId="25" borderId="25" xfId="0" applyFont="1" applyFill="1" applyBorder="1" applyAlignment="1" applyProtection="1">
      <alignment vertical="center"/>
    </xf>
    <xf numFmtId="0" fontId="51" fillId="25" borderId="46" xfId="0" applyFont="1" applyFill="1" applyBorder="1" applyAlignment="1" applyProtection="1">
      <alignment vertical="center"/>
    </xf>
    <xf numFmtId="0" fontId="2" fillId="25" borderId="64" xfId="0" applyFont="1" applyFill="1" applyBorder="1" applyAlignment="1" applyProtection="1">
      <alignment horizontal="center" vertical="center"/>
    </xf>
    <xf numFmtId="38" fontId="12" fillId="25" borderId="39" xfId="35" applyFont="1" applyFill="1" applyBorder="1" applyAlignment="1" applyProtection="1">
      <alignment vertical="center"/>
    </xf>
    <xf numFmtId="0" fontId="64" fillId="25" borderId="0" xfId="0" applyFont="1" applyFill="1" applyAlignment="1" applyProtection="1">
      <alignment vertical="center"/>
    </xf>
    <xf numFmtId="0" fontId="1" fillId="25" borderId="0" xfId="0" applyFont="1" applyFill="1" applyBorder="1" applyAlignment="1" applyProtection="1">
      <alignment vertical="center"/>
    </xf>
    <xf numFmtId="0" fontId="64" fillId="25" borderId="0" xfId="0" applyFont="1" applyFill="1" applyBorder="1" applyAlignment="1" applyProtection="1">
      <alignment vertical="center"/>
    </xf>
    <xf numFmtId="0" fontId="0" fillId="25" borderId="0" xfId="0" applyFill="1" applyAlignment="1" applyProtection="1">
      <alignment vertical="center"/>
    </xf>
    <xf numFmtId="0" fontId="11" fillId="25" borderId="0" xfId="0" applyFont="1" applyFill="1" applyBorder="1" applyAlignment="1" applyProtection="1">
      <alignment vertical="center"/>
    </xf>
    <xf numFmtId="179" fontId="36" fillId="25" borderId="0" xfId="0" applyNumberFormat="1" applyFont="1" applyFill="1" applyBorder="1" applyAlignment="1" applyProtection="1">
      <alignment vertical="center"/>
    </xf>
    <xf numFmtId="0" fontId="36" fillId="25" borderId="0" xfId="0" applyNumberFormat="1" applyFont="1" applyFill="1" applyBorder="1" applyAlignment="1">
      <alignment horizontal="right"/>
    </xf>
    <xf numFmtId="0" fontId="74" fillId="25" borderId="18" xfId="0" applyFont="1" applyFill="1" applyBorder="1" applyAlignment="1">
      <alignment horizontal="center" vertical="center"/>
    </xf>
    <xf numFmtId="38" fontId="30" fillId="25" borderId="52" xfId="35" applyFont="1" applyFill="1" applyBorder="1" applyAlignment="1" applyProtection="1">
      <alignment horizontal="right" vertical="center"/>
    </xf>
    <xf numFmtId="38" fontId="22" fillId="25" borderId="47" xfId="35" applyFont="1" applyFill="1" applyBorder="1" applyAlignment="1" applyProtection="1">
      <alignment horizontal="center" vertical="center"/>
    </xf>
    <xf numFmtId="0" fontId="2" fillId="25" borderId="0" xfId="0" applyFont="1" applyFill="1" applyBorder="1" applyAlignment="1">
      <alignment horizontal="center" vertical="center"/>
    </xf>
    <xf numFmtId="0" fontId="4" fillId="25" borderId="0" xfId="0" applyFont="1" applyFill="1" applyBorder="1" applyAlignment="1">
      <alignment horizontal="center" vertical="center"/>
    </xf>
    <xf numFmtId="38" fontId="22" fillId="25" borderId="0" xfId="35" applyFont="1" applyFill="1" applyBorder="1" applyAlignment="1" applyProtection="1">
      <alignment horizontal="center" vertical="center"/>
    </xf>
    <xf numFmtId="0" fontId="36" fillId="25" borderId="0" xfId="0" applyNumberFormat="1" applyFont="1" applyFill="1" applyBorder="1" applyAlignment="1">
      <alignment horizontal="right" vertical="top"/>
    </xf>
    <xf numFmtId="38" fontId="52" fillId="0" borderId="35" xfId="35" applyFont="1" applyFill="1" applyBorder="1" applyAlignment="1" applyProtection="1">
      <alignment vertical="center"/>
    </xf>
    <xf numFmtId="38" fontId="46" fillId="25" borderId="0" xfId="35" applyFont="1" applyFill="1" applyBorder="1" applyAlignment="1" applyProtection="1">
      <alignment horizontal="left" vertical="center" shrinkToFit="1"/>
    </xf>
    <xf numFmtId="38" fontId="78" fillId="25" borderId="65" xfId="35" applyFont="1" applyFill="1" applyBorder="1" applyAlignment="1" applyProtection="1">
      <alignment vertical="center"/>
    </xf>
    <xf numFmtId="0" fontId="69" fillId="25" borderId="59" xfId="0" applyFont="1" applyFill="1" applyBorder="1" applyAlignment="1">
      <alignment horizontal="center" vertical="center"/>
    </xf>
    <xf numFmtId="38" fontId="7" fillId="25" borderId="66" xfId="35" applyFont="1" applyFill="1" applyBorder="1" applyAlignment="1" applyProtection="1">
      <alignment vertical="center"/>
    </xf>
    <xf numFmtId="38" fontId="4" fillId="25" borderId="67" xfId="35" applyFont="1" applyFill="1" applyBorder="1" applyAlignment="1">
      <alignment horizontal="center" vertical="center" shrinkToFit="1"/>
    </xf>
    <xf numFmtId="38" fontId="4" fillId="25" borderId="23" xfId="35" applyFont="1" applyFill="1" applyBorder="1" applyAlignment="1">
      <alignment horizontal="center" vertical="center" shrinkToFit="1"/>
    </xf>
    <xf numFmtId="0" fontId="64" fillId="25" borderId="0" xfId="0" applyFont="1" applyFill="1" applyBorder="1" applyAlignment="1">
      <alignment horizontal="left" vertical="center"/>
    </xf>
    <xf numFmtId="0" fontId="2" fillId="25" borderId="20" xfId="0" applyFont="1" applyFill="1" applyBorder="1" applyAlignment="1">
      <alignment vertical="center"/>
    </xf>
    <xf numFmtId="0" fontId="36" fillId="25" borderId="0" xfId="0" applyFont="1" applyFill="1" applyBorder="1" applyAlignment="1">
      <alignment horizontal="right"/>
    </xf>
    <xf numFmtId="38" fontId="27" fillId="25" borderId="18" xfId="35" applyFont="1" applyFill="1" applyBorder="1" applyAlignment="1" applyProtection="1">
      <alignment vertical="center"/>
    </xf>
    <xf numFmtId="0" fontId="2" fillId="25" borderId="50" xfId="0" applyFont="1" applyFill="1" applyBorder="1" applyAlignment="1">
      <alignment vertical="center" shrinkToFit="1"/>
    </xf>
    <xf numFmtId="0" fontId="27" fillId="0" borderId="0" xfId="0" applyFont="1" applyFill="1" applyBorder="1" applyAlignment="1" applyProtection="1">
      <alignment vertical="center"/>
    </xf>
    <xf numFmtId="38" fontId="30" fillId="0" borderId="0" xfId="35" applyFont="1" applyFill="1" applyBorder="1" applyAlignment="1" applyProtection="1">
      <alignment vertical="center"/>
    </xf>
    <xf numFmtId="0" fontId="2" fillId="0" borderId="0" xfId="0" applyFont="1" applyFill="1" applyBorder="1" applyAlignment="1" applyProtection="1">
      <alignment vertical="center"/>
    </xf>
    <xf numFmtId="38" fontId="48" fillId="0" borderId="0" xfId="35"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35" applyFont="1" applyFill="1" applyBorder="1" applyAlignment="1" applyProtection="1">
      <alignment vertical="center"/>
    </xf>
    <xf numFmtId="0" fontId="39" fillId="0" borderId="0" xfId="0" applyFont="1" applyFill="1" applyBorder="1" applyAlignment="1" applyProtection="1">
      <alignment horizontal="center" vertical="center"/>
    </xf>
    <xf numFmtId="38" fontId="80" fillId="0" borderId="0" xfId="35" applyFont="1" applyFill="1" applyBorder="1" applyAlignment="1" applyProtection="1">
      <alignment vertical="center"/>
    </xf>
    <xf numFmtId="38" fontId="27" fillId="0" borderId="0" xfId="35" applyFont="1" applyFill="1" applyBorder="1" applyAlignment="1" applyProtection="1">
      <alignment vertical="center"/>
    </xf>
    <xf numFmtId="38" fontId="78" fillId="0" borderId="23" xfId="35" applyFont="1" applyFill="1" applyBorder="1" applyAlignment="1" applyProtection="1">
      <alignment vertical="center"/>
    </xf>
    <xf numFmtId="38" fontId="78" fillId="0" borderId="38" xfId="35" applyFont="1" applyFill="1" applyBorder="1" applyAlignment="1" applyProtection="1">
      <alignment vertical="center"/>
    </xf>
    <xf numFmtId="38" fontId="52" fillId="0" borderId="44" xfId="35" applyFont="1" applyFill="1" applyBorder="1" applyAlignment="1" applyProtection="1">
      <alignment vertical="center"/>
    </xf>
    <xf numFmtId="38" fontId="52" fillId="0" borderId="43" xfId="35" applyFont="1" applyFill="1" applyBorder="1" applyAlignment="1" applyProtection="1">
      <alignment vertical="center"/>
    </xf>
    <xf numFmtId="38" fontId="78" fillId="0" borderId="45" xfId="35" applyFont="1" applyFill="1" applyBorder="1" applyAlignment="1" applyProtection="1">
      <alignment vertical="center"/>
    </xf>
    <xf numFmtId="38" fontId="52" fillId="0" borderId="25" xfId="35" applyFont="1" applyFill="1" applyBorder="1" applyAlignment="1" applyProtection="1">
      <alignment vertical="center"/>
    </xf>
    <xf numFmtId="38" fontId="78" fillId="0" borderId="26" xfId="35" applyFont="1" applyFill="1" applyBorder="1" applyAlignment="1" applyProtection="1">
      <alignment vertical="center"/>
    </xf>
    <xf numFmtId="0" fontId="10" fillId="25" borderId="20" xfId="0" applyFont="1" applyFill="1" applyBorder="1" applyAlignment="1">
      <alignment vertical="center"/>
    </xf>
    <xf numFmtId="38" fontId="52" fillId="25" borderId="0" xfId="35" applyFont="1" applyFill="1" applyBorder="1" applyAlignment="1" applyProtection="1">
      <alignment vertical="center"/>
    </xf>
    <xf numFmtId="38" fontId="78" fillId="25" borderId="0" xfId="35" applyFont="1" applyFill="1" applyBorder="1" applyAlignment="1" applyProtection="1">
      <alignment vertical="center"/>
    </xf>
    <xf numFmtId="38" fontId="78" fillId="25" borderId="21" xfId="35" applyFont="1" applyFill="1" applyBorder="1" applyAlignment="1" applyProtection="1">
      <alignment vertical="center"/>
    </xf>
    <xf numFmtId="38" fontId="12" fillId="25" borderId="21" xfId="35" applyFont="1" applyFill="1" applyBorder="1" applyAlignment="1" applyProtection="1">
      <alignment vertical="center"/>
    </xf>
    <xf numFmtId="38" fontId="52" fillId="25" borderId="21" xfId="35" applyFont="1" applyFill="1" applyBorder="1" applyAlignment="1" applyProtection="1">
      <alignment vertical="center"/>
    </xf>
    <xf numFmtId="0" fontId="45" fillId="25" borderId="0" xfId="0" applyFont="1" applyFill="1" applyBorder="1" applyAlignment="1" applyProtection="1">
      <alignment horizontal="left" vertical="center"/>
    </xf>
    <xf numFmtId="0" fontId="2" fillId="25" borderId="47" xfId="0" applyFont="1" applyFill="1" applyBorder="1" applyAlignment="1" applyProtection="1">
      <alignment horizontal="center" vertical="center" shrinkToFit="1"/>
    </xf>
    <xf numFmtId="38" fontId="52" fillId="25" borderId="22" xfId="35" applyFont="1" applyFill="1" applyBorder="1" applyAlignment="1" applyProtection="1">
      <alignment vertical="center"/>
    </xf>
    <xf numFmtId="38" fontId="78" fillId="25" borderId="36" xfId="35" applyFont="1" applyFill="1" applyBorder="1" applyAlignment="1" applyProtection="1">
      <alignment vertical="center"/>
    </xf>
    <xf numFmtId="0" fontId="12" fillId="25" borderId="22" xfId="0" applyFont="1" applyFill="1" applyBorder="1" applyAlignment="1" applyProtection="1">
      <alignment vertical="center"/>
    </xf>
    <xf numFmtId="0" fontId="51" fillId="25" borderId="20" xfId="0" applyFont="1" applyFill="1" applyBorder="1" applyAlignment="1" applyProtection="1">
      <alignment vertical="center"/>
    </xf>
    <xf numFmtId="0" fontId="55" fillId="25" borderId="68" xfId="0" applyFont="1" applyFill="1" applyBorder="1" applyAlignment="1" applyProtection="1">
      <alignment vertical="center"/>
      <protection locked="0"/>
    </xf>
    <xf numFmtId="0" fontId="55" fillId="25" borderId="69" xfId="0" applyFont="1" applyFill="1" applyBorder="1" applyAlignment="1" applyProtection="1">
      <alignment vertical="center"/>
      <protection locked="0"/>
    </xf>
    <xf numFmtId="38" fontId="78" fillId="25" borderId="23" xfId="35" applyFont="1" applyFill="1" applyBorder="1" applyAlignment="1" applyProtection="1">
      <alignment horizontal="left" vertical="center"/>
    </xf>
    <xf numFmtId="0" fontId="12" fillId="25" borderId="39" xfId="0" applyFont="1" applyFill="1" applyBorder="1" applyAlignment="1" applyProtection="1">
      <alignment horizontal="left" vertical="center"/>
    </xf>
    <xf numFmtId="0" fontId="0" fillId="25" borderId="0" xfId="0" applyFill="1" applyAlignment="1">
      <alignment horizontal="left"/>
    </xf>
    <xf numFmtId="14" fontId="0" fillId="25" borderId="0" xfId="0" applyNumberFormat="1" applyFill="1" applyAlignment="1">
      <alignment horizontal="left"/>
    </xf>
    <xf numFmtId="0" fontId="4" fillId="25" borderId="38" xfId="0" applyFont="1" applyFill="1" applyBorder="1" applyAlignment="1">
      <alignment horizontal="center" vertical="center" shrinkToFit="1"/>
    </xf>
    <xf numFmtId="0" fontId="97" fillId="25" borderId="0" xfId="0" applyFont="1" applyFill="1" applyBorder="1" applyAlignment="1" applyProtection="1">
      <alignment horizontal="right" vertical="center"/>
    </xf>
    <xf numFmtId="0" fontId="36" fillId="25" borderId="21" xfId="0" applyFont="1" applyFill="1" applyBorder="1" applyAlignment="1" applyProtection="1">
      <alignment horizontal="center" vertical="center"/>
    </xf>
    <xf numFmtId="0" fontId="36" fillId="25" borderId="0" xfId="0" applyFont="1" applyFill="1" applyBorder="1" applyAlignment="1" applyProtection="1">
      <alignment horizontal="center" vertical="center"/>
    </xf>
    <xf numFmtId="0" fontId="24" fillId="25" borderId="0" xfId="0" applyFont="1" applyFill="1" applyBorder="1" applyAlignment="1" applyProtection="1">
      <alignment horizontal="right" vertical="center"/>
    </xf>
    <xf numFmtId="0" fontId="36" fillId="25" borderId="21" xfId="0" applyFont="1" applyFill="1" applyBorder="1" applyAlignment="1">
      <alignment horizontal="right" vertical="center"/>
    </xf>
    <xf numFmtId="0" fontId="24" fillId="25" borderId="0" xfId="0" applyFont="1" applyFill="1" applyAlignment="1">
      <alignment horizontal="centerContinuous"/>
    </xf>
    <xf numFmtId="0" fontId="24" fillId="25" borderId="0" xfId="0" applyFont="1" applyFill="1"/>
    <xf numFmtId="0" fontId="8" fillId="25" borderId="20" xfId="0" applyFont="1" applyFill="1" applyBorder="1" applyAlignment="1">
      <alignment vertical="center"/>
    </xf>
    <xf numFmtId="0" fontId="8" fillId="25" borderId="20" xfId="0" applyFont="1" applyFill="1" applyBorder="1" applyAlignment="1" applyProtection="1">
      <alignment vertical="center"/>
    </xf>
    <xf numFmtId="0" fontId="36" fillId="25" borderId="70" xfId="0" applyFont="1" applyFill="1" applyBorder="1" applyAlignment="1">
      <alignment vertical="top"/>
    </xf>
    <xf numFmtId="0" fontId="36" fillId="25" borderId="71" xfId="0" applyFont="1" applyFill="1" applyBorder="1" applyAlignment="1">
      <alignment vertical="center"/>
    </xf>
    <xf numFmtId="0" fontId="36" fillId="25" borderId="72" xfId="0" applyFont="1" applyFill="1" applyBorder="1" applyAlignment="1">
      <alignment vertical="center"/>
    </xf>
    <xf numFmtId="0" fontId="55" fillId="25" borderId="73" xfId="0" applyFont="1" applyFill="1" applyBorder="1" applyAlignment="1" applyProtection="1">
      <alignment vertical="center"/>
      <protection locked="0"/>
    </xf>
    <xf numFmtId="0" fontId="55" fillId="25" borderId="74" xfId="0" applyFont="1" applyFill="1" applyBorder="1" applyAlignment="1" applyProtection="1">
      <alignment vertical="center"/>
      <protection locked="0"/>
    </xf>
    <xf numFmtId="38" fontId="47" fillId="25" borderId="51" xfId="35" applyFont="1" applyFill="1" applyBorder="1" applyAlignment="1" applyProtection="1">
      <alignment vertical="center"/>
    </xf>
    <xf numFmtId="38" fontId="84" fillId="25" borderId="75" xfId="35" applyFont="1" applyFill="1" applyBorder="1" applyAlignment="1" applyProtection="1">
      <alignment vertical="center"/>
      <protection locked="0"/>
    </xf>
    <xf numFmtId="38" fontId="84" fillId="25" borderId="76" xfId="35" applyFont="1" applyFill="1" applyBorder="1" applyAlignment="1" applyProtection="1">
      <alignment vertical="center"/>
      <protection locked="0"/>
    </xf>
    <xf numFmtId="38" fontId="84" fillId="25" borderId="77" xfId="35" applyFont="1" applyFill="1" applyBorder="1" applyAlignment="1" applyProtection="1">
      <alignment vertical="center"/>
      <protection locked="0"/>
    </xf>
    <xf numFmtId="0" fontId="36" fillId="25" borderId="0" xfId="0" applyFont="1" applyFill="1" applyBorder="1" applyAlignment="1">
      <alignment horizontal="right" vertical="center"/>
    </xf>
    <xf numFmtId="38" fontId="84" fillId="25" borderId="78" xfId="35" applyFont="1" applyFill="1" applyBorder="1" applyAlignment="1" applyProtection="1">
      <alignment vertical="center"/>
      <protection locked="0"/>
    </xf>
    <xf numFmtId="38" fontId="84" fillId="25" borderId="79" xfId="35" applyFont="1" applyFill="1" applyBorder="1" applyAlignment="1">
      <alignment vertical="center"/>
    </xf>
    <xf numFmtId="0" fontId="98" fillId="24" borderId="80" xfId="0" applyFont="1" applyFill="1" applyBorder="1" applyAlignment="1">
      <alignment horizontal="center" vertical="center"/>
    </xf>
    <xf numFmtId="38" fontId="84" fillId="25" borderId="81" xfId="35" applyFont="1" applyFill="1" applyBorder="1" applyAlignment="1" applyProtection="1">
      <alignment vertical="center"/>
      <protection locked="0"/>
    </xf>
    <xf numFmtId="38" fontId="84" fillId="25" borderId="77" xfId="35" applyFont="1" applyFill="1" applyBorder="1" applyAlignment="1" applyProtection="1">
      <alignment vertical="center"/>
    </xf>
    <xf numFmtId="38" fontId="7" fillId="25" borderId="48" xfId="35" applyFont="1" applyFill="1" applyBorder="1" applyAlignment="1">
      <alignment vertical="center"/>
    </xf>
    <xf numFmtId="0" fontId="4" fillId="25" borderId="0" xfId="0" applyFont="1" applyFill="1" applyBorder="1" applyAlignment="1" applyProtection="1">
      <alignment horizontal="center" vertical="center"/>
    </xf>
    <xf numFmtId="38" fontId="7" fillId="25" borderId="20" xfId="35" applyFont="1" applyFill="1" applyBorder="1" applyAlignment="1">
      <alignment horizontal="right" vertical="center"/>
    </xf>
    <xf numFmtId="0" fontId="4" fillId="25" borderId="46" xfId="0" applyFont="1" applyFill="1" applyBorder="1" applyAlignment="1">
      <alignment horizontal="centerContinuous" vertical="center"/>
    </xf>
    <xf numFmtId="0" fontId="100" fillId="24" borderId="80" xfId="0" applyFont="1" applyFill="1" applyBorder="1" applyAlignment="1">
      <alignment horizontal="center" vertical="center"/>
    </xf>
    <xf numFmtId="38" fontId="83" fillId="25" borderId="76" xfId="35" applyFont="1" applyFill="1" applyBorder="1" applyAlignment="1" applyProtection="1">
      <alignment vertical="center"/>
      <protection locked="0"/>
    </xf>
    <xf numFmtId="38" fontId="83" fillId="25" borderId="81" xfId="35" applyFont="1" applyFill="1" applyBorder="1" applyAlignment="1" applyProtection="1">
      <alignment vertical="center"/>
      <protection locked="0"/>
    </xf>
    <xf numFmtId="38" fontId="83" fillId="25" borderId="82" xfId="35" applyFont="1" applyFill="1" applyBorder="1" applyAlignment="1">
      <alignment vertical="center"/>
    </xf>
    <xf numFmtId="38" fontId="7" fillId="25" borderId="0" xfId="35" applyFont="1" applyFill="1" applyBorder="1" applyAlignment="1" applyProtection="1">
      <alignment horizontal="right" vertical="center"/>
    </xf>
    <xf numFmtId="0" fontId="4" fillId="25" borderId="57" xfId="0" applyFont="1" applyFill="1" applyBorder="1" applyAlignment="1" applyProtection="1">
      <alignment vertical="center"/>
    </xf>
    <xf numFmtId="38" fontId="86" fillId="25" borderId="83" xfId="35" applyFont="1" applyFill="1" applyBorder="1" applyAlignment="1" applyProtection="1">
      <alignment horizontal="right" vertical="center"/>
    </xf>
    <xf numFmtId="38" fontId="83" fillId="25" borderId="82" xfId="35" applyFont="1" applyFill="1" applyBorder="1" applyAlignment="1">
      <alignment horizontal="right" vertical="center"/>
    </xf>
    <xf numFmtId="0" fontId="7" fillId="25" borderId="0" xfId="0" applyFont="1" applyFill="1" applyBorder="1" applyAlignment="1" applyProtection="1">
      <alignment horizontal="right" vertical="center"/>
    </xf>
    <xf numFmtId="0" fontId="86" fillId="25" borderId="83" xfId="0" applyFont="1" applyFill="1" applyBorder="1" applyAlignment="1" applyProtection="1">
      <alignment horizontal="right" vertical="center"/>
    </xf>
    <xf numFmtId="38" fontId="83" fillId="25" borderId="81" xfId="35" applyFont="1" applyFill="1" applyBorder="1" applyAlignment="1" applyProtection="1">
      <alignment horizontal="right" vertical="center"/>
      <protection locked="0"/>
    </xf>
    <xf numFmtId="0" fontId="10" fillId="25" borderId="20" xfId="0" applyFont="1" applyFill="1" applyBorder="1" applyAlignment="1">
      <alignment horizontal="center" vertical="center"/>
    </xf>
    <xf numFmtId="0" fontId="10" fillId="25" borderId="22" xfId="0" applyFont="1" applyFill="1" applyBorder="1" applyAlignment="1">
      <alignment horizontal="center" vertical="center"/>
    </xf>
    <xf numFmtId="0" fontId="100" fillId="24" borderId="84" xfId="0" applyFont="1" applyFill="1" applyBorder="1" applyAlignment="1">
      <alignment horizontal="center" vertical="center"/>
    </xf>
    <xf numFmtId="38" fontId="7" fillId="25" borderId="0" xfId="35" applyFont="1" applyFill="1" applyBorder="1" applyAlignment="1" applyProtection="1">
      <alignment vertical="center"/>
    </xf>
    <xf numFmtId="38" fontId="86" fillId="25" borderId="83" xfId="35" applyFont="1" applyFill="1" applyBorder="1" applyAlignment="1" applyProtection="1">
      <alignment vertical="center"/>
    </xf>
    <xf numFmtId="38" fontId="83" fillId="25" borderId="85" xfId="35" applyFont="1" applyFill="1" applyBorder="1" applyAlignment="1" applyProtection="1">
      <alignment vertical="center"/>
      <protection locked="0"/>
    </xf>
    <xf numFmtId="0" fontId="17" fillId="25" borderId="86" xfId="0" applyFont="1" applyFill="1" applyBorder="1" applyAlignment="1" applyProtection="1">
      <alignment horizontal="right" vertical="center"/>
    </xf>
    <xf numFmtId="0" fontId="17" fillId="25" borderId="20" xfId="0" applyFont="1" applyFill="1" applyBorder="1" applyAlignment="1" applyProtection="1">
      <alignment horizontal="right" vertical="center"/>
    </xf>
    <xf numFmtId="38" fontId="60" fillId="25" borderId="20" xfId="35" applyFont="1" applyFill="1" applyBorder="1" applyAlignment="1" applyProtection="1">
      <alignment vertical="center"/>
    </xf>
    <xf numFmtId="0" fontId="4" fillId="25" borderId="87" xfId="0" applyFont="1" applyFill="1" applyBorder="1" applyAlignment="1" applyProtection="1">
      <alignment vertical="center"/>
    </xf>
    <xf numFmtId="38" fontId="83" fillId="25" borderId="83" xfId="35" applyFont="1" applyFill="1" applyBorder="1" applyAlignment="1" applyProtection="1">
      <alignment horizontal="right" vertical="center"/>
      <protection locked="0"/>
    </xf>
    <xf numFmtId="0" fontId="36" fillId="25" borderId="71" xfId="0" applyFont="1" applyFill="1" applyBorder="1" applyAlignment="1" applyProtection="1">
      <alignment vertical="center"/>
    </xf>
    <xf numFmtId="0" fontId="36" fillId="25" borderId="88" xfId="0" applyFont="1" applyFill="1" applyBorder="1" applyAlignment="1" applyProtection="1">
      <alignment vertical="center"/>
    </xf>
    <xf numFmtId="0" fontId="65" fillId="25" borderId="58" xfId="0" applyFont="1" applyFill="1" applyBorder="1" applyAlignment="1" applyProtection="1">
      <alignment horizontal="center" vertical="center"/>
    </xf>
    <xf numFmtId="0" fontId="65" fillId="25" borderId="59" xfId="0" applyFont="1" applyFill="1" applyBorder="1" applyAlignment="1" applyProtection="1">
      <alignment horizontal="center" vertical="center"/>
    </xf>
    <xf numFmtId="0" fontId="4" fillId="25" borderId="89" xfId="0" applyFont="1" applyFill="1" applyBorder="1" applyAlignment="1" applyProtection="1">
      <alignment vertical="center"/>
    </xf>
    <xf numFmtId="0" fontId="65" fillId="25" borderId="90" xfId="0" applyFont="1" applyFill="1" applyBorder="1" applyAlignment="1" applyProtection="1">
      <alignment vertical="center"/>
    </xf>
    <xf numFmtId="38" fontId="83" fillId="25" borderId="91" xfId="35" applyFont="1" applyFill="1" applyBorder="1" applyAlignment="1" applyProtection="1">
      <alignment vertical="center"/>
      <protection locked="0"/>
    </xf>
    <xf numFmtId="38" fontId="7" fillId="25" borderId="16" xfId="35" applyFont="1" applyFill="1" applyBorder="1" applyAlignment="1">
      <alignment vertical="center"/>
    </xf>
    <xf numFmtId="38" fontId="4" fillId="25" borderId="16" xfId="35" applyFont="1" applyFill="1" applyBorder="1" applyAlignment="1" applyProtection="1">
      <alignment vertical="center"/>
    </xf>
    <xf numFmtId="0" fontId="4" fillId="25" borderId="58" xfId="0" applyFont="1" applyFill="1" applyBorder="1" applyAlignment="1">
      <alignment horizontal="center" vertical="center" shrinkToFit="1"/>
    </xf>
    <xf numFmtId="38" fontId="7" fillId="25" borderId="33" xfId="35" applyFont="1" applyFill="1" applyBorder="1" applyAlignment="1">
      <alignment vertical="center"/>
    </xf>
    <xf numFmtId="38" fontId="83" fillId="25" borderId="83" xfId="35" applyFont="1" applyFill="1" applyBorder="1" applyAlignment="1" applyProtection="1">
      <alignment vertical="center"/>
      <protection locked="0"/>
    </xf>
    <xf numFmtId="38" fontId="60" fillId="25" borderId="0" xfId="35" applyFont="1" applyFill="1" applyBorder="1" applyAlignment="1" applyProtection="1">
      <alignment vertical="center"/>
    </xf>
    <xf numFmtId="38" fontId="7" fillId="25" borderId="92" xfId="35" applyFont="1" applyFill="1" applyBorder="1" applyAlignment="1" applyProtection="1">
      <alignment vertical="center"/>
    </xf>
    <xf numFmtId="38" fontId="88" fillId="25" borderId="67" xfId="35" applyFont="1" applyFill="1" applyBorder="1" applyAlignment="1" applyProtection="1">
      <alignment vertical="center"/>
    </xf>
    <xf numFmtId="0" fontId="72" fillId="25" borderId="58" xfId="0" applyFont="1" applyFill="1" applyBorder="1" applyAlignment="1" applyProtection="1">
      <alignment vertical="center"/>
    </xf>
    <xf numFmtId="38" fontId="71" fillId="25" borderId="31" xfId="35" applyFont="1" applyFill="1" applyBorder="1" applyAlignment="1" applyProtection="1">
      <alignment vertical="center"/>
    </xf>
    <xf numFmtId="38" fontId="7" fillId="25" borderId="48" xfId="35" applyFont="1" applyFill="1" applyBorder="1" applyAlignment="1" applyProtection="1">
      <alignment horizontal="right" vertical="center"/>
    </xf>
    <xf numFmtId="38" fontId="65" fillId="25" borderId="0" xfId="35" applyFont="1" applyFill="1" applyBorder="1" applyAlignment="1" applyProtection="1">
      <alignment horizontal="center" vertical="center"/>
    </xf>
    <xf numFmtId="38" fontId="86" fillId="25" borderId="83" xfId="35" applyFont="1" applyFill="1" applyBorder="1" applyAlignment="1" applyProtection="1">
      <alignment horizontal="center" vertical="center"/>
    </xf>
    <xf numFmtId="38" fontId="4" fillId="25" borderId="0" xfId="35" applyFont="1" applyFill="1" applyBorder="1" applyAlignment="1" applyProtection="1">
      <alignment horizontal="center" vertical="center"/>
    </xf>
    <xf numFmtId="38" fontId="7" fillId="25" borderId="57" xfId="35" applyFont="1" applyFill="1" applyBorder="1" applyAlignment="1" applyProtection="1">
      <alignment horizontal="center" vertical="center"/>
    </xf>
    <xf numFmtId="0" fontId="4" fillId="25" borderId="48" xfId="0" applyFont="1" applyFill="1" applyBorder="1" applyAlignment="1">
      <alignment vertical="center"/>
    </xf>
    <xf numFmtId="38" fontId="7" fillId="25" borderId="18" xfId="35" applyFont="1" applyFill="1" applyBorder="1" applyAlignment="1">
      <alignment horizontal="right" vertical="center"/>
    </xf>
    <xf numFmtId="38" fontId="86" fillId="25" borderId="78" xfId="35" applyFont="1" applyFill="1" applyBorder="1" applyAlignment="1" applyProtection="1">
      <alignment horizontal="right" vertical="center"/>
    </xf>
    <xf numFmtId="38" fontId="4" fillId="25" borderId="93" xfId="35" applyFont="1" applyFill="1" applyBorder="1" applyAlignment="1">
      <alignment horizontal="center" vertical="center" shrinkToFit="1"/>
    </xf>
    <xf numFmtId="0" fontId="4" fillId="25" borderId="67" xfId="0" applyFont="1" applyFill="1" applyBorder="1" applyAlignment="1">
      <alignment horizontal="center" vertical="center" shrinkToFit="1"/>
    </xf>
    <xf numFmtId="38" fontId="4" fillId="25" borderId="94" xfId="35" applyFont="1" applyFill="1" applyBorder="1" applyAlignment="1">
      <alignment horizontal="center" vertical="center"/>
    </xf>
    <xf numFmtId="38" fontId="83" fillId="25" borderId="76" xfId="35" applyFont="1" applyFill="1" applyBorder="1" applyAlignment="1" applyProtection="1">
      <alignment horizontal="right" vertical="center"/>
      <protection locked="0"/>
    </xf>
    <xf numFmtId="38" fontId="83" fillId="25" borderId="85" xfId="35" applyFont="1" applyFill="1" applyBorder="1" applyAlignment="1" applyProtection="1">
      <alignment horizontal="right" vertical="center"/>
      <protection locked="0"/>
    </xf>
    <xf numFmtId="38" fontId="7" fillId="25" borderId="89" xfId="35" applyFont="1" applyFill="1" applyBorder="1" applyAlignment="1" applyProtection="1">
      <alignment horizontal="right" vertical="center"/>
    </xf>
    <xf numFmtId="0" fontId="7" fillId="25" borderId="18" xfId="0" applyFont="1" applyFill="1" applyBorder="1" applyAlignment="1" applyProtection="1">
      <alignment horizontal="right" vertical="center"/>
    </xf>
    <xf numFmtId="0" fontId="86" fillId="25" borderId="81" xfId="0" applyFont="1" applyFill="1" applyBorder="1" applyAlignment="1" applyProtection="1">
      <alignment horizontal="right" vertical="center"/>
    </xf>
    <xf numFmtId="0" fontId="86" fillId="25" borderId="76" xfId="0" applyFont="1" applyFill="1" applyBorder="1" applyAlignment="1" applyProtection="1">
      <alignment horizontal="right" vertical="center"/>
    </xf>
    <xf numFmtId="0" fontId="7" fillId="25" borderId="89" xfId="0" applyFont="1" applyFill="1" applyBorder="1" applyAlignment="1" applyProtection="1">
      <alignment horizontal="right" vertical="center"/>
    </xf>
    <xf numFmtId="0" fontId="86" fillId="25" borderId="78" xfId="0" applyFont="1" applyFill="1" applyBorder="1" applyAlignment="1" applyProtection="1">
      <alignment horizontal="right" vertical="center"/>
    </xf>
    <xf numFmtId="38" fontId="83" fillId="25" borderId="78" xfId="35" applyFont="1" applyFill="1" applyBorder="1" applyAlignment="1" applyProtection="1">
      <alignment vertical="center"/>
      <protection locked="0"/>
    </xf>
    <xf numFmtId="0" fontId="62" fillId="25" borderId="44" xfId="0" applyFont="1" applyFill="1" applyBorder="1" applyAlignment="1">
      <alignment vertical="center"/>
    </xf>
    <xf numFmtId="38" fontId="4" fillId="25" borderId="57" xfId="35" applyFont="1" applyFill="1" applyBorder="1" applyAlignment="1" applyProtection="1">
      <alignment vertical="center"/>
    </xf>
    <xf numFmtId="0" fontId="36" fillId="25" borderId="71" xfId="0" applyFont="1" applyFill="1" applyBorder="1" applyAlignment="1" applyProtection="1">
      <alignment vertical="top"/>
    </xf>
    <xf numFmtId="0" fontId="36" fillId="25" borderId="88" xfId="0" applyFont="1" applyFill="1" applyBorder="1" applyAlignment="1" applyProtection="1">
      <alignment vertical="top"/>
    </xf>
    <xf numFmtId="38" fontId="7" fillId="25" borderId="58" xfId="35" applyFont="1" applyFill="1" applyBorder="1" applyAlignment="1" applyProtection="1">
      <alignment vertical="center"/>
    </xf>
    <xf numFmtId="38" fontId="4" fillId="25" borderId="58" xfId="35" applyFont="1" applyFill="1" applyBorder="1" applyAlignment="1" applyProtection="1">
      <alignment horizontal="center" vertical="center"/>
    </xf>
    <xf numFmtId="38" fontId="4" fillId="25" borderId="95" xfId="35" applyFont="1" applyFill="1" applyBorder="1" applyAlignment="1" applyProtection="1">
      <alignment vertical="center"/>
    </xf>
    <xf numFmtId="38" fontId="7" fillId="25" borderId="96" xfId="35" applyFont="1" applyFill="1" applyBorder="1" applyAlignment="1" applyProtection="1">
      <alignment vertical="center"/>
    </xf>
    <xf numFmtId="38" fontId="7" fillId="25" borderId="95" xfId="35" applyFont="1" applyFill="1" applyBorder="1" applyAlignment="1" applyProtection="1">
      <alignment vertical="center"/>
    </xf>
    <xf numFmtId="38" fontId="7" fillId="25" borderId="58" xfId="35" applyFont="1" applyFill="1" applyBorder="1" applyAlignment="1" applyProtection="1">
      <alignment horizontal="center" vertical="center"/>
    </xf>
    <xf numFmtId="38" fontId="61" fillId="25" borderId="0" xfId="35" applyFont="1" applyFill="1" applyBorder="1" applyAlignment="1" applyProtection="1">
      <alignment vertical="center"/>
    </xf>
    <xf numFmtId="38" fontId="7" fillId="25" borderId="48" xfId="35" applyFont="1" applyFill="1" applyBorder="1" applyAlignment="1" applyProtection="1">
      <alignment vertical="center"/>
    </xf>
    <xf numFmtId="38" fontId="7" fillId="25" borderId="0" xfId="35" applyFont="1" applyFill="1" applyBorder="1" applyAlignment="1" applyProtection="1">
      <alignment horizontal="center" vertical="center"/>
    </xf>
    <xf numFmtId="38" fontId="7" fillId="25" borderId="16" xfId="35" applyFont="1" applyFill="1" applyBorder="1" applyAlignment="1" applyProtection="1">
      <alignment vertical="center"/>
    </xf>
    <xf numFmtId="38" fontId="4" fillId="25" borderId="0" xfId="35" applyFont="1" applyFill="1" applyBorder="1" applyAlignment="1" applyProtection="1">
      <alignment horizontal="right" vertical="center"/>
    </xf>
    <xf numFmtId="38" fontId="78" fillId="25" borderId="83" xfId="35" applyFont="1" applyFill="1" applyBorder="1" applyAlignment="1" applyProtection="1">
      <alignment vertical="center"/>
    </xf>
    <xf numFmtId="38" fontId="78" fillId="25" borderId="91" xfId="35" applyFont="1" applyFill="1" applyBorder="1" applyAlignment="1" applyProtection="1">
      <alignment vertical="center"/>
    </xf>
    <xf numFmtId="38" fontId="61" fillId="25" borderId="0" xfId="35" applyFont="1" applyFill="1" applyBorder="1" applyAlignment="1" applyProtection="1">
      <alignment horizontal="right" vertical="center"/>
    </xf>
    <xf numFmtId="38" fontId="4" fillId="25" borderId="38" xfId="35" applyFont="1" applyFill="1" applyBorder="1" applyAlignment="1">
      <alignment horizontal="center" vertical="center" shrinkToFit="1"/>
    </xf>
    <xf numFmtId="38" fontId="4" fillId="25" borderId="38" xfId="0" applyNumberFormat="1" applyFont="1" applyFill="1" applyBorder="1" applyAlignment="1">
      <alignment horizontal="center" vertical="center" shrinkToFit="1"/>
    </xf>
    <xf numFmtId="38" fontId="4" fillId="25" borderId="35" xfId="35" applyFont="1" applyFill="1" applyBorder="1" applyAlignment="1">
      <alignment horizontal="left" vertical="center"/>
    </xf>
    <xf numFmtId="38" fontId="65" fillId="25" borderId="58" xfId="35" applyFont="1" applyFill="1" applyBorder="1" applyAlignment="1" applyProtection="1">
      <alignment horizontal="center" vertical="center"/>
    </xf>
    <xf numFmtId="38" fontId="71" fillId="25" borderId="97" xfId="35" applyFont="1" applyFill="1" applyBorder="1" applyAlignment="1" applyProtection="1">
      <alignment vertical="center"/>
    </xf>
    <xf numFmtId="38" fontId="65" fillId="25" borderId="95" xfId="35" applyFont="1" applyFill="1" applyBorder="1" applyAlignment="1" applyProtection="1">
      <alignment vertical="center"/>
    </xf>
    <xf numFmtId="0" fontId="73" fillId="25" borderId="58" xfId="0" applyFont="1" applyFill="1" applyBorder="1" applyAlignment="1" applyProtection="1">
      <alignment vertical="center"/>
    </xf>
    <xf numFmtId="38" fontId="83" fillId="25" borderId="98" xfId="35" applyFont="1" applyFill="1" applyBorder="1" applyAlignment="1">
      <alignment vertical="center"/>
    </xf>
    <xf numFmtId="0" fontId="51" fillId="25" borderId="0" xfId="0" applyFont="1" applyFill="1" applyBorder="1" applyAlignment="1" applyProtection="1">
      <alignment vertical="center"/>
    </xf>
    <xf numFmtId="38" fontId="83" fillId="25" borderId="83" xfId="35" applyFont="1" applyFill="1" applyBorder="1" applyAlignment="1" applyProtection="1">
      <alignment vertical="center"/>
    </xf>
    <xf numFmtId="38" fontId="83" fillId="25" borderId="91" xfId="35" applyFont="1" applyFill="1" applyBorder="1" applyAlignment="1" applyProtection="1">
      <alignment vertical="center"/>
    </xf>
    <xf numFmtId="0" fontId="63" fillId="25" borderId="0" xfId="0" applyFont="1" applyFill="1" applyBorder="1" applyAlignment="1" applyProtection="1">
      <alignment vertical="center"/>
    </xf>
    <xf numFmtId="38" fontId="7" fillId="25" borderId="21" xfId="35" applyFont="1" applyFill="1" applyBorder="1" applyAlignment="1" applyProtection="1">
      <alignment vertical="center"/>
    </xf>
    <xf numFmtId="38" fontId="83" fillId="25" borderId="81" xfId="35" applyFont="1" applyFill="1" applyBorder="1" applyAlignment="1" applyProtection="1">
      <alignment vertical="center"/>
    </xf>
    <xf numFmtId="38" fontId="4" fillId="25" borderId="48" xfId="35" applyFont="1" applyFill="1" applyBorder="1" applyAlignment="1" applyProtection="1">
      <alignment horizontal="right" vertical="center"/>
    </xf>
    <xf numFmtId="38" fontId="4" fillId="25" borderId="99" xfId="35" applyFont="1" applyFill="1" applyBorder="1" applyAlignment="1">
      <alignment horizontal="center" vertical="center" shrinkToFit="1"/>
    </xf>
    <xf numFmtId="38" fontId="7" fillId="25" borderId="100" xfId="35" applyFont="1" applyFill="1" applyBorder="1" applyAlignment="1" applyProtection="1">
      <alignment vertical="center"/>
    </xf>
    <xf numFmtId="38" fontId="88" fillId="25" borderId="31" xfId="35" applyFont="1" applyFill="1" applyBorder="1" applyAlignment="1" applyProtection="1">
      <alignment vertical="center"/>
    </xf>
    <xf numFmtId="38" fontId="61" fillId="25" borderId="58" xfId="35" applyFont="1" applyFill="1" applyBorder="1" applyAlignment="1" applyProtection="1">
      <alignment horizontal="left" vertical="center"/>
    </xf>
    <xf numFmtId="38" fontId="61" fillId="25" borderId="57" xfId="35" applyFont="1" applyFill="1" applyBorder="1" applyAlignment="1" applyProtection="1">
      <alignment horizontal="left" vertical="center"/>
    </xf>
    <xf numFmtId="38" fontId="61" fillId="25" borderId="0" xfId="35" applyFont="1" applyFill="1" applyBorder="1" applyAlignment="1" applyProtection="1">
      <alignment horizontal="left" vertical="center"/>
    </xf>
    <xf numFmtId="38" fontId="90" fillId="25" borderId="97" xfId="35" applyFont="1" applyFill="1" applyBorder="1" applyAlignment="1" applyProtection="1">
      <alignment vertical="center"/>
    </xf>
    <xf numFmtId="38" fontId="90" fillId="25" borderId="97" xfId="35" applyFont="1" applyFill="1" applyBorder="1" applyAlignment="1" applyProtection="1">
      <alignment horizontal="center" vertical="center"/>
    </xf>
    <xf numFmtId="0" fontId="89" fillId="25" borderId="67" xfId="0" applyFont="1" applyFill="1" applyBorder="1" applyAlignment="1" applyProtection="1">
      <alignment vertical="center"/>
    </xf>
    <xf numFmtId="38" fontId="13" fillId="25" borderId="58" xfId="35" applyFont="1" applyFill="1" applyBorder="1" applyAlignment="1" applyProtection="1">
      <alignment horizontal="center" vertical="center"/>
    </xf>
    <xf numFmtId="38" fontId="90" fillId="25" borderId="67" xfId="35" applyFont="1" applyFill="1" applyBorder="1" applyAlignment="1" applyProtection="1">
      <alignment vertical="center"/>
    </xf>
    <xf numFmtId="38" fontId="86" fillId="25" borderId="0" xfId="35" applyFont="1" applyFill="1" applyBorder="1" applyAlignment="1" applyProtection="1">
      <alignment horizontal="center" vertical="center"/>
    </xf>
    <xf numFmtId="38" fontId="90" fillId="0" borderId="94" xfId="35" applyFont="1" applyFill="1" applyBorder="1" applyAlignment="1" applyProtection="1">
      <alignment vertical="center"/>
    </xf>
    <xf numFmtId="38" fontId="14" fillId="0" borderId="101" xfId="35" applyFont="1" applyFill="1" applyBorder="1" applyAlignment="1" applyProtection="1">
      <alignment vertical="center"/>
    </xf>
    <xf numFmtId="0" fontId="17" fillId="25" borderId="33" xfId="0" applyFont="1" applyFill="1" applyBorder="1" applyAlignment="1">
      <alignment horizontal="right" vertical="center"/>
    </xf>
    <xf numFmtId="38" fontId="4" fillId="25" borderId="16" xfId="35" applyFont="1" applyFill="1" applyBorder="1" applyAlignment="1" applyProtection="1">
      <alignment horizontal="centerContinuous" vertical="center"/>
    </xf>
    <xf numFmtId="38" fontId="86" fillId="25" borderId="91" xfId="35" applyFont="1" applyFill="1" applyBorder="1" applyAlignment="1" applyProtection="1">
      <alignment vertical="center"/>
    </xf>
    <xf numFmtId="38" fontId="78" fillId="25" borderId="98" xfId="35" applyFont="1" applyFill="1" applyBorder="1" applyAlignment="1">
      <alignment vertical="center"/>
    </xf>
    <xf numFmtId="38" fontId="4" fillId="25" borderId="21" xfId="35" applyFont="1" applyFill="1" applyBorder="1" applyAlignment="1" applyProtection="1">
      <alignment vertical="center"/>
    </xf>
    <xf numFmtId="38" fontId="7" fillId="25" borderId="16" xfId="35" applyFont="1" applyFill="1" applyBorder="1" applyAlignment="1" applyProtection="1">
      <alignment horizontal="centerContinuous" vertical="center"/>
    </xf>
    <xf numFmtId="0" fontId="17" fillId="25" borderId="33" xfId="0" applyFont="1" applyFill="1" applyBorder="1" applyAlignment="1" applyProtection="1">
      <alignment horizontal="right" vertical="center"/>
    </xf>
    <xf numFmtId="38" fontId="81" fillId="25" borderId="83" xfId="35" applyFont="1" applyFill="1" applyBorder="1" applyAlignment="1" applyProtection="1">
      <alignment vertical="center"/>
    </xf>
    <xf numFmtId="38" fontId="81" fillId="25" borderId="83" xfId="35" applyFont="1" applyFill="1" applyBorder="1" applyAlignment="1" applyProtection="1">
      <alignment horizontal="center" vertical="center"/>
    </xf>
    <xf numFmtId="38" fontId="81" fillId="25" borderId="91" xfId="35" applyFont="1" applyFill="1" applyBorder="1" applyAlignment="1" applyProtection="1">
      <alignment vertical="center"/>
    </xf>
    <xf numFmtId="38" fontId="7" fillId="25" borderId="102" xfId="35" applyFont="1" applyFill="1" applyBorder="1" applyAlignment="1">
      <alignment vertical="center"/>
    </xf>
    <xf numFmtId="38" fontId="83" fillId="25" borderId="75" xfId="35" applyFont="1" applyFill="1" applyBorder="1" applyAlignment="1" applyProtection="1">
      <alignment vertical="center"/>
      <protection locked="0"/>
    </xf>
    <xf numFmtId="38" fontId="4" fillId="25" borderId="103" xfId="35" applyFont="1" applyFill="1" applyBorder="1" applyAlignment="1">
      <alignment horizontal="left" vertical="center"/>
    </xf>
    <xf numFmtId="38" fontId="4" fillId="25" borderId="39" xfId="35" applyFont="1" applyFill="1" applyBorder="1" applyAlignment="1">
      <alignment horizontal="left" vertical="center"/>
    </xf>
    <xf numFmtId="38" fontId="4" fillId="25" borderId="16" xfId="35" applyFont="1" applyFill="1" applyBorder="1" applyAlignment="1">
      <alignment horizontal="left" vertical="center"/>
    </xf>
    <xf numFmtId="0" fontId="2" fillId="25" borderId="25" xfId="0" applyFont="1" applyFill="1" applyBorder="1" applyAlignment="1">
      <alignment horizontal="center" vertical="center" shrinkToFit="1"/>
    </xf>
    <xf numFmtId="0" fontId="2" fillId="25" borderId="34" xfId="0" applyFont="1" applyFill="1" applyBorder="1" applyAlignment="1">
      <alignment horizontal="center" vertical="center" shrinkToFit="1"/>
    </xf>
    <xf numFmtId="0" fontId="98" fillId="24" borderId="80" xfId="0" applyFont="1" applyFill="1" applyBorder="1" applyAlignment="1">
      <alignment horizontal="center" vertical="center" shrinkToFit="1"/>
    </xf>
    <xf numFmtId="0" fontId="8" fillId="25" borderId="20" xfId="0" applyFont="1" applyFill="1" applyBorder="1" applyAlignment="1">
      <alignment vertical="center" shrinkToFit="1"/>
    </xf>
    <xf numFmtId="0" fontId="36" fillId="25" borderId="36" xfId="0" applyFont="1" applyFill="1" applyBorder="1" applyAlignment="1">
      <alignment horizontal="center" vertical="center" shrinkToFit="1"/>
    </xf>
    <xf numFmtId="0" fontId="8" fillId="25" borderId="0" xfId="0" applyFont="1" applyFill="1" applyBorder="1" applyAlignment="1" applyProtection="1">
      <alignment vertical="center" shrinkToFit="1"/>
    </xf>
    <xf numFmtId="0" fontId="2" fillId="25" borderId="22" xfId="0" applyFont="1" applyFill="1" applyBorder="1" applyAlignment="1">
      <alignment horizontal="center" vertical="center" shrinkToFit="1"/>
    </xf>
    <xf numFmtId="0" fontId="8" fillId="25" borderId="20" xfId="0" applyFont="1" applyFill="1" applyBorder="1" applyAlignment="1" applyProtection="1">
      <alignment vertical="center" shrinkToFit="1"/>
    </xf>
    <xf numFmtId="0" fontId="8" fillId="25" borderId="0" xfId="0" applyFont="1" applyFill="1" applyBorder="1" applyAlignment="1" applyProtection="1">
      <alignment horizontal="center" vertical="center" shrinkToFit="1"/>
    </xf>
    <xf numFmtId="0" fontId="2" fillId="25" borderId="103" xfId="0" applyFont="1" applyFill="1" applyBorder="1" applyAlignment="1">
      <alignment horizontal="center" vertical="center" shrinkToFit="1"/>
    </xf>
    <xf numFmtId="0" fontId="2" fillId="25" borderId="104" xfId="0" applyFont="1" applyFill="1" applyBorder="1" applyAlignment="1">
      <alignment vertical="center" shrinkToFit="1"/>
    </xf>
    <xf numFmtId="38" fontId="12" fillId="25" borderId="102" xfId="35" applyFont="1" applyFill="1" applyBorder="1" applyAlignment="1">
      <alignment vertical="center" shrinkToFit="1"/>
    </xf>
    <xf numFmtId="0" fontId="4" fillId="25" borderId="99" xfId="0" applyFont="1" applyFill="1" applyBorder="1" applyAlignment="1">
      <alignment horizontal="center" vertical="center" shrinkToFit="1"/>
    </xf>
    <xf numFmtId="0" fontId="32" fillId="25" borderId="0" xfId="0" applyFont="1" applyFill="1" applyBorder="1" applyAlignment="1" applyProtection="1">
      <alignment vertical="center" shrinkToFit="1"/>
    </xf>
    <xf numFmtId="38" fontId="2" fillId="25" borderId="104" xfId="35" applyFont="1" applyFill="1" applyBorder="1" applyAlignment="1">
      <alignment vertical="center" shrinkToFit="1"/>
    </xf>
    <xf numFmtId="0" fontId="74" fillId="25" borderId="104" xfId="0" applyFont="1" applyFill="1" applyBorder="1" applyAlignment="1">
      <alignment horizontal="center" vertical="center" shrinkToFit="1"/>
    </xf>
    <xf numFmtId="38" fontId="84" fillId="25" borderId="76" xfId="35" applyFont="1" applyFill="1" applyBorder="1" applyAlignment="1" applyProtection="1">
      <alignment vertical="center" shrinkToFit="1"/>
      <protection locked="0"/>
    </xf>
    <xf numFmtId="38" fontId="47" fillId="25" borderId="102" xfId="35" applyFont="1" applyFill="1" applyBorder="1" applyAlignment="1" applyProtection="1">
      <alignment vertical="center" shrinkToFit="1"/>
    </xf>
    <xf numFmtId="0" fontId="27" fillId="25" borderId="0" xfId="0" applyFont="1" applyFill="1" applyBorder="1" applyAlignment="1" applyProtection="1">
      <alignment horizontal="center" vertical="center" shrinkToFit="1"/>
    </xf>
    <xf numFmtId="38" fontId="46" fillId="25" borderId="102" xfId="35" applyFont="1" applyFill="1" applyBorder="1" applyAlignment="1" applyProtection="1">
      <alignment vertical="center" shrinkToFit="1"/>
    </xf>
    <xf numFmtId="0" fontId="2" fillId="25" borderId="35" xfId="0" applyFont="1" applyFill="1" applyBorder="1" applyAlignment="1">
      <alignment horizontal="center" vertical="center" shrinkToFit="1"/>
    </xf>
    <xf numFmtId="0" fontId="2" fillId="25" borderId="30" xfId="0" applyFont="1" applyFill="1" applyBorder="1" applyAlignment="1">
      <alignment vertical="center" shrinkToFit="1"/>
    </xf>
    <xf numFmtId="0" fontId="2" fillId="25" borderId="30" xfId="0" applyFont="1" applyFill="1" applyBorder="1" applyAlignment="1">
      <alignment horizontal="center" vertical="center" shrinkToFit="1"/>
    </xf>
    <xf numFmtId="38" fontId="12" fillId="25" borderId="18" xfId="35" applyFont="1" applyFill="1" applyBorder="1" applyAlignment="1">
      <alignment vertical="center" shrinkToFit="1"/>
    </xf>
    <xf numFmtId="38" fontId="47" fillId="25" borderId="18" xfId="35" applyFont="1" applyFill="1" applyBorder="1" applyAlignment="1" applyProtection="1">
      <alignment vertical="center" shrinkToFit="1"/>
    </xf>
    <xf numFmtId="0" fontId="27" fillId="25" borderId="0" xfId="0" applyFont="1" applyFill="1" applyBorder="1" applyAlignment="1" applyProtection="1">
      <alignment vertical="center" shrinkToFit="1"/>
    </xf>
    <xf numFmtId="38" fontId="2" fillId="25" borderId="35" xfId="35" applyFont="1" applyFill="1" applyBorder="1" applyAlignment="1">
      <alignment horizontal="center" vertical="center" shrinkToFit="1"/>
    </xf>
    <xf numFmtId="38" fontId="2" fillId="25" borderId="30" xfId="35" applyFont="1" applyFill="1" applyBorder="1" applyAlignment="1">
      <alignment vertical="center" shrinkToFit="1"/>
    </xf>
    <xf numFmtId="38" fontId="27" fillId="25" borderId="0" xfId="35" applyFont="1" applyFill="1" applyBorder="1" applyAlignment="1" applyProtection="1">
      <alignment horizontal="center" vertical="center" shrinkToFit="1"/>
    </xf>
    <xf numFmtId="0" fontId="74" fillId="25" borderId="30" xfId="0" applyFont="1" applyFill="1" applyBorder="1" applyAlignment="1">
      <alignment horizontal="center" vertical="center" shrinkToFit="1"/>
    </xf>
    <xf numFmtId="38" fontId="46" fillId="25" borderId="18" xfId="35" applyFont="1" applyFill="1" applyBorder="1" applyAlignment="1" applyProtection="1">
      <alignment vertical="center" shrinkToFit="1"/>
    </xf>
    <xf numFmtId="0" fontId="2" fillId="25" borderId="35" xfId="0" applyFont="1" applyFill="1" applyBorder="1" applyAlignment="1" applyProtection="1">
      <alignment horizontal="center" vertical="center" shrinkToFit="1"/>
    </xf>
    <xf numFmtId="0" fontId="23" fillId="25" borderId="38" xfId="0" applyFont="1" applyFill="1" applyBorder="1" applyAlignment="1">
      <alignment horizontal="center" vertical="center" shrinkToFit="1"/>
    </xf>
    <xf numFmtId="38" fontId="47" fillId="25" borderId="18" xfId="35" applyFont="1" applyFill="1" applyBorder="1" applyAlignment="1" applyProtection="1">
      <alignment horizontal="left" vertical="center" shrinkToFit="1"/>
    </xf>
    <xf numFmtId="0" fontId="74" fillId="25" borderId="18" xfId="0" applyFont="1" applyFill="1" applyBorder="1" applyAlignment="1">
      <alignment horizontal="center" vertical="center" shrinkToFit="1"/>
    </xf>
    <xf numFmtId="0" fontId="47" fillId="25" borderId="51" xfId="0" applyFont="1" applyFill="1" applyBorder="1" applyAlignment="1" applyProtection="1">
      <alignment vertical="center" shrinkToFit="1"/>
    </xf>
    <xf numFmtId="0" fontId="4" fillId="25" borderId="30" xfId="0" applyFont="1" applyFill="1" applyBorder="1" applyAlignment="1">
      <alignment horizontal="center" vertical="center" shrinkToFit="1"/>
    </xf>
    <xf numFmtId="0" fontId="46" fillId="25" borderId="18" xfId="0" applyFont="1" applyFill="1" applyBorder="1" applyAlignment="1" applyProtection="1">
      <alignment vertical="center" shrinkToFit="1"/>
    </xf>
    <xf numFmtId="38" fontId="47" fillId="25" borderId="51" xfId="35" applyFont="1" applyFill="1" applyBorder="1" applyAlignment="1" applyProtection="1">
      <alignment vertical="center" shrinkToFit="1"/>
    </xf>
    <xf numFmtId="38" fontId="2" fillId="25" borderId="50" xfId="35" applyFont="1" applyFill="1" applyBorder="1" applyAlignment="1">
      <alignment vertical="center" shrinkToFit="1"/>
    </xf>
    <xf numFmtId="38" fontId="46" fillId="25" borderId="0" xfId="35" applyFont="1" applyFill="1" applyBorder="1" applyAlignment="1" applyProtection="1">
      <alignment vertical="center" shrinkToFit="1"/>
    </xf>
    <xf numFmtId="38" fontId="47" fillId="25" borderId="0" xfId="35" applyFont="1" applyFill="1" applyBorder="1" applyAlignment="1" applyProtection="1">
      <alignment horizontal="left" vertical="center" shrinkToFit="1"/>
    </xf>
    <xf numFmtId="0" fontId="2" fillId="25" borderId="37" xfId="0" applyFont="1" applyFill="1" applyBorder="1" applyAlignment="1">
      <alignment horizontal="center" vertical="center" shrinkToFit="1"/>
    </xf>
    <xf numFmtId="0" fontId="2" fillId="25" borderId="105" xfId="0" applyFont="1" applyFill="1" applyBorder="1" applyAlignment="1">
      <alignment vertical="center" shrinkToFit="1"/>
    </xf>
    <xf numFmtId="0" fontId="74" fillId="25" borderId="105" xfId="0" applyFont="1" applyFill="1" applyBorder="1" applyAlignment="1">
      <alignment horizontal="center" vertical="center" shrinkToFit="1"/>
    </xf>
    <xf numFmtId="38" fontId="12" fillId="25" borderId="19" xfId="35" applyFont="1" applyFill="1" applyBorder="1" applyAlignment="1">
      <alignment vertical="center" shrinkToFit="1"/>
    </xf>
    <xf numFmtId="38" fontId="84" fillId="25" borderId="77" xfId="35" applyFont="1" applyFill="1" applyBorder="1" applyAlignment="1" applyProtection="1">
      <alignment vertical="center" shrinkToFit="1"/>
      <protection locked="0"/>
    </xf>
    <xf numFmtId="0" fontId="4" fillId="25" borderId="106" xfId="0" applyFont="1" applyFill="1" applyBorder="1" applyAlignment="1">
      <alignment horizontal="center" vertical="center" shrinkToFit="1"/>
    </xf>
    <xf numFmtId="38" fontId="2" fillId="25" borderId="105" xfId="35" applyFont="1" applyFill="1" applyBorder="1" applyAlignment="1">
      <alignment vertical="center" shrinkToFit="1"/>
    </xf>
    <xf numFmtId="38" fontId="47" fillId="25" borderId="19" xfId="35" applyFont="1" applyFill="1" applyBorder="1" applyAlignment="1" applyProtection="1">
      <alignment vertical="center" shrinkToFit="1"/>
    </xf>
    <xf numFmtId="38" fontId="2" fillId="25" borderId="37" xfId="35" applyFont="1" applyFill="1" applyBorder="1" applyAlignment="1">
      <alignment horizontal="center" vertical="center" shrinkToFit="1"/>
    </xf>
    <xf numFmtId="38" fontId="46" fillId="25" borderId="19" xfId="35" applyFont="1" applyFill="1" applyBorder="1" applyAlignment="1" applyProtection="1">
      <alignment vertical="center" shrinkToFit="1"/>
    </xf>
    <xf numFmtId="0" fontId="2" fillId="25" borderId="0" xfId="0" applyFont="1" applyFill="1" applyBorder="1" applyAlignment="1" applyProtection="1">
      <alignment vertical="center" shrinkToFit="1"/>
    </xf>
    <xf numFmtId="38" fontId="28" fillId="25" borderId="0" xfId="35" applyFont="1" applyFill="1" applyBorder="1" applyAlignment="1" applyProtection="1">
      <alignment vertical="center" shrinkToFit="1"/>
    </xf>
    <xf numFmtId="38" fontId="84" fillId="25" borderId="0" xfId="35" applyFont="1" applyFill="1" applyBorder="1" applyAlignment="1" applyProtection="1">
      <alignment vertical="center" shrinkToFit="1"/>
    </xf>
    <xf numFmtId="38" fontId="48" fillId="25" borderId="0" xfId="35" applyFont="1" applyFill="1" applyBorder="1" applyAlignment="1" applyProtection="1">
      <alignment vertical="center" shrinkToFit="1"/>
    </xf>
    <xf numFmtId="0" fontId="2" fillId="25" borderId="0" xfId="0" applyFont="1" applyFill="1" applyBorder="1" applyAlignment="1" applyProtection="1">
      <alignment horizontal="center" vertical="center" shrinkToFit="1"/>
    </xf>
    <xf numFmtId="0" fontId="27" fillId="25" borderId="46" xfId="0" applyFont="1" applyFill="1" applyBorder="1" applyAlignment="1" applyProtection="1">
      <alignment vertical="center" shrinkToFit="1"/>
    </xf>
    <xf numFmtId="38" fontId="2" fillId="25" borderId="0" xfId="35" applyFont="1" applyFill="1" applyBorder="1" applyAlignment="1" applyProtection="1">
      <alignment vertical="center" shrinkToFit="1"/>
    </xf>
    <xf numFmtId="0" fontId="39" fillId="25" borderId="0" xfId="0" applyFont="1" applyFill="1" applyBorder="1" applyAlignment="1" applyProtection="1">
      <alignment horizontal="center" vertical="center" shrinkToFit="1"/>
    </xf>
    <xf numFmtId="0" fontId="12" fillId="25" borderId="0" xfId="0" applyFont="1" applyFill="1" applyBorder="1" applyAlignment="1" applyProtection="1">
      <alignment vertical="center" shrinkToFit="1"/>
    </xf>
    <xf numFmtId="38" fontId="47" fillId="25" borderId="0" xfId="35" applyFont="1" applyFill="1" applyBorder="1" applyAlignment="1" applyProtection="1">
      <alignment vertical="center" shrinkToFit="1"/>
    </xf>
    <xf numFmtId="38" fontId="4" fillId="25" borderId="0" xfId="35" applyFont="1" applyFill="1" applyBorder="1" applyAlignment="1" applyProtection="1">
      <alignment vertical="center" shrinkToFit="1"/>
    </xf>
    <xf numFmtId="38" fontId="27" fillId="25" borderId="46" xfId="35" applyFont="1" applyFill="1" applyBorder="1" applyAlignment="1" applyProtection="1">
      <alignment horizontal="center" vertical="center" shrinkToFit="1"/>
    </xf>
    <xf numFmtId="38" fontId="80" fillId="25" borderId="0" xfId="35" applyFont="1" applyFill="1" applyBorder="1" applyAlignment="1" applyProtection="1">
      <alignment vertical="center" shrinkToFit="1"/>
    </xf>
    <xf numFmtId="38" fontId="84" fillId="25" borderId="107" xfId="35" applyFont="1" applyFill="1" applyBorder="1" applyAlignment="1" applyProtection="1">
      <alignment vertical="center" shrinkToFit="1"/>
      <protection locked="0"/>
    </xf>
    <xf numFmtId="38" fontId="2" fillId="25" borderId="103" xfId="35" applyFont="1" applyFill="1" applyBorder="1" applyAlignment="1">
      <alignment vertical="center" shrinkToFit="1"/>
    </xf>
    <xf numFmtId="38" fontId="2" fillId="25" borderId="35" xfId="35" applyFont="1" applyFill="1" applyBorder="1" applyAlignment="1">
      <alignment vertical="center" shrinkToFit="1"/>
    </xf>
    <xf numFmtId="38" fontId="49" fillId="25" borderId="18" xfId="35" applyFont="1" applyFill="1" applyBorder="1" applyAlignment="1" applyProtection="1">
      <alignment vertical="center" shrinkToFit="1"/>
    </xf>
    <xf numFmtId="0" fontId="2" fillId="25" borderId="35" xfId="0" applyFont="1" applyFill="1" applyBorder="1" applyAlignment="1">
      <alignment vertical="center" shrinkToFit="1"/>
    </xf>
    <xf numFmtId="38" fontId="27" fillId="25" borderId="0" xfId="35" applyFont="1" applyFill="1" applyBorder="1" applyAlignment="1" applyProtection="1">
      <alignment vertical="center" shrinkToFit="1"/>
    </xf>
    <xf numFmtId="0" fontId="4" fillId="25" borderId="30" xfId="0" applyFont="1" applyFill="1" applyBorder="1" applyAlignment="1">
      <alignment vertical="center" shrinkToFit="1"/>
    </xf>
    <xf numFmtId="0" fontId="27" fillId="25" borderId="45" xfId="0" applyFont="1" applyFill="1" applyBorder="1" applyAlignment="1" applyProtection="1">
      <alignment vertical="center" shrinkToFit="1"/>
    </xf>
    <xf numFmtId="0" fontId="27" fillId="25" borderId="47" xfId="0" applyFont="1" applyFill="1" applyBorder="1" applyAlignment="1" applyProtection="1">
      <alignment vertical="center" shrinkToFit="1"/>
    </xf>
    <xf numFmtId="38" fontId="2" fillId="25" borderId="37" xfId="35" applyFont="1" applyFill="1" applyBorder="1" applyAlignment="1">
      <alignment vertical="center" shrinkToFit="1"/>
    </xf>
    <xf numFmtId="38" fontId="27" fillId="25" borderId="22" xfId="35" applyFont="1" applyFill="1" applyBorder="1" applyAlignment="1" applyProtection="1">
      <alignment vertical="center" shrinkToFit="1"/>
    </xf>
    <xf numFmtId="38" fontId="27" fillId="25" borderId="20" xfId="35" applyFont="1" applyFill="1" applyBorder="1" applyAlignment="1" applyProtection="1">
      <alignment vertical="center" shrinkToFit="1"/>
    </xf>
    <xf numFmtId="0" fontId="27" fillId="25" borderId="36" xfId="0" applyFont="1" applyFill="1" applyBorder="1" applyAlignment="1" applyProtection="1">
      <alignment vertical="center" shrinkToFit="1"/>
    </xf>
    <xf numFmtId="0" fontId="2" fillId="25" borderId="0" xfId="0" applyFont="1" applyFill="1" applyBorder="1" applyAlignment="1">
      <alignment vertical="center" shrinkToFit="1"/>
    </xf>
    <xf numFmtId="38" fontId="12" fillId="25" borderId="0" xfId="35" applyFont="1" applyFill="1" applyBorder="1" applyAlignment="1">
      <alignment vertical="center" shrinkToFit="1"/>
    </xf>
    <xf numFmtId="0" fontId="27" fillId="25" borderId="21" xfId="0" applyFont="1" applyFill="1" applyBorder="1" applyAlignment="1" applyProtection="1">
      <alignment vertical="center" shrinkToFit="1"/>
    </xf>
    <xf numFmtId="38" fontId="27" fillId="25" borderId="21" xfId="35" applyFont="1" applyFill="1" applyBorder="1" applyAlignment="1" applyProtection="1">
      <alignment vertical="center" shrinkToFit="1"/>
    </xf>
    <xf numFmtId="0" fontId="2" fillId="25" borderId="18" xfId="0" applyFont="1" applyFill="1" applyBorder="1" applyAlignment="1">
      <alignment vertical="center" shrinkToFit="1"/>
    </xf>
    <xf numFmtId="0" fontId="2" fillId="25" borderId="49" xfId="0" applyFont="1" applyFill="1" applyBorder="1" applyAlignment="1">
      <alignment vertical="center" shrinkToFit="1"/>
    </xf>
    <xf numFmtId="0" fontId="2" fillId="25" borderId="108" xfId="0" applyFont="1" applyFill="1" applyBorder="1" applyAlignment="1">
      <alignment vertical="center" shrinkToFit="1"/>
    </xf>
    <xf numFmtId="0" fontId="65" fillId="25" borderId="30" xfId="0" applyFont="1" applyFill="1" applyBorder="1" applyAlignment="1">
      <alignment horizontal="center" vertical="center" shrinkToFit="1"/>
    </xf>
    <xf numFmtId="38" fontId="84" fillId="25" borderId="76" xfId="35" applyFont="1" applyFill="1" applyBorder="1" applyAlignment="1" applyProtection="1">
      <alignment horizontal="right" vertical="center" shrinkToFit="1"/>
      <protection locked="0"/>
    </xf>
    <xf numFmtId="0" fontId="51" fillId="25" borderId="109" xfId="0" applyFont="1" applyFill="1" applyBorder="1" applyAlignment="1" applyProtection="1">
      <alignment horizontal="left" vertical="center"/>
    </xf>
    <xf numFmtId="0" fontId="51" fillId="25" borderId="50" xfId="0" applyFont="1" applyFill="1" applyBorder="1" applyAlignment="1" applyProtection="1">
      <alignment vertical="center"/>
    </xf>
    <xf numFmtId="0" fontId="53" fillId="25" borderId="50" xfId="0" applyFont="1" applyFill="1" applyBorder="1" applyAlignment="1" applyProtection="1">
      <alignment vertical="center"/>
    </xf>
    <xf numFmtId="38" fontId="52" fillId="25" borderId="50" xfId="35" applyFont="1" applyFill="1" applyBorder="1" applyAlignment="1" applyProtection="1">
      <alignment vertical="center"/>
    </xf>
    <xf numFmtId="38" fontId="33" fillId="25" borderId="110" xfId="35" applyFont="1" applyFill="1" applyBorder="1" applyAlignment="1" applyProtection="1">
      <alignment vertical="center"/>
    </xf>
    <xf numFmtId="38" fontId="33" fillId="25" borderId="111" xfId="35" applyFont="1" applyFill="1" applyBorder="1" applyAlignment="1" applyProtection="1">
      <alignment vertical="center"/>
    </xf>
    <xf numFmtId="38" fontId="52" fillId="25" borderId="112" xfId="35" applyFont="1" applyFill="1" applyBorder="1" applyAlignment="1" applyProtection="1">
      <alignment vertical="center"/>
    </xf>
    <xf numFmtId="38" fontId="33" fillId="25" borderId="113" xfId="35" applyFont="1" applyFill="1" applyBorder="1" applyAlignment="1" applyProtection="1">
      <alignment vertical="center"/>
    </xf>
    <xf numFmtId="38" fontId="33" fillId="25" borderId="50" xfId="35" applyFont="1" applyFill="1" applyBorder="1" applyAlignment="1" applyProtection="1">
      <alignment vertical="center"/>
    </xf>
    <xf numFmtId="38" fontId="33" fillId="25" borderId="50" xfId="35" applyFont="1" applyFill="1" applyBorder="1" applyAlignment="1" applyProtection="1">
      <alignment horizontal="center" vertical="center"/>
    </xf>
    <xf numFmtId="38" fontId="12" fillId="25" borderId="112" xfId="35" applyFont="1" applyFill="1" applyBorder="1" applyAlignment="1" applyProtection="1">
      <alignment vertical="center"/>
    </xf>
    <xf numFmtId="0" fontId="51" fillId="25" borderId="112" xfId="0" applyFont="1" applyFill="1" applyBorder="1" applyAlignment="1" applyProtection="1">
      <alignment vertical="center"/>
    </xf>
    <xf numFmtId="38" fontId="52" fillId="25" borderId="49" xfId="35" applyFont="1" applyFill="1" applyBorder="1" applyAlignment="1" applyProtection="1">
      <alignment vertical="center"/>
    </xf>
    <xf numFmtId="0" fontId="74" fillId="25" borderId="19" xfId="0" applyFont="1" applyFill="1" applyBorder="1" applyAlignment="1">
      <alignment horizontal="center" vertical="center" shrinkToFit="1"/>
    </xf>
    <xf numFmtId="0" fontId="4" fillId="25" borderId="114" xfId="0" applyFont="1" applyFill="1" applyBorder="1" applyAlignment="1">
      <alignment vertical="center" shrinkToFit="1"/>
    </xf>
    <xf numFmtId="0" fontId="4" fillId="25" borderId="115" xfId="0" applyFont="1" applyFill="1" applyBorder="1" applyAlignment="1" applyProtection="1">
      <alignment vertical="center"/>
    </xf>
    <xf numFmtId="0" fontId="17" fillId="25" borderId="0" xfId="0" applyFont="1" applyFill="1" applyBorder="1" applyAlignment="1" applyProtection="1">
      <alignment horizontal="right" vertical="center"/>
    </xf>
    <xf numFmtId="38" fontId="65" fillId="25" borderId="0" xfId="0" applyNumberFormat="1" applyFont="1" applyFill="1" applyBorder="1" applyAlignment="1" applyProtection="1">
      <alignment vertical="center"/>
    </xf>
    <xf numFmtId="38" fontId="86" fillId="25" borderId="0" xfId="0" applyNumberFormat="1" applyFont="1" applyFill="1" applyBorder="1" applyAlignment="1" applyProtection="1">
      <alignment horizontal="center" vertical="center"/>
    </xf>
    <xf numFmtId="38" fontId="4" fillId="25" borderId="0" xfId="35" applyFont="1" applyFill="1" applyBorder="1" applyAlignment="1" applyProtection="1">
      <alignment horizontal="center" vertical="center" shrinkToFit="1"/>
    </xf>
    <xf numFmtId="38" fontId="4" fillId="25" borderId="116" xfId="35" applyFont="1" applyFill="1" applyBorder="1" applyAlignment="1" applyProtection="1">
      <alignment horizontal="center" vertical="center" shrinkToFit="1"/>
    </xf>
    <xf numFmtId="38" fontId="4" fillId="25" borderId="117" xfId="35" applyFont="1" applyFill="1" applyBorder="1" applyAlignment="1" applyProtection="1">
      <alignment horizontal="center" vertical="center" shrinkToFit="1"/>
    </xf>
    <xf numFmtId="38" fontId="4" fillId="25" borderId="20" xfId="35" applyFont="1" applyFill="1" applyBorder="1" applyAlignment="1" applyProtection="1">
      <alignment horizontal="right" vertical="center" shrinkToFit="1"/>
    </xf>
    <xf numFmtId="0" fontId="65" fillId="25" borderId="18" xfId="0" applyFont="1" applyFill="1" applyBorder="1" applyAlignment="1" applyProtection="1">
      <alignment horizontal="center" vertical="center"/>
    </xf>
    <xf numFmtId="0" fontId="65" fillId="25" borderId="16" xfId="0" applyFont="1" applyFill="1" applyBorder="1" applyAlignment="1" applyProtection="1">
      <alignment vertical="center"/>
    </xf>
    <xf numFmtId="38" fontId="69" fillId="25" borderId="59" xfId="35" applyFont="1" applyFill="1" applyBorder="1" applyAlignment="1">
      <alignment horizontal="center" vertical="center" shrinkToFit="1"/>
    </xf>
    <xf numFmtId="38" fontId="69" fillId="25" borderId="30" xfId="35" applyFont="1" applyFill="1" applyBorder="1" applyAlignment="1">
      <alignment horizontal="center" vertical="center" shrinkToFit="1"/>
    </xf>
    <xf numFmtId="38" fontId="69" fillId="25" borderId="90" xfId="35" applyFont="1" applyFill="1" applyBorder="1" applyAlignment="1">
      <alignment horizontal="center" vertical="center" shrinkToFit="1"/>
    </xf>
    <xf numFmtId="0" fontId="69" fillId="25" borderId="30" xfId="0" applyFont="1" applyFill="1" applyBorder="1" applyAlignment="1">
      <alignment horizontal="center" vertical="center" shrinkToFit="1"/>
    </xf>
    <xf numFmtId="38" fontId="4" fillId="25" borderId="58" xfId="35" applyFont="1" applyFill="1" applyBorder="1" applyAlignment="1" applyProtection="1">
      <alignment vertical="center" shrinkToFit="1"/>
    </xf>
    <xf numFmtId="38" fontId="4" fillId="25" borderId="95" xfId="35" applyFont="1" applyFill="1" applyBorder="1" applyAlignment="1" applyProtection="1">
      <alignment vertical="center" shrinkToFit="1"/>
    </xf>
    <xf numFmtId="0" fontId="27" fillId="25" borderId="0" xfId="0" applyFont="1" applyFill="1" applyBorder="1"/>
    <xf numFmtId="0" fontId="54" fillId="25" borderId="0" xfId="0" applyFont="1" applyFill="1" applyBorder="1" applyAlignment="1">
      <alignment horizontal="right" vertical="center"/>
    </xf>
    <xf numFmtId="0" fontId="54" fillId="25" borderId="0" xfId="0" applyFont="1" applyFill="1" applyBorder="1" applyAlignment="1">
      <alignment horizontal="right"/>
    </xf>
    <xf numFmtId="0" fontId="36" fillId="0" borderId="0" xfId="0" applyFont="1" applyFill="1" applyBorder="1" applyAlignment="1">
      <alignment vertical="top"/>
    </xf>
    <xf numFmtId="49" fontId="17" fillId="0" borderId="0" xfId="0" applyNumberFormat="1" applyFont="1" applyFill="1" applyBorder="1" applyAlignment="1">
      <alignment vertical="center"/>
    </xf>
    <xf numFmtId="0" fontId="8" fillId="0" borderId="0" xfId="0" applyFont="1" applyFill="1" applyBorder="1" applyAlignment="1">
      <alignment vertical="center"/>
    </xf>
    <xf numFmtId="0" fontId="36" fillId="0" borderId="0" xfId="0" applyFont="1" applyFill="1" applyBorder="1" applyAlignment="1">
      <alignment horizontal="center" vertical="center"/>
    </xf>
    <xf numFmtId="179" fontId="36" fillId="0" borderId="0" xfId="0" applyNumberFormat="1" applyFont="1" applyFill="1" applyBorder="1" applyAlignment="1" applyProtection="1">
      <alignment vertical="center"/>
    </xf>
    <xf numFmtId="0" fontId="17" fillId="0" borderId="0" xfId="0" applyFont="1" applyFill="1" applyBorder="1" applyAlignment="1">
      <alignment horizontal="center" vertical="center"/>
    </xf>
    <xf numFmtId="0" fontId="36" fillId="0" borderId="0" xfId="0" applyFont="1" applyFill="1" applyBorder="1" applyAlignment="1">
      <alignment vertical="center"/>
    </xf>
    <xf numFmtId="0" fontId="55" fillId="0" borderId="0" xfId="0" applyFont="1" applyFill="1" applyBorder="1" applyAlignment="1" applyProtection="1">
      <alignment vertical="center"/>
      <protection locked="0"/>
    </xf>
    <xf numFmtId="0" fontId="17" fillId="0" borderId="0" xfId="0" applyFont="1" applyFill="1" applyBorder="1" applyAlignment="1">
      <alignment vertical="center"/>
    </xf>
    <xf numFmtId="0" fontId="27" fillId="0" borderId="0" xfId="0" applyFont="1" applyFill="1" applyBorder="1" applyAlignment="1" applyProtection="1">
      <alignment horizontal="left" vertical="center"/>
    </xf>
    <xf numFmtId="0" fontId="0" fillId="0" borderId="0" xfId="0" applyFill="1" applyBorder="1"/>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98" fillId="0" borderId="0" xfId="0" applyFont="1" applyFill="1" applyBorder="1" applyAlignment="1">
      <alignment horizontal="center"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27" fillId="0" borderId="0" xfId="0" applyFont="1" applyFill="1" applyBorder="1"/>
    <xf numFmtId="0" fontId="2" fillId="0" borderId="0" xfId="0" applyFont="1" applyFill="1" applyBorder="1" applyAlignment="1">
      <alignment vertical="center"/>
    </xf>
    <xf numFmtId="38" fontId="12" fillId="0" borderId="0" xfId="35" applyFont="1" applyFill="1" applyBorder="1" applyAlignment="1">
      <alignment vertical="center"/>
    </xf>
    <xf numFmtId="38" fontId="94" fillId="0" borderId="0" xfId="35" applyFont="1" applyFill="1" applyBorder="1" applyAlignment="1" applyProtection="1">
      <alignment vertical="center"/>
      <protection locked="0"/>
    </xf>
    <xf numFmtId="0" fontId="48" fillId="0" borderId="0" xfId="0" applyFont="1" applyFill="1" applyBorder="1" applyAlignment="1" applyProtection="1">
      <alignment vertical="center"/>
    </xf>
    <xf numFmtId="0" fontId="4" fillId="0" borderId="0" xfId="0" applyFont="1" applyFill="1" applyBorder="1" applyAlignment="1">
      <alignment horizontal="center" vertical="center"/>
    </xf>
    <xf numFmtId="0" fontId="39" fillId="0" borderId="0" xfId="0" applyFont="1" applyFill="1" applyBorder="1" applyAlignment="1">
      <alignment horizontal="center" vertical="center"/>
    </xf>
    <xf numFmtId="38" fontId="2" fillId="0" borderId="0" xfId="35" applyFont="1" applyFill="1" applyBorder="1" applyAlignment="1">
      <alignment horizontal="center" vertical="center"/>
    </xf>
    <xf numFmtId="38" fontId="2" fillId="0" borderId="0" xfId="35" applyFont="1" applyFill="1" applyBorder="1" applyAlignment="1">
      <alignment vertical="center"/>
    </xf>
    <xf numFmtId="0" fontId="64" fillId="0" borderId="0" xfId="0" applyFont="1" applyFill="1" applyBorder="1" applyAlignment="1">
      <alignment vertical="center"/>
    </xf>
    <xf numFmtId="38" fontId="2" fillId="0" borderId="0" xfId="35" applyFont="1" applyFill="1" applyBorder="1" applyAlignment="1" applyProtection="1">
      <alignment horizontal="center" vertical="center"/>
    </xf>
    <xf numFmtId="0" fontId="64" fillId="0" borderId="0" xfId="0" applyFont="1" applyFill="1" applyBorder="1" applyAlignment="1">
      <alignment horizontal="center" vertical="center"/>
    </xf>
    <xf numFmtId="38" fontId="12" fillId="0" borderId="0" xfId="35" applyFont="1" applyFill="1" applyBorder="1" applyAlignment="1" applyProtection="1">
      <alignment vertical="center"/>
    </xf>
    <xf numFmtId="38" fontId="4" fillId="0" borderId="0" xfId="35" applyFont="1" applyFill="1" applyBorder="1" applyAlignment="1">
      <alignment horizontal="center" vertical="center"/>
    </xf>
    <xf numFmtId="38" fontId="79" fillId="0" borderId="0" xfId="35" applyFont="1" applyFill="1" applyBorder="1" applyAlignment="1" applyProtection="1">
      <alignment vertical="center"/>
    </xf>
    <xf numFmtId="0" fontId="4"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30" fillId="0" borderId="0" xfId="0" applyFont="1" applyFill="1" applyBorder="1" applyAlignment="1" applyProtection="1">
      <alignment vertical="center"/>
    </xf>
    <xf numFmtId="38" fontId="8" fillId="0" borderId="0" xfId="35" applyNumberFormat="1" applyFont="1" applyFill="1" applyBorder="1" applyAlignment="1" applyProtection="1">
      <alignment vertical="center"/>
    </xf>
    <xf numFmtId="38" fontId="58" fillId="0" borderId="0" xfId="35" applyFont="1" applyFill="1" applyBorder="1" applyAlignment="1" applyProtection="1">
      <alignment vertical="center"/>
    </xf>
    <xf numFmtId="0" fontId="39" fillId="0" borderId="0" xfId="0" applyFont="1" applyFill="1" applyBorder="1" applyAlignment="1" applyProtection="1">
      <alignment vertical="center"/>
    </xf>
    <xf numFmtId="0" fontId="27" fillId="0" borderId="0" xfId="0" applyFont="1" applyFill="1" applyBorder="1" applyAlignment="1">
      <alignment vertical="center"/>
    </xf>
    <xf numFmtId="38" fontId="27" fillId="0" borderId="0" xfId="35" applyFont="1" applyFill="1" applyBorder="1" applyAlignment="1">
      <alignment vertical="center"/>
    </xf>
    <xf numFmtId="0" fontId="22"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ill="1" applyBorder="1" applyAlignment="1">
      <alignment vertical="center"/>
    </xf>
    <xf numFmtId="38" fontId="22" fillId="0" borderId="0" xfId="35" applyFont="1" applyFill="1" applyBorder="1" applyAlignment="1">
      <alignment vertical="center"/>
    </xf>
    <xf numFmtId="0" fontId="36" fillId="0" borderId="0" xfId="0" applyFont="1" applyFill="1" applyBorder="1" applyAlignment="1" applyProtection="1">
      <alignment horizontal="center" vertical="center"/>
    </xf>
    <xf numFmtId="0" fontId="31" fillId="0" borderId="0" xfId="0" applyFont="1" applyFill="1" applyBorder="1" applyAlignment="1">
      <alignment horizontal="center" vertical="center"/>
    </xf>
    <xf numFmtId="0" fontId="54" fillId="0" borderId="0" xfId="0" applyFont="1" applyFill="1" applyBorder="1" applyAlignment="1">
      <alignment horizontal="right" vertical="center"/>
    </xf>
    <xf numFmtId="0" fontId="27" fillId="0" borderId="0" xfId="0" applyFont="1" applyFill="1" applyBorder="1" applyAlignment="1">
      <alignment horizontal="center" vertical="center"/>
    </xf>
    <xf numFmtId="0" fontId="36" fillId="0" borderId="0" xfId="0" applyFont="1" applyFill="1" applyBorder="1" applyAlignment="1">
      <alignment horizontal="right" vertical="center"/>
    </xf>
    <xf numFmtId="0" fontId="36" fillId="0" borderId="0" xfId="0" applyNumberFormat="1" applyFont="1" applyFill="1" applyBorder="1" applyAlignment="1">
      <alignment horizontal="right" vertical="center"/>
    </xf>
    <xf numFmtId="38" fontId="84" fillId="25" borderId="118" xfId="35" applyFont="1" applyFill="1" applyBorder="1" applyAlignment="1" applyProtection="1">
      <alignment vertical="center"/>
      <protection locked="0"/>
    </xf>
    <xf numFmtId="38" fontId="4" fillId="25" borderId="35" xfId="35" applyFont="1" applyFill="1" applyBorder="1" applyAlignment="1">
      <alignment horizontal="left" vertical="center" shrinkToFit="1"/>
    </xf>
    <xf numFmtId="38" fontId="4" fillId="25" borderId="119" xfId="35" applyFont="1" applyFill="1" applyBorder="1" applyAlignment="1">
      <alignment horizontal="left" vertical="center" shrinkToFit="1"/>
    </xf>
    <xf numFmtId="0" fontId="36" fillId="25" borderId="73" xfId="0" applyFont="1" applyFill="1" applyBorder="1" applyAlignment="1" applyProtection="1">
      <alignment vertical="center"/>
      <protection locked="0"/>
    </xf>
    <xf numFmtId="38" fontId="52" fillId="25" borderId="120" xfId="35" applyFont="1" applyFill="1" applyBorder="1" applyAlignment="1" applyProtection="1">
      <alignment vertical="center"/>
    </xf>
    <xf numFmtId="38" fontId="52" fillId="25" borderId="120" xfId="35" applyFont="1" applyFill="1" applyBorder="1" applyAlignment="1" applyProtection="1">
      <alignment horizontal="right" vertical="center"/>
    </xf>
    <xf numFmtId="0" fontId="122" fillId="0" borderId="121" xfId="0" applyFont="1" applyFill="1" applyBorder="1" applyAlignment="1" applyProtection="1">
      <alignment vertical="top"/>
    </xf>
    <xf numFmtId="0" fontId="6" fillId="0" borderId="0" xfId="0" applyFont="1" applyFill="1" applyBorder="1" applyAlignment="1" applyProtection="1">
      <alignment horizontal="center"/>
    </xf>
    <xf numFmtId="0" fontId="7" fillId="0" borderId="0" xfId="0" applyFont="1" applyBorder="1" applyProtection="1"/>
    <xf numFmtId="0" fontId="82" fillId="0" borderId="22" xfId="0" applyFont="1" applyFill="1" applyBorder="1" applyAlignment="1" applyProtection="1">
      <alignment vertical="top"/>
    </xf>
    <xf numFmtId="0" fontId="7" fillId="0" borderId="0" xfId="0" applyFont="1" applyBorder="1" applyAlignment="1" applyProtection="1"/>
    <xf numFmtId="0" fontId="126" fillId="0" borderId="25" xfId="0" applyFont="1" applyFill="1" applyBorder="1" applyAlignment="1" applyProtection="1">
      <alignment vertical="center"/>
    </xf>
    <xf numFmtId="0" fontId="7" fillId="0" borderId="46" xfId="0" applyFont="1" applyBorder="1" applyAlignment="1" applyProtection="1">
      <alignment horizontal="center" vertical="center"/>
    </xf>
    <xf numFmtId="0" fontId="7" fillId="0" borderId="46" xfId="0" applyFont="1" applyBorder="1" applyAlignment="1" applyProtection="1">
      <alignment horizontal="center"/>
    </xf>
    <xf numFmtId="0" fontId="6" fillId="0" borderId="26" xfId="0" applyFont="1" applyFill="1" applyBorder="1" applyAlignment="1" applyProtection="1">
      <alignment horizontal="center"/>
    </xf>
    <xf numFmtId="0" fontId="127" fillId="0" borderId="25" xfId="0" applyFont="1" applyFill="1" applyBorder="1" applyAlignment="1" applyProtection="1">
      <alignment horizontal="center" vertical="center"/>
    </xf>
    <xf numFmtId="0" fontId="4" fillId="0" borderId="46" xfId="0" applyFont="1" applyBorder="1" applyAlignment="1" applyProtection="1">
      <alignment horizontal="center"/>
    </xf>
    <xf numFmtId="0" fontId="82" fillId="0" borderId="26" xfId="0" applyFont="1" applyFill="1" applyBorder="1" applyAlignment="1" applyProtection="1">
      <alignment horizontal="center"/>
    </xf>
    <xf numFmtId="0" fontId="4" fillId="0" borderId="46" xfId="0" applyFont="1" applyBorder="1" applyAlignment="1" applyProtection="1">
      <alignment horizontal="center" vertical="center"/>
    </xf>
    <xf numFmtId="0" fontId="6" fillId="0" borderId="0" xfId="0" applyFont="1" applyFill="1" applyBorder="1" applyAlignment="1" applyProtection="1">
      <alignment horizontal="center" vertical="center"/>
    </xf>
    <xf numFmtId="38" fontId="4" fillId="0" borderId="28" xfId="35" applyFont="1" applyBorder="1" applyAlignment="1" applyProtection="1">
      <alignment vertical="center"/>
    </xf>
    <xf numFmtId="0" fontId="18" fillId="0" borderId="100" xfId="0" applyFont="1" applyBorder="1" applyAlignment="1" applyProtection="1">
      <alignment vertical="center"/>
    </xf>
    <xf numFmtId="38" fontId="7" fillId="0" borderId="92" xfId="35" applyFont="1" applyBorder="1" applyAlignment="1" applyProtection="1">
      <alignment vertical="center"/>
    </xf>
    <xf numFmtId="38" fontId="14" fillId="0" borderId="31" xfId="35" applyFont="1" applyBorder="1" applyAlignment="1" applyProtection="1">
      <alignment vertical="center"/>
      <protection locked="0"/>
    </xf>
    <xf numFmtId="0" fontId="18" fillId="0" borderId="100" xfId="0" applyFont="1" applyBorder="1" applyAlignment="1" applyProtection="1">
      <alignment horizontal="center" vertical="center"/>
    </xf>
    <xf numFmtId="0" fontId="18" fillId="0" borderId="92" xfId="0" applyFont="1" applyBorder="1" applyAlignment="1" applyProtection="1">
      <alignment vertical="center"/>
    </xf>
    <xf numFmtId="38" fontId="7" fillId="0" borderId="109" xfId="35" applyFont="1" applyBorder="1" applyAlignment="1" applyProtection="1">
      <alignment vertical="center"/>
    </xf>
    <xf numFmtId="38" fontId="14" fillId="0" borderId="122" xfId="35" applyFont="1" applyBorder="1" applyAlignment="1" applyProtection="1">
      <alignment vertical="center"/>
      <protection locked="0"/>
    </xf>
    <xf numFmtId="38" fontId="7" fillId="0" borderId="52" xfId="35" applyFont="1" applyBorder="1" applyAlignment="1" applyProtection="1">
      <alignment vertical="center"/>
    </xf>
    <xf numFmtId="38" fontId="15" fillId="0" borderId="0" xfId="35" applyFont="1" applyBorder="1" applyAlignment="1" applyProtection="1">
      <alignment horizontal="center" vertical="center"/>
    </xf>
    <xf numFmtId="0" fontId="7" fillId="0" borderId="0" xfId="0" applyFont="1" applyBorder="1" applyAlignment="1" applyProtection="1">
      <alignment vertical="center"/>
    </xf>
    <xf numFmtId="38" fontId="4" fillId="0" borderId="39" xfId="35" applyFont="1" applyBorder="1" applyAlignment="1" applyProtection="1">
      <alignment vertical="center"/>
    </xf>
    <xf numFmtId="38" fontId="4" fillId="0" borderId="97" xfId="35" applyFont="1" applyBorder="1" applyAlignment="1" applyProtection="1">
      <alignment vertical="center"/>
    </xf>
    <xf numFmtId="0" fontId="0" fillId="0" borderId="35" xfId="0" applyBorder="1" applyAlignment="1" applyProtection="1">
      <alignment vertical="center"/>
    </xf>
    <xf numFmtId="0" fontId="0" fillId="0" borderId="18" xfId="0" applyBorder="1" applyAlignment="1" applyProtection="1">
      <alignment vertical="center"/>
    </xf>
    <xf numFmtId="0" fontId="15" fillId="0" borderId="0" xfId="0" applyFont="1" applyBorder="1" applyAlignment="1" applyProtection="1">
      <alignment horizontal="center" vertical="center"/>
    </xf>
    <xf numFmtId="38" fontId="4" fillId="0" borderId="35" xfId="35" applyFont="1" applyBorder="1" applyAlignment="1" applyProtection="1">
      <alignment vertical="center"/>
    </xf>
    <xf numFmtId="0" fontId="18" fillId="0" borderId="18" xfId="0" applyFont="1" applyBorder="1" applyAlignment="1" applyProtection="1">
      <alignment vertical="center"/>
    </xf>
    <xf numFmtId="38" fontId="7" fillId="0" borderId="18" xfId="35" applyFont="1" applyBorder="1" applyAlignment="1" applyProtection="1">
      <alignment vertical="center"/>
    </xf>
    <xf numFmtId="38" fontId="14" fillId="0" borderId="123" xfId="35" applyFont="1" applyBorder="1" applyAlignment="1" applyProtection="1">
      <alignment vertical="center"/>
    </xf>
    <xf numFmtId="0" fontId="18" fillId="0" borderId="30" xfId="0" applyFont="1" applyBorder="1" applyAlignment="1" applyProtection="1">
      <alignment horizontal="center" vertical="center"/>
    </xf>
    <xf numFmtId="38" fontId="7" fillId="0" borderId="51" xfId="35" applyFont="1" applyBorder="1" applyAlignment="1" applyProtection="1">
      <alignment vertical="center"/>
    </xf>
    <xf numFmtId="38" fontId="14" fillId="0" borderId="38" xfId="35" applyFont="1" applyBorder="1" applyAlignment="1" applyProtection="1">
      <alignment vertical="center"/>
      <protection locked="0"/>
    </xf>
    <xf numFmtId="38" fontId="25" fillId="0" borderId="18" xfId="35" applyFont="1" applyBorder="1" applyAlignment="1" applyProtection="1">
      <alignment vertical="center"/>
    </xf>
    <xf numFmtId="38" fontId="7" fillId="0" borderId="35" xfId="35" applyFont="1" applyBorder="1" applyAlignment="1" applyProtection="1">
      <alignment vertical="center"/>
    </xf>
    <xf numFmtId="0" fontId="7" fillId="0" borderId="0" xfId="0" applyFont="1" applyBorder="1" applyAlignment="1" applyProtection="1">
      <alignment horizontal="center" vertical="center"/>
    </xf>
    <xf numFmtId="38" fontId="14" fillId="0" borderId="18" xfId="35" applyFont="1" applyBorder="1" applyAlignment="1" applyProtection="1">
      <alignment vertical="center"/>
      <protection locked="0"/>
    </xf>
    <xf numFmtId="38" fontId="4" fillId="0" borderId="97" xfId="35" applyFont="1" applyBorder="1" applyAlignment="1" applyProtection="1">
      <alignment horizontal="center" vertical="center"/>
    </xf>
    <xf numFmtId="0" fontId="0" fillId="0" borderId="97" xfId="0" applyBorder="1" applyAlignment="1" applyProtection="1">
      <alignment horizontal="center" vertical="center"/>
    </xf>
    <xf numFmtId="38" fontId="14" fillId="0" borderId="30" xfId="35" applyFont="1" applyBorder="1" applyAlignment="1" applyProtection="1">
      <alignment vertical="center"/>
      <protection locked="0"/>
    </xf>
    <xf numFmtId="38" fontId="4" fillId="0" borderId="43" xfId="35" applyFont="1" applyBorder="1" applyAlignment="1" applyProtection="1">
      <alignment vertical="center"/>
    </xf>
    <xf numFmtId="38" fontId="7" fillId="0" borderId="124" xfId="35" applyFont="1" applyBorder="1" applyAlignment="1" applyProtection="1">
      <alignment vertical="center"/>
    </xf>
    <xf numFmtId="38" fontId="4" fillId="0" borderId="37" xfId="35" applyFont="1" applyBorder="1" applyAlignment="1" applyProtection="1">
      <alignment vertical="center"/>
    </xf>
    <xf numFmtId="38" fontId="4" fillId="0" borderId="22" xfId="35" applyFont="1" applyBorder="1" applyAlignment="1" applyProtection="1">
      <alignment vertical="center"/>
    </xf>
    <xf numFmtId="38" fontId="7" fillId="0" borderId="55" xfId="35" applyFont="1" applyBorder="1" applyAlignment="1" applyProtection="1">
      <alignment vertical="center"/>
    </xf>
    <xf numFmtId="38" fontId="14" fillId="0" borderId="29" xfId="35" applyFont="1" applyBorder="1" applyAlignment="1" applyProtection="1">
      <alignment vertical="center"/>
    </xf>
    <xf numFmtId="0" fontId="18" fillId="0" borderId="19" xfId="0" applyFont="1" applyBorder="1" applyAlignment="1" applyProtection="1">
      <alignment vertical="center"/>
    </xf>
    <xf numFmtId="38" fontId="7" fillId="0" borderId="19" xfId="35" applyFont="1" applyBorder="1" applyAlignment="1" applyProtection="1">
      <alignment vertical="center"/>
    </xf>
    <xf numFmtId="38" fontId="14" fillId="0" borderId="125" xfId="35" applyFont="1" applyBorder="1" applyAlignment="1" applyProtection="1">
      <alignment vertical="center"/>
    </xf>
    <xf numFmtId="0" fontId="7" fillId="0" borderId="39" xfId="0" applyFont="1" applyBorder="1" applyAlignment="1" applyProtection="1">
      <alignment vertical="center"/>
    </xf>
    <xf numFmtId="0" fontId="7" fillId="0" borderId="97" xfId="0" applyFont="1" applyBorder="1" applyAlignment="1" applyProtection="1">
      <alignment vertical="center"/>
    </xf>
    <xf numFmtId="38" fontId="7" fillId="0" borderId="0" xfId="35" applyFont="1" applyBorder="1" applyAlignment="1" applyProtection="1">
      <alignment horizontal="center" vertical="center"/>
    </xf>
    <xf numFmtId="38" fontId="7" fillId="0" borderId="22" xfId="35" applyFont="1" applyBorder="1" applyAlignment="1" applyProtection="1">
      <alignment vertical="center"/>
    </xf>
    <xf numFmtId="38" fontId="7" fillId="0" borderId="29" xfId="35" applyFont="1" applyBorder="1" applyAlignment="1" applyProtection="1">
      <alignment horizontal="left" vertical="center"/>
    </xf>
    <xf numFmtId="38" fontId="4" fillId="0" borderId="25" xfId="35" applyFont="1" applyBorder="1" applyAlignment="1" applyProtection="1">
      <alignment horizontal="right" vertical="center"/>
    </xf>
    <xf numFmtId="0" fontId="18" fillId="0" borderId="46" xfId="0" applyFont="1" applyBorder="1" applyAlignment="1" applyProtection="1">
      <alignment vertical="center"/>
    </xf>
    <xf numFmtId="38" fontId="7" fillId="0" borderId="46" xfId="35" applyFont="1" applyBorder="1" applyAlignment="1" applyProtection="1">
      <alignment vertical="center"/>
    </xf>
    <xf numFmtId="38" fontId="78" fillId="0" borderId="126" xfId="35" applyFont="1" applyBorder="1" applyAlignment="1" applyProtection="1">
      <alignment vertical="center"/>
    </xf>
    <xf numFmtId="38" fontId="78" fillId="0" borderId="26" xfId="35" applyFont="1" applyBorder="1" applyAlignment="1" applyProtection="1">
      <alignment vertical="center"/>
    </xf>
    <xf numFmtId="38" fontId="78" fillId="0" borderId="45" xfId="35" applyFont="1" applyBorder="1" applyAlignment="1" applyProtection="1">
      <alignment vertical="center"/>
    </xf>
    <xf numFmtId="38" fontId="4" fillId="0" borderId="127" xfId="35" applyFont="1" applyBorder="1" applyAlignment="1" applyProtection="1">
      <alignment vertical="center"/>
    </xf>
    <xf numFmtId="0" fontId="18" fillId="0" borderId="21" xfId="0" applyFont="1" applyBorder="1" applyAlignment="1" applyProtection="1">
      <alignment vertical="center"/>
    </xf>
    <xf numFmtId="38" fontId="7" fillId="0" borderId="21" xfId="35" applyFont="1" applyBorder="1" applyAlignment="1" applyProtection="1">
      <alignment vertical="center"/>
    </xf>
    <xf numFmtId="38" fontId="14" fillId="0" borderId="31" xfId="35" applyFont="1" applyBorder="1" applyAlignment="1" applyProtection="1">
      <alignment vertical="center"/>
    </xf>
    <xf numFmtId="38" fontId="7" fillId="0" borderId="28" xfId="35" applyFont="1" applyBorder="1" applyAlignment="1" applyProtection="1">
      <alignment vertical="center"/>
    </xf>
    <xf numFmtId="0" fontId="129" fillId="0" borderId="128" xfId="0" applyFont="1" applyBorder="1" applyAlignment="1" applyProtection="1">
      <alignment vertical="center"/>
    </xf>
    <xf numFmtId="38" fontId="4" fillId="0" borderId="129" xfId="35" applyFont="1" applyBorder="1" applyAlignment="1" applyProtection="1">
      <alignment vertical="center"/>
    </xf>
    <xf numFmtId="0" fontId="18" fillId="0" borderId="130" xfId="0" applyFont="1" applyBorder="1" applyAlignment="1" applyProtection="1">
      <alignment vertical="center"/>
    </xf>
    <xf numFmtId="38" fontId="7" fillId="0" borderId="130" xfId="35" applyFont="1" applyBorder="1" applyAlignment="1" applyProtection="1">
      <alignment vertical="center"/>
    </xf>
    <xf numFmtId="38" fontId="14" fillId="0" borderId="131" xfId="35" applyFont="1" applyBorder="1" applyAlignment="1" applyProtection="1">
      <alignment vertical="center"/>
    </xf>
    <xf numFmtId="38" fontId="7" fillId="0" borderId="129" xfId="35" applyFont="1" applyBorder="1" applyAlignment="1" applyProtection="1">
      <alignment vertical="center"/>
    </xf>
    <xf numFmtId="38" fontId="7" fillId="0" borderId="20" xfId="35" applyFont="1" applyBorder="1" applyAlignment="1" applyProtection="1">
      <alignment horizontal="left" vertical="center"/>
    </xf>
    <xf numFmtId="38" fontId="14" fillId="0" borderId="26" xfId="35" applyFont="1" applyBorder="1" applyAlignment="1" applyProtection="1">
      <alignment vertical="center"/>
    </xf>
    <xf numFmtId="38" fontId="7" fillId="0" borderId="25" xfId="35" applyFont="1" applyBorder="1" applyAlignment="1" applyProtection="1">
      <alignment horizontal="right" vertical="center"/>
    </xf>
    <xf numFmtId="38" fontId="14" fillId="0" borderId="46" xfId="35" applyFont="1" applyBorder="1" applyAlignment="1" applyProtection="1">
      <alignment vertical="center"/>
    </xf>
    <xf numFmtId="0" fontId="7" fillId="0" borderId="25" xfId="0" applyFont="1" applyBorder="1" applyAlignment="1" applyProtection="1">
      <alignment vertical="center"/>
    </xf>
    <xf numFmtId="0" fontId="7" fillId="0" borderId="46" xfId="0" applyFont="1" applyBorder="1" applyAlignment="1" applyProtection="1">
      <alignment vertical="center"/>
    </xf>
    <xf numFmtId="0" fontId="7" fillId="0" borderId="26" xfId="0" applyFont="1" applyBorder="1" applyAlignment="1" applyProtection="1">
      <alignment vertical="center"/>
    </xf>
    <xf numFmtId="0" fontId="12" fillId="0" borderId="0" xfId="0" applyFont="1" applyBorder="1" applyAlignment="1" applyProtection="1">
      <alignment horizontal="center" vertical="top" textRotation="255"/>
    </xf>
    <xf numFmtId="38" fontId="7" fillId="0" borderId="0" xfId="35" applyFont="1" applyBorder="1" applyAlignment="1" applyProtection="1">
      <alignment vertical="center"/>
    </xf>
    <xf numFmtId="0" fontId="18" fillId="0" borderId="0" xfId="0" applyFont="1" applyBorder="1" applyAlignment="1" applyProtection="1">
      <alignment vertical="center"/>
    </xf>
    <xf numFmtId="38" fontId="71" fillId="0" borderId="0" xfId="35" applyFont="1" applyBorder="1" applyAlignment="1" applyProtection="1">
      <alignment vertical="center"/>
    </xf>
    <xf numFmtId="38" fontId="15" fillId="0" borderId="0" xfId="0" applyNumberFormat="1" applyFont="1" applyBorder="1" applyAlignment="1" applyProtection="1">
      <alignment horizontal="right" vertical="center"/>
    </xf>
    <xf numFmtId="38" fontId="7" fillId="0" borderId="0" xfId="35" applyFont="1" applyBorder="1" applyProtection="1"/>
    <xf numFmtId="0" fontId="18" fillId="0" borderId="0" xfId="0" applyFont="1" applyBorder="1" applyProtection="1"/>
    <xf numFmtId="0" fontId="25" fillId="0" borderId="0" xfId="0" applyFont="1" applyBorder="1" applyAlignment="1" applyProtection="1">
      <alignment vertical="center"/>
    </xf>
    <xf numFmtId="9" fontId="7" fillId="0" borderId="0" xfId="28" applyFont="1" applyBorder="1" applyProtection="1"/>
    <xf numFmtId="38" fontId="4" fillId="0" borderId="48" xfId="35" applyFont="1" applyBorder="1" applyAlignment="1" applyProtection="1">
      <alignment vertical="center"/>
    </xf>
    <xf numFmtId="0" fontId="18" fillId="0" borderId="59" xfId="0" applyFont="1" applyBorder="1" applyAlignment="1" applyProtection="1">
      <alignment horizontal="center" vertical="center"/>
    </xf>
    <xf numFmtId="38" fontId="7" fillId="0" borderId="54" xfId="35" applyFont="1" applyBorder="1" applyAlignment="1" applyProtection="1">
      <alignment vertical="center"/>
    </xf>
    <xf numFmtId="38" fontId="14" fillId="0" borderId="48" xfId="35" applyFont="1" applyBorder="1" applyAlignment="1" applyProtection="1">
      <alignment vertical="center"/>
      <protection locked="0"/>
    </xf>
    <xf numFmtId="38" fontId="4" fillId="0" borderId="44" xfId="35" applyFont="1" applyBorder="1" applyAlignment="1" applyProtection="1">
      <alignment vertical="center"/>
    </xf>
    <xf numFmtId="38" fontId="14" fillId="0" borderId="99" xfId="35" applyFont="1" applyBorder="1" applyAlignment="1" applyProtection="1">
      <alignment vertical="center"/>
      <protection locked="0"/>
    </xf>
    <xf numFmtId="0" fontId="7" fillId="0" borderId="31" xfId="0" applyFont="1" applyBorder="1" applyAlignment="1" applyProtection="1">
      <alignment vertical="center"/>
    </xf>
    <xf numFmtId="38" fontId="4" fillId="0" borderId="18" xfId="35" applyFont="1" applyBorder="1" applyAlignment="1" applyProtection="1">
      <alignment vertical="center"/>
    </xf>
    <xf numFmtId="38" fontId="14" fillId="0" borderId="23" xfId="35" applyFont="1" applyBorder="1" applyAlignment="1" applyProtection="1">
      <alignment vertical="center"/>
      <protection locked="0"/>
    </xf>
    <xf numFmtId="0" fontId="18" fillId="0" borderId="59" xfId="0" applyFont="1" applyBorder="1" applyAlignment="1" applyProtection="1">
      <alignment vertical="center"/>
    </xf>
    <xf numFmtId="0" fontId="18" fillId="0" borderId="90" xfId="0" applyFont="1" applyBorder="1" applyAlignment="1" applyProtection="1">
      <alignment horizontal="center" vertical="center"/>
    </xf>
    <xf numFmtId="0" fontId="18" fillId="0" borderId="20" xfId="0" applyFont="1" applyBorder="1" applyAlignment="1" applyProtection="1">
      <alignment vertical="center"/>
    </xf>
    <xf numFmtId="38" fontId="7" fillId="0" borderId="20" xfId="35" applyFont="1" applyBorder="1" applyAlignment="1" applyProtection="1">
      <alignment vertical="center"/>
    </xf>
    <xf numFmtId="0" fontId="7" fillId="0" borderId="22" xfId="0" applyFont="1" applyBorder="1" applyAlignment="1" applyProtection="1">
      <alignment vertical="center"/>
    </xf>
    <xf numFmtId="0" fontId="7" fillId="0" borderId="20" xfId="0" applyFont="1" applyBorder="1" applyAlignment="1" applyProtection="1">
      <alignment vertical="center"/>
    </xf>
    <xf numFmtId="0" fontId="7" fillId="0" borderId="29" xfId="0" applyFont="1" applyBorder="1" applyAlignment="1" applyProtection="1">
      <alignment vertical="center"/>
    </xf>
    <xf numFmtId="0" fontId="7" fillId="0" borderId="28" xfId="0" applyFont="1" applyBorder="1" applyAlignment="1" applyProtection="1">
      <alignment vertical="center"/>
    </xf>
    <xf numFmtId="0" fontId="7" fillId="0" borderId="21" xfId="0" applyFont="1" applyBorder="1" applyAlignment="1" applyProtection="1">
      <alignment vertical="center"/>
    </xf>
    <xf numFmtId="38" fontId="7" fillId="0" borderId="103" xfId="35" applyFont="1" applyBorder="1" applyAlignment="1" applyProtection="1">
      <alignment vertical="center"/>
    </xf>
    <xf numFmtId="0" fontId="18" fillId="0" borderId="102" xfId="0" applyFont="1" applyBorder="1" applyAlignment="1" applyProtection="1">
      <alignment vertical="center"/>
    </xf>
    <xf numFmtId="38" fontId="7" fillId="0" borderId="102" xfId="35" applyFont="1" applyBorder="1" applyAlignment="1" applyProtection="1">
      <alignment vertical="center"/>
    </xf>
    <xf numFmtId="38" fontId="14" fillId="0" borderId="132" xfId="35" applyFont="1" applyBorder="1" applyAlignment="1" applyProtection="1">
      <alignment vertical="center"/>
    </xf>
    <xf numFmtId="38" fontId="7" fillId="0" borderId="39" xfId="35" applyFont="1" applyBorder="1" applyAlignment="1" applyProtection="1">
      <alignment vertical="center"/>
    </xf>
    <xf numFmtId="38" fontId="7" fillId="0" borderId="97" xfId="35" applyFont="1" applyBorder="1" applyAlignment="1" applyProtection="1">
      <alignment vertical="center"/>
    </xf>
    <xf numFmtId="0" fontId="18" fillId="0" borderId="18" xfId="0" applyFont="1" applyBorder="1" applyAlignment="1" applyProtection="1">
      <alignment horizontal="center" vertical="center"/>
    </xf>
    <xf numFmtId="0" fontId="7" fillId="0" borderId="48" xfId="0" applyFont="1" applyBorder="1" applyAlignment="1" applyProtection="1">
      <alignment vertical="center"/>
    </xf>
    <xf numFmtId="0" fontId="7" fillId="0" borderId="123" xfId="0" applyFont="1" applyBorder="1" applyAlignment="1" applyProtection="1">
      <alignment vertical="center"/>
    </xf>
    <xf numFmtId="0" fontId="18" fillId="0" borderId="89" xfId="0" applyFont="1" applyBorder="1" applyAlignment="1" applyProtection="1">
      <alignment vertical="center"/>
    </xf>
    <xf numFmtId="38" fontId="7" fillId="0" borderId="89" xfId="35" applyFont="1" applyBorder="1" applyAlignment="1" applyProtection="1">
      <alignment vertical="center"/>
    </xf>
    <xf numFmtId="38" fontId="14" fillId="0" borderId="133" xfId="35" applyFont="1" applyBorder="1" applyAlignment="1" applyProtection="1">
      <alignment vertical="center"/>
    </xf>
    <xf numFmtId="38" fontId="7" fillId="0" borderId="43" xfId="35" applyFont="1" applyBorder="1" applyAlignment="1" applyProtection="1">
      <alignment vertical="center"/>
    </xf>
    <xf numFmtId="38" fontId="14" fillId="0" borderId="97" xfId="35" applyFont="1" applyBorder="1" applyAlignment="1" applyProtection="1">
      <alignment vertical="center"/>
    </xf>
    <xf numFmtId="0" fontId="2" fillId="0" borderId="35" xfId="0" applyFont="1" applyFill="1" applyBorder="1" applyAlignment="1">
      <alignment horizontal="center" vertical="center"/>
    </xf>
    <xf numFmtId="0" fontId="2" fillId="0" borderId="30" xfId="0" applyFont="1" applyFill="1" applyBorder="1" applyAlignment="1">
      <alignment vertical="center"/>
    </xf>
    <xf numFmtId="0" fontId="74" fillId="0" borderId="30" xfId="0" applyFont="1" applyFill="1" applyBorder="1" applyAlignment="1">
      <alignment horizontal="center" vertical="center"/>
    </xf>
    <xf numFmtId="38" fontId="12" fillId="0" borderId="18" xfId="35" applyFont="1" applyFill="1" applyBorder="1" applyAlignment="1">
      <alignment vertical="center"/>
    </xf>
    <xf numFmtId="38" fontId="84" fillId="0" borderId="76" xfId="35" applyFont="1" applyFill="1" applyBorder="1" applyAlignment="1" applyProtection="1">
      <alignment vertical="center"/>
      <protection locked="0"/>
    </xf>
    <xf numFmtId="38" fontId="2" fillId="0" borderId="35" xfId="35" applyFont="1" applyFill="1" applyBorder="1" applyAlignment="1">
      <alignment vertical="center"/>
    </xf>
    <xf numFmtId="38" fontId="2" fillId="0" borderId="30" xfId="35" applyFont="1" applyFill="1" applyBorder="1" applyAlignment="1">
      <alignment vertical="center"/>
    </xf>
    <xf numFmtId="38" fontId="2" fillId="0" borderId="35" xfId="35" applyFont="1" applyFill="1" applyBorder="1" applyAlignment="1">
      <alignment horizontal="center" vertical="center"/>
    </xf>
    <xf numFmtId="0" fontId="2" fillId="0" borderId="37" xfId="0" applyFont="1" applyFill="1" applyBorder="1" applyAlignment="1">
      <alignment horizontal="center" vertical="center"/>
    </xf>
    <xf numFmtId="38" fontId="2" fillId="0" borderId="105" xfId="35" applyFont="1" applyFill="1" applyBorder="1" applyAlignment="1">
      <alignment vertical="center"/>
    </xf>
    <xf numFmtId="0" fontId="74" fillId="0" borderId="105" xfId="0" applyFont="1" applyFill="1" applyBorder="1" applyAlignment="1">
      <alignment horizontal="center" vertical="center"/>
    </xf>
    <xf numFmtId="38" fontId="12" fillId="0" borderId="19" xfId="35" applyFont="1" applyFill="1" applyBorder="1" applyAlignment="1">
      <alignment vertical="center"/>
    </xf>
    <xf numFmtId="38" fontId="84" fillId="0" borderId="77" xfId="35" applyFont="1" applyFill="1" applyBorder="1" applyAlignment="1" applyProtection="1">
      <alignment vertical="center"/>
      <protection locked="0"/>
    </xf>
    <xf numFmtId="0" fontId="2" fillId="0" borderId="30" xfId="0" applyFont="1" applyFill="1" applyBorder="1" applyAlignment="1">
      <alignment horizontal="center" vertical="center"/>
    </xf>
    <xf numFmtId="0" fontId="2" fillId="0" borderId="50" xfId="0" applyFont="1" applyFill="1" applyBorder="1" applyAlignment="1">
      <alignment vertical="center"/>
    </xf>
    <xf numFmtId="0" fontId="74" fillId="0" borderId="18" xfId="0" applyFont="1" applyFill="1" applyBorder="1" applyAlignment="1">
      <alignment horizontal="center" vertical="center"/>
    </xf>
    <xf numFmtId="0" fontId="2" fillId="0" borderId="35" xfId="0" applyFont="1" applyFill="1" applyBorder="1" applyAlignment="1" applyProtection="1">
      <alignment horizontal="center" vertical="center"/>
    </xf>
    <xf numFmtId="38" fontId="2" fillId="0" borderId="50" xfId="35" applyFont="1" applyFill="1" applyBorder="1" applyAlignment="1">
      <alignment vertical="center"/>
    </xf>
    <xf numFmtId="0" fontId="7" fillId="0" borderId="87"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5" fillId="0" borderId="97" xfId="0" applyFont="1" applyFill="1" applyBorder="1" applyAlignment="1" applyProtection="1">
      <alignment vertical="center"/>
    </xf>
    <xf numFmtId="0" fontId="15" fillId="0" borderId="0" xfId="0" applyFont="1" applyFill="1" applyBorder="1" applyAlignment="1">
      <alignment vertical="center"/>
    </xf>
    <xf numFmtId="0" fontId="7" fillId="0" borderId="0" xfId="0" applyFont="1" applyFill="1" applyBorder="1"/>
    <xf numFmtId="0" fontId="7" fillId="0" borderId="0" xfId="0" applyFont="1" applyFill="1" applyBorder="1" applyAlignment="1">
      <alignment vertical="center"/>
    </xf>
    <xf numFmtId="0" fontId="4" fillId="0" borderId="38" xfId="0" applyFont="1" applyFill="1" applyBorder="1" applyAlignment="1">
      <alignment horizontal="center" vertical="center"/>
    </xf>
    <xf numFmtId="38" fontId="7" fillId="0" borderId="0" xfId="35" applyFont="1" applyFill="1" applyBorder="1" applyAlignment="1">
      <alignment vertical="center"/>
    </xf>
    <xf numFmtId="0" fontId="25" fillId="0" borderId="87" xfId="0" applyFont="1" applyFill="1" applyBorder="1" applyAlignment="1" applyProtection="1">
      <alignment vertical="center"/>
    </xf>
    <xf numFmtId="38" fontId="7" fillId="0" borderId="48" xfId="35" applyFont="1" applyFill="1" applyBorder="1" applyAlignment="1">
      <alignment vertical="center"/>
    </xf>
    <xf numFmtId="0" fontId="68" fillId="0" borderId="30" xfId="0" applyFont="1" applyFill="1" applyBorder="1" applyAlignment="1">
      <alignment horizontal="center" vertical="center"/>
    </xf>
    <xf numFmtId="38" fontId="7" fillId="0" borderId="18" xfId="35" applyFont="1" applyFill="1" applyBorder="1" applyAlignment="1">
      <alignment vertical="center"/>
    </xf>
    <xf numFmtId="38" fontId="83" fillId="0" borderId="76" xfId="35" applyFont="1" applyFill="1" applyBorder="1" applyAlignment="1" applyProtection="1">
      <alignment vertical="center"/>
      <protection locked="0"/>
    </xf>
    <xf numFmtId="0" fontId="4" fillId="0" borderId="18" xfId="0" applyFont="1" applyFill="1" applyBorder="1" applyAlignment="1">
      <alignment horizontal="center" vertical="center"/>
    </xf>
    <xf numFmtId="0" fontId="65" fillId="0" borderId="30" xfId="0" applyFont="1" applyFill="1" applyBorder="1" applyAlignment="1">
      <alignment vertical="center"/>
    </xf>
    <xf numFmtId="38" fontId="7" fillId="0" borderId="18" xfId="35" applyFont="1" applyFill="1" applyBorder="1" applyAlignment="1">
      <alignment horizontal="right" vertical="center"/>
    </xf>
    <xf numFmtId="38" fontId="83" fillId="0" borderId="76" xfId="35" applyFont="1" applyFill="1" applyBorder="1" applyAlignment="1" applyProtection="1">
      <alignment horizontal="right" vertical="center"/>
      <protection locked="0"/>
    </xf>
    <xf numFmtId="38" fontId="7" fillId="0" borderId="21" xfId="35" applyFont="1" applyFill="1" applyBorder="1" applyAlignment="1" applyProtection="1">
      <alignment vertical="center"/>
    </xf>
    <xf numFmtId="38" fontId="7" fillId="0" borderId="0" xfId="35" applyFont="1" applyFill="1" applyBorder="1" applyAlignment="1" applyProtection="1">
      <alignment vertical="center"/>
    </xf>
    <xf numFmtId="38" fontId="25" fillId="0" borderId="0" xfId="35" applyFont="1" applyFill="1" applyBorder="1" applyAlignment="1" applyProtection="1">
      <alignment vertical="center"/>
    </xf>
    <xf numFmtId="0" fontId="7" fillId="0" borderId="97" xfId="0" applyFont="1" applyFill="1" applyBorder="1" applyAlignment="1" applyProtection="1">
      <alignment vertical="center"/>
    </xf>
    <xf numFmtId="38" fontId="15" fillId="0" borderId="0" xfId="35" applyFont="1" applyFill="1" applyBorder="1" applyAlignment="1">
      <alignment vertical="center"/>
    </xf>
    <xf numFmtId="38" fontId="83" fillId="0" borderId="81" xfId="35" applyFont="1" applyFill="1" applyBorder="1" applyAlignment="1" applyProtection="1">
      <alignment vertical="center"/>
      <protection locked="0"/>
    </xf>
    <xf numFmtId="38" fontId="83" fillId="0" borderId="78" xfId="35" applyFont="1" applyFill="1" applyBorder="1" applyAlignment="1" applyProtection="1">
      <alignment horizontal="right" vertical="center"/>
      <protection locked="0"/>
    </xf>
    <xf numFmtId="38" fontId="7" fillId="0" borderId="18" xfId="35" applyFont="1" applyFill="1" applyBorder="1" applyAlignment="1" applyProtection="1">
      <alignment vertical="center"/>
    </xf>
    <xf numFmtId="38" fontId="7" fillId="0" borderId="16" xfId="35" applyFont="1" applyFill="1" applyBorder="1" applyAlignment="1" applyProtection="1">
      <alignment vertical="center"/>
    </xf>
    <xf numFmtId="0" fontId="4" fillId="0" borderId="87" xfId="0" applyFont="1" applyFill="1" applyBorder="1" applyAlignment="1" applyProtection="1">
      <alignment horizontal="center" vertical="center"/>
    </xf>
    <xf numFmtId="0" fontId="65" fillId="0" borderId="58" xfId="0" applyFont="1" applyFill="1" applyBorder="1" applyAlignment="1" applyProtection="1">
      <alignment vertical="center"/>
    </xf>
    <xf numFmtId="0" fontId="7" fillId="0" borderId="0" xfId="0" applyFont="1" applyFill="1" applyBorder="1" applyAlignment="1" applyProtection="1">
      <alignment horizontal="right" vertical="center"/>
    </xf>
    <xf numFmtId="38" fontId="86" fillId="0" borderId="83" xfId="35" applyFont="1" applyFill="1" applyBorder="1" applyAlignment="1" applyProtection="1">
      <alignment horizontal="right" vertical="center"/>
    </xf>
    <xf numFmtId="0" fontId="7" fillId="0" borderId="22" xfId="0" applyFont="1" applyFill="1" applyBorder="1" applyAlignment="1" applyProtection="1">
      <alignment vertical="center"/>
    </xf>
    <xf numFmtId="0" fontId="7" fillId="0" borderId="20" xfId="0" applyFont="1" applyFill="1" applyBorder="1" applyAlignment="1" applyProtection="1">
      <alignment horizontal="right" vertical="center"/>
    </xf>
    <xf numFmtId="0" fontId="61" fillId="0" borderId="87" xfId="0" applyFont="1" applyFill="1" applyBorder="1" applyAlignment="1" applyProtection="1">
      <alignment horizontal="center" vertical="center"/>
    </xf>
    <xf numFmtId="38" fontId="65" fillId="0" borderId="58" xfId="35" applyFont="1" applyFill="1" applyBorder="1" applyAlignment="1" applyProtection="1">
      <alignment vertical="center"/>
    </xf>
    <xf numFmtId="38" fontId="65" fillId="0" borderId="59" xfId="35" applyFont="1" applyFill="1" applyBorder="1" applyAlignment="1" applyProtection="1">
      <alignment vertical="center"/>
    </xf>
    <xf numFmtId="0" fontId="7" fillId="0" borderId="48" xfId="0" applyFont="1" applyFill="1" applyBorder="1" applyAlignment="1" applyProtection="1">
      <alignment horizontal="right" vertical="center"/>
    </xf>
    <xf numFmtId="38" fontId="86" fillId="0" borderId="81" xfId="35" applyFont="1" applyFill="1" applyBorder="1" applyAlignment="1" applyProtection="1">
      <alignment horizontal="right" vertical="center"/>
    </xf>
    <xf numFmtId="0" fontId="4" fillId="0" borderId="48" xfId="0" applyFont="1" applyFill="1" applyBorder="1" applyAlignment="1" applyProtection="1">
      <alignment horizontal="center" vertical="center"/>
    </xf>
    <xf numFmtId="0" fontId="59" fillId="0" borderId="87" xfId="0" applyFont="1" applyFill="1" applyBorder="1" applyAlignment="1" applyProtection="1">
      <alignment vertical="center"/>
    </xf>
    <xf numFmtId="0" fontId="59" fillId="0" borderId="0" xfId="0" applyFont="1" applyFill="1" applyBorder="1" applyAlignment="1" applyProtection="1">
      <alignment vertical="center"/>
    </xf>
    <xf numFmtId="0" fontId="7" fillId="0" borderId="0" xfId="0" applyFont="1" applyFill="1" applyBorder="1" applyAlignment="1">
      <alignment horizontal="center" vertical="center"/>
    </xf>
    <xf numFmtId="0" fontId="62" fillId="0" borderId="87" xfId="0" applyFont="1" applyFill="1" applyBorder="1" applyAlignment="1" applyProtection="1">
      <alignment horizontal="center" vertical="center"/>
    </xf>
    <xf numFmtId="38" fontId="7" fillId="0" borderId="0" xfId="35" applyFont="1" applyFill="1" applyBorder="1" applyAlignment="1" applyProtection="1">
      <alignment horizontal="right" vertical="center"/>
    </xf>
    <xf numFmtId="0" fontId="4" fillId="0" borderId="57" xfId="0" applyFont="1" applyFill="1" applyBorder="1" applyAlignment="1" applyProtection="1">
      <alignment horizontal="center" vertical="center"/>
    </xf>
    <xf numFmtId="38" fontId="7" fillId="0" borderId="97" xfId="35" applyFont="1" applyFill="1" applyBorder="1" applyAlignment="1" applyProtection="1">
      <alignment vertical="center"/>
    </xf>
    <xf numFmtId="0" fontId="65" fillId="0" borderId="59" xfId="0" applyFont="1" applyFill="1" applyBorder="1" applyAlignment="1" applyProtection="1">
      <alignment vertical="center"/>
    </xf>
    <xf numFmtId="38" fontId="7" fillId="0" borderId="48" xfId="35" applyFont="1" applyFill="1" applyBorder="1" applyAlignment="1" applyProtection="1">
      <alignment horizontal="right" vertical="center"/>
    </xf>
    <xf numFmtId="0" fontId="4" fillId="0" borderId="54" xfId="0" applyFont="1" applyFill="1" applyBorder="1" applyAlignment="1" applyProtection="1">
      <alignment horizontal="center" vertical="center"/>
    </xf>
    <xf numFmtId="0" fontId="25" fillId="0" borderId="87" xfId="0" applyFont="1" applyFill="1" applyBorder="1" applyAlignment="1" applyProtection="1">
      <alignment horizontal="left" vertical="center"/>
    </xf>
    <xf numFmtId="0" fontId="25" fillId="0" borderId="0" xfId="0" applyFont="1" applyFill="1" applyBorder="1" applyAlignment="1" applyProtection="1">
      <alignment horizontal="centerContinuous" vertical="center"/>
    </xf>
    <xf numFmtId="0" fontId="7" fillId="0" borderId="0" xfId="0" applyFont="1" applyFill="1" applyBorder="1" applyAlignment="1" applyProtection="1">
      <alignment horizontal="centerContinuous" vertical="center"/>
    </xf>
    <xf numFmtId="38" fontId="7" fillId="0" borderId="0" xfId="0" applyNumberFormat="1" applyFont="1" applyFill="1" applyBorder="1" applyAlignment="1" applyProtection="1">
      <alignment vertical="center"/>
    </xf>
    <xf numFmtId="38" fontId="7" fillId="0" borderId="0" xfId="0" applyNumberFormat="1" applyFont="1" applyFill="1" applyBorder="1" applyAlignment="1" applyProtection="1">
      <alignment horizontal="center" vertical="center"/>
    </xf>
    <xf numFmtId="38" fontId="15" fillId="0" borderId="0" xfId="0" applyNumberFormat="1" applyFont="1" applyFill="1" applyBorder="1" applyAlignment="1" applyProtection="1">
      <alignment horizontal="right" vertical="center"/>
    </xf>
    <xf numFmtId="38" fontId="15" fillId="0" borderId="97" xfId="0" applyNumberFormat="1" applyFont="1" applyFill="1" applyBorder="1" applyAlignment="1" applyProtection="1">
      <alignment horizontal="right" vertical="center"/>
    </xf>
    <xf numFmtId="0" fontId="86" fillId="0" borderId="83" xfId="0" applyFont="1" applyFill="1" applyBorder="1" applyAlignment="1" applyProtection="1">
      <alignment horizontal="right" vertical="center"/>
    </xf>
    <xf numFmtId="38" fontId="15" fillId="0" borderId="0" xfId="0" applyNumberFormat="1" applyFont="1" applyFill="1" applyBorder="1" applyAlignment="1">
      <alignment horizontal="right" vertical="center"/>
    </xf>
    <xf numFmtId="38" fontId="83" fillId="0" borderId="85" xfId="35" applyFont="1" applyFill="1" applyBorder="1" applyAlignment="1" applyProtection="1">
      <alignment horizontal="right" vertical="center"/>
      <protection locked="0"/>
    </xf>
    <xf numFmtId="0" fontId="4" fillId="0" borderId="24" xfId="0" applyFont="1" applyFill="1" applyBorder="1" applyAlignment="1" applyProtection="1">
      <alignment horizontal="center" vertical="center"/>
    </xf>
    <xf numFmtId="0" fontId="65" fillId="0" borderId="32" xfId="0" applyFont="1" applyFill="1" applyBorder="1" applyAlignment="1" applyProtection="1">
      <alignment vertical="center"/>
    </xf>
    <xf numFmtId="38" fontId="7" fillId="0" borderId="24" xfId="35" applyFont="1" applyFill="1" applyBorder="1" applyAlignment="1" applyProtection="1">
      <alignment horizontal="right" vertical="center"/>
    </xf>
    <xf numFmtId="0" fontId="86" fillId="0" borderId="85" xfId="0" applyFont="1" applyFill="1" applyBorder="1" applyAlignment="1" applyProtection="1">
      <alignment horizontal="right" vertical="center"/>
    </xf>
    <xf numFmtId="0" fontId="7" fillId="0" borderId="134" xfId="0" applyFont="1" applyFill="1" applyBorder="1" applyAlignment="1" applyProtection="1">
      <alignment vertical="center"/>
    </xf>
    <xf numFmtId="0" fontId="7" fillId="0" borderId="16" xfId="0" applyFont="1" applyFill="1" applyBorder="1" applyAlignment="1" applyProtection="1">
      <alignment vertical="center"/>
    </xf>
    <xf numFmtId="0" fontId="7" fillId="0" borderId="135" xfId="0" applyFont="1" applyFill="1" applyBorder="1" applyAlignment="1" applyProtection="1">
      <alignment vertical="center"/>
    </xf>
    <xf numFmtId="0" fontId="4" fillId="0" borderId="35" xfId="0" applyFont="1" applyFill="1" applyBorder="1" applyAlignment="1">
      <alignment vertical="center"/>
    </xf>
    <xf numFmtId="0" fontId="69" fillId="0" borderId="30" xfId="0" applyFont="1" applyFill="1" applyBorder="1" applyAlignment="1">
      <alignment horizontal="center" vertical="center"/>
    </xf>
    <xf numFmtId="0" fontId="61" fillId="0" borderId="0" xfId="0" applyFont="1" applyFill="1" applyBorder="1" applyAlignment="1" applyProtection="1">
      <alignment vertical="center"/>
    </xf>
    <xf numFmtId="0" fontId="4" fillId="0" borderId="58"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44" xfId="0" applyFont="1" applyFill="1" applyBorder="1" applyAlignment="1">
      <alignment vertical="center"/>
    </xf>
    <xf numFmtId="0" fontId="69" fillId="0" borderId="59" xfId="0" applyFont="1" applyFill="1" applyBorder="1" applyAlignment="1">
      <alignment horizontal="center" vertical="center"/>
    </xf>
    <xf numFmtId="0" fontId="4" fillId="0" borderId="87" xfId="0" applyFont="1" applyFill="1" applyBorder="1" applyAlignment="1" applyProtection="1">
      <alignment vertical="center"/>
    </xf>
    <xf numFmtId="38" fontId="7" fillId="0" borderId="136" xfId="35" applyFont="1" applyFill="1" applyBorder="1" applyAlignment="1" applyProtection="1">
      <alignment horizontal="right" vertical="center"/>
    </xf>
    <xf numFmtId="0" fontId="61" fillId="0" borderId="48" xfId="0" applyFont="1" applyFill="1" applyBorder="1" applyAlignment="1" applyProtection="1">
      <alignment vertical="center"/>
    </xf>
    <xf numFmtId="0" fontId="4" fillId="0" borderId="59" xfId="0" applyFont="1" applyFill="1" applyBorder="1" applyAlignment="1" applyProtection="1">
      <alignment vertical="center"/>
    </xf>
    <xf numFmtId="0" fontId="4" fillId="0" borderId="115" xfId="0" applyFont="1" applyFill="1" applyBorder="1" applyAlignment="1" applyProtection="1">
      <alignment vertical="center"/>
    </xf>
    <xf numFmtId="0" fontId="61" fillId="0" borderId="87" xfId="0" applyFont="1" applyFill="1" applyBorder="1" applyAlignment="1" applyProtection="1">
      <alignment vertical="center"/>
    </xf>
    <xf numFmtId="0" fontId="4" fillId="0" borderId="5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37" xfId="0" applyFont="1" applyFill="1" applyBorder="1" applyAlignment="1">
      <alignment vertical="center"/>
    </xf>
    <xf numFmtId="0" fontId="4" fillId="0" borderId="135" xfId="0" applyFont="1" applyFill="1" applyBorder="1" applyAlignment="1">
      <alignment vertical="center"/>
    </xf>
    <xf numFmtId="38" fontId="48" fillId="0" borderId="51" xfId="35" applyFont="1" applyFill="1" applyBorder="1" applyAlignment="1" applyProtection="1">
      <alignment vertical="center"/>
    </xf>
    <xf numFmtId="0" fontId="0" fillId="0" borderId="0" xfId="0" applyFill="1"/>
    <xf numFmtId="0" fontId="27" fillId="0" borderId="0" xfId="0" applyFont="1" applyFill="1"/>
    <xf numFmtId="38" fontId="84" fillId="0" borderId="81" xfId="35" applyFont="1" applyFill="1" applyBorder="1" applyAlignment="1" applyProtection="1">
      <alignment vertical="center"/>
      <protection locked="0"/>
    </xf>
    <xf numFmtId="38" fontId="48" fillId="0" borderId="51" xfId="35" applyFont="1" applyFill="1" applyBorder="1" applyAlignment="1" applyProtection="1">
      <alignment vertical="center" shrinkToFit="1"/>
    </xf>
    <xf numFmtId="0" fontId="2" fillId="0" borderId="18" xfId="0" applyFont="1" applyFill="1" applyBorder="1" applyAlignment="1" applyProtection="1">
      <alignment horizontal="center" vertical="center"/>
    </xf>
    <xf numFmtId="38" fontId="27" fillId="0" borderId="51" xfId="35" applyFont="1" applyFill="1" applyBorder="1" applyAlignment="1" applyProtection="1">
      <alignment vertical="center"/>
    </xf>
    <xf numFmtId="38" fontId="30" fillId="0" borderId="48" xfId="35" applyFont="1" applyFill="1" applyBorder="1" applyAlignment="1" applyProtection="1">
      <alignment vertical="center"/>
    </xf>
    <xf numFmtId="0" fontId="2" fillId="0" borderId="50" xfId="0" applyFont="1" applyFill="1" applyBorder="1" applyAlignment="1" applyProtection="1">
      <alignment vertical="center"/>
    </xf>
    <xf numFmtId="0" fontId="48" fillId="0" borderId="51" xfId="0" applyFont="1" applyFill="1" applyBorder="1" applyAlignment="1" applyProtection="1">
      <alignment vertical="center"/>
    </xf>
    <xf numFmtId="38" fontId="84" fillId="0" borderId="78" xfId="35" applyFont="1" applyFill="1" applyBorder="1" applyAlignment="1" applyProtection="1">
      <alignment vertical="center"/>
      <protection locked="0"/>
    </xf>
    <xf numFmtId="0" fontId="48" fillId="0" borderId="124" xfId="0" applyFont="1" applyFill="1" applyBorder="1" applyAlignment="1" applyProtection="1">
      <alignment vertical="center"/>
    </xf>
    <xf numFmtId="0" fontId="2" fillId="0" borderId="49" xfId="0" applyFont="1" applyFill="1" applyBorder="1" applyAlignment="1" applyProtection="1">
      <alignment vertical="center"/>
    </xf>
    <xf numFmtId="38" fontId="84" fillId="0" borderId="76" xfId="35" applyFont="1" applyFill="1" applyBorder="1" applyAlignment="1" applyProtection="1">
      <alignment vertical="center"/>
    </xf>
    <xf numFmtId="0" fontId="2" fillId="0" borderId="103" xfId="0" applyFont="1" applyFill="1" applyBorder="1" applyAlignment="1">
      <alignment horizontal="center" vertical="center"/>
    </xf>
    <xf numFmtId="0" fontId="2" fillId="0" borderId="104" xfId="0" applyFont="1" applyFill="1" applyBorder="1" applyAlignment="1">
      <alignment vertical="center"/>
    </xf>
    <xf numFmtId="38" fontId="12" fillId="0" borderId="102" xfId="35" applyFont="1" applyFill="1" applyBorder="1" applyAlignment="1">
      <alignment vertical="center"/>
    </xf>
    <xf numFmtId="38" fontId="84" fillId="0" borderId="75" xfId="35" applyFont="1" applyFill="1" applyBorder="1" applyAlignment="1" applyProtection="1">
      <alignment vertical="center"/>
      <protection locked="0"/>
    </xf>
    <xf numFmtId="0" fontId="32" fillId="0" borderId="0" xfId="0" applyFont="1" applyFill="1" applyBorder="1" applyAlignment="1" applyProtection="1">
      <alignment vertical="center"/>
    </xf>
    <xf numFmtId="38" fontId="2" fillId="0" borderId="104" xfId="35" applyFont="1" applyFill="1" applyBorder="1" applyAlignment="1">
      <alignment vertical="center"/>
    </xf>
    <xf numFmtId="0" fontId="74" fillId="0" borderId="104" xfId="0" applyFont="1" applyFill="1" applyBorder="1" applyAlignment="1">
      <alignment horizontal="center" vertical="center"/>
    </xf>
    <xf numFmtId="38" fontId="47" fillId="0" borderId="102" xfId="35" applyFont="1" applyFill="1" applyBorder="1" applyAlignment="1" applyProtection="1">
      <alignment vertical="center"/>
    </xf>
    <xf numFmtId="0" fontId="27" fillId="0" borderId="0" xfId="0" applyFont="1" applyFill="1" applyBorder="1" applyAlignment="1" applyProtection="1">
      <alignment horizontal="center" vertical="center"/>
    </xf>
    <xf numFmtId="38" fontId="46" fillId="0" borderId="102" xfId="35" applyFont="1" applyFill="1" applyBorder="1" applyAlignment="1" applyProtection="1">
      <alignment vertical="center"/>
    </xf>
    <xf numFmtId="38" fontId="47" fillId="0" borderId="18" xfId="35" applyFont="1" applyFill="1" applyBorder="1" applyAlignment="1" applyProtection="1">
      <alignment vertical="center"/>
    </xf>
    <xf numFmtId="38" fontId="27" fillId="0" borderId="0" xfId="35" applyFont="1" applyFill="1" applyBorder="1" applyAlignment="1" applyProtection="1">
      <alignment horizontal="center" vertical="center"/>
    </xf>
    <xf numFmtId="38" fontId="46" fillId="0" borderId="18" xfId="35" applyFont="1" applyFill="1" applyBorder="1" applyAlignment="1" applyProtection="1">
      <alignment vertical="center"/>
    </xf>
    <xf numFmtId="0" fontId="4" fillId="0" borderId="0" xfId="0" applyFont="1" applyFill="1" applyBorder="1" applyAlignment="1">
      <alignment horizontal="left" vertical="center" shrinkToFit="1"/>
    </xf>
    <xf numFmtId="38" fontId="46" fillId="0" borderId="0" xfId="35" applyFont="1" applyFill="1" applyBorder="1" applyAlignment="1" applyProtection="1">
      <alignment horizontal="left" vertical="center" shrinkToFit="1"/>
    </xf>
    <xf numFmtId="38" fontId="47" fillId="0" borderId="18" xfId="35" applyFont="1" applyFill="1" applyBorder="1" applyAlignment="1" applyProtection="1">
      <alignment horizontal="left" vertical="center"/>
    </xf>
    <xf numFmtId="0" fontId="47" fillId="0" borderId="51" xfId="0" applyFont="1" applyFill="1" applyBorder="1" applyAlignment="1" applyProtection="1">
      <alignment vertical="center"/>
    </xf>
    <xf numFmtId="0" fontId="46" fillId="0" borderId="18" xfId="0" applyFont="1" applyFill="1" applyBorder="1" applyAlignment="1" applyProtection="1">
      <alignment vertical="center"/>
    </xf>
    <xf numFmtId="38" fontId="47" fillId="0" borderId="51" xfId="35" applyFont="1" applyFill="1" applyBorder="1" applyAlignment="1" applyProtection="1">
      <alignment vertical="center"/>
    </xf>
    <xf numFmtId="38" fontId="46" fillId="0" borderId="0" xfId="35" applyFont="1" applyFill="1" applyBorder="1" applyAlignment="1" applyProtection="1">
      <alignment vertical="center"/>
    </xf>
    <xf numFmtId="38" fontId="47" fillId="0" borderId="0" xfId="35" applyFont="1" applyFill="1" applyBorder="1" applyAlignment="1" applyProtection="1">
      <alignment horizontal="left" vertical="center"/>
    </xf>
    <xf numFmtId="0" fontId="2" fillId="0" borderId="105" xfId="0" applyFont="1" applyFill="1" applyBorder="1" applyAlignment="1">
      <alignment vertical="center"/>
    </xf>
    <xf numFmtId="38" fontId="47" fillId="0" borderId="19" xfId="35" applyFont="1" applyFill="1" applyBorder="1" applyAlignment="1" applyProtection="1">
      <alignment vertical="center"/>
    </xf>
    <xf numFmtId="38" fontId="2" fillId="0" borderId="37" xfId="35" applyFont="1" applyFill="1" applyBorder="1" applyAlignment="1">
      <alignment horizontal="center" vertical="center"/>
    </xf>
    <xf numFmtId="38" fontId="46" fillId="0" borderId="19" xfId="35" applyFont="1" applyFill="1" applyBorder="1" applyAlignment="1" applyProtection="1">
      <alignment vertical="center"/>
    </xf>
    <xf numFmtId="38" fontId="27" fillId="0" borderId="0" xfId="0" applyNumberFormat="1" applyFont="1" applyFill="1" applyBorder="1" applyAlignment="1" applyProtection="1">
      <alignment vertical="center"/>
    </xf>
    <xf numFmtId="38" fontId="28" fillId="0" borderId="0" xfId="35" applyFont="1" applyFill="1" applyBorder="1" applyAlignment="1" applyProtection="1">
      <alignment vertical="center"/>
    </xf>
    <xf numFmtId="38" fontId="84" fillId="0" borderId="0" xfId="35" applyFont="1" applyFill="1" applyBorder="1" applyAlignment="1" applyProtection="1">
      <alignment vertical="center"/>
    </xf>
    <xf numFmtId="0" fontId="27" fillId="0" borderId="46" xfId="0" applyFont="1" applyFill="1" applyBorder="1" applyAlignment="1" applyProtection="1">
      <alignment vertical="center"/>
    </xf>
    <xf numFmtId="0" fontId="12" fillId="0" borderId="0" xfId="0" applyFont="1" applyFill="1" applyBorder="1" applyAlignment="1" applyProtection="1">
      <alignment vertical="center"/>
    </xf>
    <xf numFmtId="38" fontId="47" fillId="0" borderId="0" xfId="35" applyFont="1" applyFill="1" applyBorder="1" applyAlignment="1" applyProtection="1">
      <alignment vertical="center"/>
    </xf>
    <xf numFmtId="38" fontId="27" fillId="0" borderId="46" xfId="35" applyFont="1" applyFill="1" applyBorder="1" applyAlignment="1" applyProtection="1">
      <alignment horizontal="center" vertical="center"/>
    </xf>
    <xf numFmtId="38" fontId="84" fillId="0" borderId="107" xfId="35" applyFont="1" applyFill="1" applyBorder="1" applyAlignment="1" applyProtection="1">
      <alignment vertical="center"/>
      <protection locked="0"/>
    </xf>
    <xf numFmtId="38" fontId="2" fillId="0" borderId="103" xfId="35" applyFont="1" applyFill="1" applyBorder="1" applyAlignment="1">
      <alignment vertical="center"/>
    </xf>
    <xf numFmtId="0" fontId="2" fillId="0" borderId="103" xfId="0" applyFont="1" applyFill="1" applyBorder="1" applyAlignment="1">
      <alignment vertical="center"/>
    </xf>
    <xf numFmtId="38" fontId="49" fillId="0" borderId="18" xfId="35" applyFont="1" applyFill="1" applyBorder="1" applyAlignment="1" applyProtection="1">
      <alignment vertical="center"/>
    </xf>
    <xf numFmtId="0" fontId="2" fillId="0" borderId="35" xfId="0" applyFont="1" applyFill="1" applyBorder="1" applyAlignment="1">
      <alignment vertical="center"/>
    </xf>
    <xf numFmtId="0" fontId="4" fillId="0" borderId="38" xfId="0" applyFont="1" applyFill="1" applyBorder="1" applyAlignment="1">
      <alignment horizontal="center" vertical="center" shrinkToFit="1"/>
    </xf>
    <xf numFmtId="0" fontId="4" fillId="25" borderId="23" xfId="0" applyFont="1" applyFill="1" applyBorder="1" applyAlignment="1">
      <alignment horizontal="center" vertical="center" shrinkToFit="1"/>
    </xf>
    <xf numFmtId="38" fontId="12" fillId="25" borderId="0" xfId="35" applyFont="1" applyFill="1" applyBorder="1" applyAlignment="1" applyProtection="1">
      <alignment vertical="center"/>
    </xf>
    <xf numFmtId="0" fontId="12" fillId="25" borderId="138" xfId="0" applyFont="1" applyFill="1" applyBorder="1" applyAlignment="1" applyProtection="1">
      <alignment vertical="center" shrinkToFit="1"/>
    </xf>
    <xf numFmtId="38" fontId="51" fillId="25" borderId="20" xfId="0" applyNumberFormat="1" applyFont="1" applyFill="1" applyBorder="1" applyAlignment="1" applyProtection="1">
      <alignment vertical="center"/>
    </xf>
    <xf numFmtId="0" fontId="74" fillId="0" borderId="102" xfId="0" applyFont="1" applyFill="1" applyBorder="1" applyAlignment="1">
      <alignment horizontal="center" vertical="center"/>
    </xf>
    <xf numFmtId="0" fontId="74" fillId="25" borderId="19" xfId="0" applyFont="1" applyFill="1" applyBorder="1" applyAlignment="1">
      <alignment horizontal="center" vertical="center"/>
    </xf>
    <xf numFmtId="38" fontId="2" fillId="0" borderId="113" xfId="35" applyFont="1" applyFill="1" applyBorder="1" applyAlignment="1">
      <alignment vertical="center"/>
    </xf>
    <xf numFmtId="0" fontId="23" fillId="0" borderId="38" xfId="0" applyFont="1" applyFill="1" applyBorder="1" applyAlignment="1">
      <alignment horizontal="center" vertical="center" shrinkToFit="1"/>
    </xf>
    <xf numFmtId="0" fontId="4" fillId="0" borderId="99" xfId="0" applyFont="1" applyFill="1" applyBorder="1" applyAlignment="1">
      <alignment horizontal="center" vertical="center" shrinkToFit="1"/>
    </xf>
    <xf numFmtId="38" fontId="4" fillId="0" borderId="38" xfId="35" applyFont="1" applyFill="1" applyBorder="1" applyAlignment="1">
      <alignment horizontal="center" vertical="center" shrinkToFit="1"/>
    </xf>
    <xf numFmtId="38" fontId="4" fillId="0" borderId="106" xfId="35" applyFont="1" applyFill="1" applyBorder="1" applyAlignment="1">
      <alignment horizontal="center" vertical="center" shrinkToFit="1"/>
    </xf>
    <xf numFmtId="0" fontId="2" fillId="0" borderId="0" xfId="0" applyFont="1" applyFill="1" applyBorder="1" applyAlignment="1" applyProtection="1">
      <alignment horizontal="center" vertical="center" shrinkToFit="1"/>
    </xf>
    <xf numFmtId="38" fontId="4" fillId="0" borderId="99" xfId="35" applyFont="1" applyFill="1" applyBorder="1" applyAlignment="1">
      <alignment horizontal="center" vertical="center" shrinkToFit="1"/>
    </xf>
    <xf numFmtId="0" fontId="4" fillId="0" borderId="106" xfId="0" applyFont="1" applyFill="1" applyBorder="1" applyAlignment="1">
      <alignment horizontal="center" vertical="center" shrinkToFit="1"/>
    </xf>
    <xf numFmtId="38" fontId="4" fillId="0" borderId="0" xfId="35" applyFont="1" applyFill="1" applyBorder="1" applyAlignment="1" applyProtection="1">
      <alignment vertical="center" shrinkToFit="1"/>
    </xf>
    <xf numFmtId="0" fontId="4" fillId="0" borderId="30" xfId="0" applyFont="1" applyFill="1" applyBorder="1" applyAlignment="1" applyProtection="1">
      <alignment horizontal="center" vertical="center" shrinkToFit="1"/>
    </xf>
    <xf numFmtId="38" fontId="22" fillId="25" borderId="29" xfId="35" applyFont="1" applyFill="1" applyBorder="1" applyAlignment="1" applyProtection="1">
      <alignment horizontal="center" vertical="center" shrinkToFit="1"/>
    </xf>
    <xf numFmtId="0" fontId="4" fillId="25" borderId="38" xfId="0" applyFont="1" applyFill="1" applyBorder="1" applyAlignment="1" applyProtection="1">
      <alignment horizontal="center" vertical="center" shrinkToFit="1"/>
    </xf>
    <xf numFmtId="0" fontId="17" fillId="25" borderId="38" xfId="0" applyFont="1" applyFill="1" applyBorder="1" applyAlignment="1" applyProtection="1">
      <alignment horizontal="center" vertical="center" shrinkToFit="1"/>
    </xf>
    <xf numFmtId="0" fontId="2" fillId="25" borderId="38" xfId="0" applyFont="1" applyFill="1" applyBorder="1" applyAlignment="1" applyProtection="1">
      <alignment vertical="center" shrinkToFit="1"/>
    </xf>
    <xf numFmtId="0" fontId="2" fillId="25" borderId="38" xfId="0" applyFont="1" applyFill="1" applyBorder="1" applyAlignment="1" applyProtection="1">
      <alignment horizontal="center" vertical="center" shrinkToFit="1"/>
    </xf>
    <xf numFmtId="38" fontId="133" fillId="25" borderId="0" xfId="35" applyFont="1" applyFill="1" applyBorder="1" applyAlignment="1">
      <alignment vertical="center"/>
    </xf>
    <xf numFmtId="38" fontId="4" fillId="25" borderId="48" xfId="35" applyFont="1" applyFill="1" applyBorder="1" applyAlignment="1">
      <alignment horizontal="left" vertical="center" shrinkToFit="1"/>
    </xf>
    <xf numFmtId="38" fontId="7" fillId="25" borderId="48" xfId="35" applyFont="1" applyFill="1" applyBorder="1" applyAlignment="1">
      <alignment vertical="center" shrinkToFit="1"/>
    </xf>
    <xf numFmtId="38" fontId="4" fillId="25" borderId="18" xfId="35" applyFont="1" applyFill="1" applyBorder="1" applyAlignment="1">
      <alignment horizontal="left" vertical="center" shrinkToFit="1"/>
    </xf>
    <xf numFmtId="38" fontId="7" fillId="25" borderId="18" xfId="35" applyFont="1" applyFill="1" applyBorder="1" applyAlignment="1">
      <alignment vertical="center" shrinkToFit="1"/>
    </xf>
    <xf numFmtId="38" fontId="4" fillId="25" borderId="89" xfId="35" applyFont="1" applyFill="1" applyBorder="1" applyAlignment="1">
      <alignment horizontal="left" vertical="center" shrinkToFit="1"/>
    </xf>
    <xf numFmtId="38" fontId="7" fillId="25" borderId="89" xfId="35" applyFont="1" applyFill="1" applyBorder="1" applyAlignment="1">
      <alignment vertical="center" shrinkToFit="1"/>
    </xf>
    <xf numFmtId="0" fontId="4" fillId="25" borderId="35" xfId="0" applyFont="1" applyFill="1" applyBorder="1" applyAlignment="1">
      <alignment horizontal="left" vertical="center" shrinkToFit="1"/>
    </xf>
    <xf numFmtId="0" fontId="17" fillId="25" borderId="22" xfId="0" applyFont="1" applyFill="1" applyBorder="1" applyAlignment="1">
      <alignment horizontal="right" vertical="center" shrinkToFit="1"/>
    </xf>
    <xf numFmtId="38" fontId="4" fillId="25" borderId="29" xfId="35" applyFont="1" applyFill="1" applyBorder="1" applyAlignment="1">
      <alignment horizontal="left" vertical="center" shrinkToFit="1"/>
    </xf>
    <xf numFmtId="0" fontId="17" fillId="25" borderId="20" xfId="0" applyFont="1" applyFill="1" applyBorder="1" applyAlignment="1">
      <alignment horizontal="right" vertical="center" shrinkToFit="1"/>
    </xf>
    <xf numFmtId="38" fontId="134" fillId="25" borderId="0" xfId="35" applyFont="1" applyFill="1" applyBorder="1" applyAlignment="1"/>
    <xf numFmtId="38" fontId="130" fillId="25" borderId="0" xfId="35" applyFont="1" applyFill="1" applyBorder="1" applyAlignment="1">
      <alignment vertical="center"/>
    </xf>
    <xf numFmtId="38" fontId="136" fillId="25" borderId="18" xfId="35" applyFont="1" applyFill="1" applyBorder="1" applyAlignment="1">
      <alignment horizontal="right" vertical="center" shrinkToFit="1"/>
    </xf>
    <xf numFmtId="3" fontId="17" fillId="25" borderId="100" xfId="0" applyNumberFormat="1" applyFont="1" applyFill="1" applyBorder="1" applyAlignment="1">
      <alignment horizontal="center" vertical="center"/>
    </xf>
    <xf numFmtId="3" fontId="17" fillId="25" borderId="58" xfId="0" applyNumberFormat="1" applyFont="1" applyFill="1" applyBorder="1" applyAlignment="1">
      <alignment horizontal="center" vertical="center"/>
    </xf>
    <xf numFmtId="3" fontId="17" fillId="25" borderId="59" xfId="0" applyNumberFormat="1" applyFont="1" applyFill="1" applyBorder="1" applyAlignment="1">
      <alignment horizontal="center" vertical="center"/>
    </xf>
    <xf numFmtId="3" fontId="11" fillId="25" borderId="0" xfId="0" applyNumberFormat="1" applyFont="1" applyFill="1" applyBorder="1" applyAlignment="1">
      <alignment horizontal="right" vertical="center"/>
    </xf>
    <xf numFmtId="0" fontId="17" fillId="25" borderId="0" xfId="0" applyFont="1" applyFill="1" applyBorder="1" applyAlignment="1">
      <alignment horizontal="center" vertical="center" shrinkToFit="1"/>
    </xf>
    <xf numFmtId="38" fontId="12" fillId="25" borderId="0" xfId="35" applyFont="1" applyFill="1" applyBorder="1" applyAlignment="1">
      <alignment vertical="center"/>
    </xf>
    <xf numFmtId="0" fontId="8" fillId="25" borderId="0" xfId="0" applyFont="1" applyFill="1" applyBorder="1" applyAlignment="1">
      <alignment horizontal="center" vertical="center"/>
    </xf>
    <xf numFmtId="0" fontId="98" fillId="24" borderId="0" xfId="0" applyFont="1" applyFill="1" applyBorder="1" applyAlignment="1">
      <alignment horizontal="center" vertical="center"/>
    </xf>
    <xf numFmtId="38" fontId="84" fillId="25" borderId="0" xfId="35" applyFont="1" applyFill="1" applyBorder="1" applyAlignment="1" applyProtection="1">
      <alignment vertical="center"/>
      <protection locked="0"/>
    </xf>
    <xf numFmtId="0" fontId="48" fillId="25" borderId="0" xfId="0" applyFont="1" applyFill="1" applyBorder="1" applyAlignment="1" applyProtection="1">
      <alignment vertical="center"/>
    </xf>
    <xf numFmtId="0" fontId="4" fillId="25" borderId="0" xfId="0" applyFont="1" applyFill="1" applyBorder="1" applyAlignment="1">
      <alignment horizontal="center" vertical="center" shrinkToFit="1"/>
    </xf>
    <xf numFmtId="38" fontId="2" fillId="25" borderId="0" xfId="35" applyFont="1" applyFill="1" applyBorder="1" applyAlignment="1">
      <alignment horizontal="center" vertical="center"/>
    </xf>
    <xf numFmtId="38" fontId="2" fillId="25" borderId="0" xfId="35" applyFont="1" applyFill="1" applyBorder="1" applyAlignment="1">
      <alignment vertical="center"/>
    </xf>
    <xf numFmtId="38" fontId="48" fillId="25" borderId="0" xfId="35" applyFont="1" applyFill="1" applyBorder="1" applyAlignment="1" applyProtection="1">
      <alignment vertical="center"/>
    </xf>
    <xf numFmtId="0" fontId="131" fillId="25" borderId="0" xfId="0" applyFont="1" applyFill="1" applyBorder="1" applyAlignment="1" applyProtection="1">
      <alignment horizontal="center" vertical="center"/>
    </xf>
    <xf numFmtId="38" fontId="4" fillId="25" borderId="0" xfId="35" applyFont="1" applyFill="1" applyBorder="1" applyAlignment="1">
      <alignment horizontal="center" vertical="center" shrinkToFit="1"/>
    </xf>
    <xf numFmtId="38" fontId="93" fillId="25" borderId="0" xfId="35" applyFont="1" applyFill="1" applyBorder="1" applyAlignment="1">
      <alignment vertical="center"/>
    </xf>
    <xf numFmtId="38" fontId="58" fillId="25" borderId="0" xfId="35" applyFont="1" applyFill="1" applyBorder="1" applyAlignment="1" applyProtection="1">
      <alignment vertical="center"/>
    </xf>
    <xf numFmtId="38" fontId="30" fillId="25" borderId="0" xfId="35" applyFont="1" applyFill="1" applyBorder="1" applyAlignment="1" applyProtection="1">
      <alignment vertical="center"/>
    </xf>
    <xf numFmtId="38" fontId="17" fillId="25" borderId="0" xfId="35" applyFont="1" applyFill="1" applyBorder="1" applyAlignment="1" applyProtection="1">
      <alignment horizontal="center" vertical="center" shrinkToFit="1"/>
    </xf>
    <xf numFmtId="38" fontId="30" fillId="25" borderId="0" xfId="35" applyFont="1" applyFill="1" applyBorder="1" applyAlignment="1" applyProtection="1">
      <alignment horizontal="right" vertical="center"/>
    </xf>
    <xf numFmtId="38" fontId="22" fillId="25" borderId="0" xfId="35" applyFont="1" applyFill="1" applyBorder="1" applyAlignment="1" applyProtection="1">
      <alignment horizontal="center" vertical="center" shrinkToFit="1"/>
    </xf>
    <xf numFmtId="0" fontId="132" fillId="0" borderId="0" xfId="0" applyFont="1" applyFill="1" applyBorder="1" applyAlignment="1">
      <alignment horizontal="left" vertical="center"/>
    </xf>
    <xf numFmtId="0" fontId="10" fillId="25" borderId="0" xfId="0" applyFont="1" applyFill="1" applyBorder="1" applyAlignment="1">
      <alignment horizontal="center" vertical="center"/>
    </xf>
    <xf numFmtId="0" fontId="100" fillId="24" borderId="139" xfId="0" applyFont="1" applyFill="1" applyBorder="1" applyAlignment="1">
      <alignment horizontal="center" vertical="center"/>
    </xf>
    <xf numFmtId="38" fontId="4" fillId="25" borderId="123" xfId="35" applyFont="1" applyFill="1" applyBorder="1" applyAlignment="1">
      <alignment horizontal="center" vertical="center"/>
    </xf>
    <xf numFmtId="38" fontId="7" fillId="25" borderId="0" xfId="0" applyNumberFormat="1" applyFont="1" applyFill="1" applyBorder="1"/>
    <xf numFmtId="176" fontId="7" fillId="25" borderId="0" xfId="35" applyNumberFormat="1" applyFont="1" applyFill="1" applyBorder="1" applyAlignment="1">
      <alignment horizontal="right"/>
    </xf>
    <xf numFmtId="0" fontId="66" fillId="25" borderId="0" xfId="0" applyFont="1" applyFill="1" applyBorder="1" applyAlignment="1">
      <alignment shrinkToFit="1"/>
    </xf>
    <xf numFmtId="0" fontId="66" fillId="25" borderId="0" xfId="0" applyFont="1" applyFill="1" applyBorder="1"/>
    <xf numFmtId="38" fontId="66" fillId="25" borderId="0" xfId="35" applyFont="1" applyFill="1" applyBorder="1" applyAlignment="1">
      <alignment vertical="center"/>
    </xf>
    <xf numFmtId="0" fontId="7" fillId="25" borderId="63" xfId="0" applyFont="1" applyFill="1" applyBorder="1" applyAlignment="1">
      <alignment vertical="center" shrinkToFit="1"/>
    </xf>
    <xf numFmtId="38" fontId="7" fillId="25" borderId="63" xfId="35" applyFont="1" applyFill="1" applyBorder="1" applyAlignment="1">
      <alignment vertical="center"/>
    </xf>
    <xf numFmtId="38" fontId="7" fillId="25" borderId="63" xfId="0" applyNumberFormat="1" applyFont="1" applyFill="1" applyBorder="1" applyAlignment="1">
      <alignment vertical="center"/>
    </xf>
    <xf numFmtId="0" fontId="7" fillId="25" borderId="63" xfId="0" applyFont="1" applyFill="1" applyBorder="1" applyAlignment="1">
      <alignment horizontal="right" vertical="center"/>
    </xf>
    <xf numFmtId="38" fontId="14" fillId="0" borderId="20" xfId="35" applyFont="1" applyBorder="1" applyAlignment="1" applyProtection="1">
      <alignment vertical="center"/>
      <protection locked="0"/>
    </xf>
    <xf numFmtId="38" fontId="47" fillId="0" borderId="102" xfId="35" applyFont="1" applyFill="1" applyBorder="1" applyAlignment="1" applyProtection="1">
      <alignment vertical="center" shrinkToFit="1"/>
    </xf>
    <xf numFmtId="38" fontId="47" fillId="0" borderId="18" xfId="35" applyFont="1" applyFill="1" applyBorder="1" applyAlignment="1" applyProtection="1">
      <alignment vertical="center" shrinkToFit="1"/>
    </xf>
    <xf numFmtId="38" fontId="47" fillId="0" borderId="18" xfId="35" applyFont="1" applyFill="1" applyBorder="1" applyAlignment="1" applyProtection="1">
      <alignment horizontal="left" vertical="center" shrinkToFit="1"/>
    </xf>
    <xf numFmtId="0" fontId="46" fillId="0" borderId="18" xfId="0" applyFont="1" applyFill="1" applyBorder="1" applyAlignment="1" applyProtection="1">
      <alignment vertical="center" shrinkToFit="1"/>
    </xf>
    <xf numFmtId="38" fontId="46" fillId="0" borderId="0" xfId="35" applyFont="1" applyFill="1" applyBorder="1" applyAlignment="1" applyProtection="1">
      <alignment vertical="center" shrinkToFit="1"/>
    </xf>
    <xf numFmtId="38" fontId="46" fillId="0" borderId="19" xfId="35" applyFont="1" applyFill="1" applyBorder="1" applyAlignment="1" applyProtection="1">
      <alignment vertical="center" shrinkToFit="1"/>
    </xf>
    <xf numFmtId="38" fontId="4" fillId="0" borderId="0" xfId="35" applyFont="1" applyBorder="1" applyAlignment="1" applyProtection="1">
      <alignment vertical="center"/>
    </xf>
    <xf numFmtId="38" fontId="4" fillId="0" borderId="140" xfId="35" applyFont="1" applyBorder="1" applyAlignment="1" applyProtection="1">
      <alignment horizontal="left" vertical="center"/>
    </xf>
    <xf numFmtId="0" fontId="18" fillId="0" borderId="90" xfId="0" applyFont="1" applyBorder="1" applyAlignment="1" applyProtection="1">
      <alignment horizontal="right" vertical="center"/>
    </xf>
    <xf numFmtId="38" fontId="7" fillId="0" borderId="124" xfId="35" applyFont="1" applyBorder="1" applyAlignment="1" applyProtection="1">
      <alignment horizontal="right" vertical="center"/>
    </xf>
    <xf numFmtId="38" fontId="14" fillId="0" borderId="93" xfId="35" applyFont="1" applyBorder="1" applyAlignment="1" applyProtection="1">
      <alignment horizontal="right" vertical="center"/>
      <protection locked="0"/>
    </xf>
    <xf numFmtId="38" fontId="4" fillId="0" borderId="141" xfId="35" applyFont="1" applyBorder="1" applyAlignment="1" applyProtection="1">
      <alignment vertical="center"/>
    </xf>
    <xf numFmtId="0" fontId="18" fillId="0" borderId="142" xfId="0" applyFont="1" applyBorder="1" applyAlignment="1" applyProtection="1">
      <alignment horizontal="center" vertical="center"/>
    </xf>
    <xf numFmtId="38" fontId="7" fillId="0" borderId="143" xfId="35" applyFont="1" applyBorder="1" applyAlignment="1" applyProtection="1">
      <alignment vertical="center"/>
    </xf>
    <xf numFmtId="38" fontId="14" fillId="0" borderId="144" xfId="35" applyFont="1" applyBorder="1" applyAlignment="1" applyProtection="1">
      <alignment vertical="center"/>
      <protection locked="0"/>
    </xf>
    <xf numFmtId="38" fontId="4" fillId="0" borderId="0" xfId="35" applyFont="1" applyFill="1" applyBorder="1" applyAlignment="1" applyProtection="1">
      <alignment vertical="center"/>
    </xf>
    <xf numFmtId="38" fontId="4" fillId="0" borderId="58" xfId="35" applyFont="1" applyFill="1" applyBorder="1" applyAlignment="1" applyProtection="1">
      <alignment vertical="center"/>
    </xf>
    <xf numFmtId="38" fontId="4" fillId="0" borderId="58" xfId="35" applyFont="1" applyFill="1" applyBorder="1" applyAlignment="1" applyProtection="1">
      <alignment vertical="center" shrinkToFit="1"/>
    </xf>
    <xf numFmtId="0" fontId="4" fillId="0" borderId="58" xfId="0" applyFont="1" applyFill="1" applyBorder="1" applyAlignment="1" applyProtection="1">
      <alignment vertical="center" shrinkToFit="1"/>
    </xf>
    <xf numFmtId="38" fontId="78" fillId="0" borderId="83" xfId="35" applyFont="1" applyFill="1" applyBorder="1" applyAlignment="1" applyProtection="1">
      <alignment vertical="center"/>
    </xf>
    <xf numFmtId="38" fontId="4" fillId="0" borderId="58" xfId="35" applyFont="1" applyFill="1" applyBorder="1" applyAlignment="1" applyProtection="1">
      <alignment horizontal="center" vertical="center" shrinkToFit="1"/>
    </xf>
    <xf numFmtId="38" fontId="4" fillId="0" borderId="0" xfId="35" applyFont="1" applyFill="1" applyBorder="1" applyAlignment="1" applyProtection="1">
      <alignment horizontal="right" vertical="center"/>
    </xf>
    <xf numFmtId="38" fontId="4" fillId="0" borderId="0" xfId="35" applyFont="1" applyFill="1" applyBorder="1" applyAlignment="1" applyProtection="1">
      <alignment horizontal="centerContinuous" vertical="center"/>
    </xf>
    <xf numFmtId="38" fontId="7" fillId="0" borderId="0" xfId="35" applyFont="1" applyFill="1" applyBorder="1" applyAlignment="1" applyProtection="1">
      <alignment horizontal="center" vertical="center"/>
    </xf>
    <xf numFmtId="38" fontId="4" fillId="0" borderId="0" xfId="35" applyFont="1" applyFill="1" applyBorder="1" applyAlignment="1" applyProtection="1">
      <alignment horizontal="center" vertical="center"/>
    </xf>
    <xf numFmtId="38" fontId="78" fillId="0" borderId="83" xfId="35" applyFont="1" applyFill="1" applyBorder="1" applyAlignment="1" applyProtection="1">
      <alignment horizontal="center" vertical="center"/>
    </xf>
    <xf numFmtId="38" fontId="65" fillId="0" borderId="100" xfId="35" applyFont="1" applyFill="1" applyBorder="1" applyAlignment="1">
      <alignment vertical="center"/>
    </xf>
    <xf numFmtId="38" fontId="4" fillId="0" borderId="145" xfId="35" applyFont="1" applyFill="1" applyBorder="1" applyAlignment="1">
      <alignment vertical="center"/>
    </xf>
    <xf numFmtId="0" fontId="2" fillId="0" borderId="58" xfId="0" applyFont="1" applyFill="1" applyBorder="1" applyAlignment="1">
      <alignment vertical="center"/>
    </xf>
    <xf numFmtId="38" fontId="86" fillId="0" borderId="83" xfId="35" applyFont="1" applyFill="1" applyBorder="1" applyAlignment="1" applyProtection="1">
      <alignment vertical="center"/>
    </xf>
    <xf numFmtId="0" fontId="2" fillId="0" borderId="146" xfId="0" applyFont="1" applyFill="1" applyBorder="1" applyAlignment="1">
      <alignment vertical="center"/>
    </xf>
    <xf numFmtId="38" fontId="81" fillId="0" borderId="83" xfId="35" applyFont="1" applyFill="1" applyBorder="1" applyAlignment="1" applyProtection="1">
      <alignment vertical="center"/>
    </xf>
    <xf numFmtId="0" fontId="100" fillId="24" borderId="87" xfId="0" applyFont="1" applyFill="1" applyBorder="1" applyAlignment="1">
      <alignment horizontal="center" vertical="center"/>
    </xf>
    <xf numFmtId="0" fontId="31" fillId="0" borderId="0" xfId="0" applyFont="1"/>
    <xf numFmtId="0" fontId="22" fillId="0" borderId="0" xfId="0" applyFont="1"/>
    <xf numFmtId="0" fontId="100" fillId="24" borderId="83" xfId="0" applyFont="1" applyFill="1" applyBorder="1" applyAlignment="1">
      <alignment horizontal="center" vertical="center"/>
    </xf>
    <xf numFmtId="0" fontId="4" fillId="25" borderId="147" xfId="0" applyFont="1" applyFill="1" applyBorder="1" applyAlignment="1">
      <alignment horizontal="center" vertical="center"/>
    </xf>
    <xf numFmtId="0" fontId="10" fillId="25" borderId="148" xfId="0" applyFont="1" applyFill="1" applyBorder="1" applyAlignment="1">
      <alignment horizontal="center" vertical="center"/>
    </xf>
    <xf numFmtId="0" fontId="10" fillId="25" borderId="149" xfId="0" applyFont="1" applyFill="1" applyBorder="1" applyAlignment="1">
      <alignment horizontal="center" vertical="center"/>
    </xf>
    <xf numFmtId="0" fontId="4" fillId="25" borderId="149" xfId="0" applyFont="1" applyFill="1" applyBorder="1" applyAlignment="1">
      <alignment horizontal="center" vertical="center"/>
    </xf>
    <xf numFmtId="0" fontId="10" fillId="25" borderId="150" xfId="0" applyFont="1" applyFill="1" applyBorder="1" applyAlignment="1">
      <alignment horizontal="center" vertical="center"/>
    </xf>
    <xf numFmtId="0" fontId="7" fillId="25" borderId="149" xfId="0" applyFont="1" applyFill="1" applyBorder="1" applyAlignment="1">
      <alignment horizontal="center" vertical="center"/>
    </xf>
    <xf numFmtId="0" fontId="4" fillId="25" borderId="39" xfId="0" applyFont="1" applyFill="1" applyBorder="1" applyAlignment="1">
      <alignment horizontal="centerContinuous" vertical="center"/>
    </xf>
    <xf numFmtId="0" fontId="4" fillId="25" borderId="29" xfId="0" applyFont="1" applyFill="1" applyBorder="1" applyAlignment="1">
      <alignment horizontal="centerContinuous" vertical="center"/>
    </xf>
    <xf numFmtId="0" fontId="21" fillId="25" borderId="20" xfId="0" applyFont="1" applyFill="1" applyBorder="1" applyAlignment="1">
      <alignment horizontal="center" vertical="center" shrinkToFit="1"/>
    </xf>
    <xf numFmtId="38" fontId="69" fillId="25" borderId="89" xfId="35" applyFont="1" applyFill="1" applyBorder="1" applyAlignment="1">
      <alignment horizontal="center" vertical="center" shrinkToFit="1"/>
    </xf>
    <xf numFmtId="38" fontId="4" fillId="25" borderId="49" xfId="35" applyFont="1" applyFill="1" applyBorder="1" applyAlignment="1">
      <alignment horizontal="left" vertical="center" shrinkToFit="1"/>
    </xf>
    <xf numFmtId="38" fontId="78" fillId="0" borderId="0" xfId="35" applyFont="1" applyFill="1" applyBorder="1" applyAlignment="1" applyProtection="1">
      <alignment vertical="center"/>
    </xf>
    <xf numFmtId="38" fontId="78" fillId="0" borderId="0" xfId="35" applyFont="1" applyFill="1" applyBorder="1" applyAlignment="1" applyProtection="1">
      <alignment horizontal="center" vertical="center"/>
    </xf>
    <xf numFmtId="38" fontId="78" fillId="0" borderId="89" xfId="35" applyFont="1" applyFill="1" applyBorder="1" applyAlignment="1" applyProtection="1">
      <alignment horizontal="right" vertical="center"/>
    </xf>
    <xf numFmtId="38" fontId="78" fillId="0" borderId="0" xfId="35" applyFont="1" applyFill="1" applyBorder="1" applyAlignment="1" applyProtection="1">
      <alignment horizontal="right" vertical="center"/>
    </xf>
    <xf numFmtId="38" fontId="78" fillId="25" borderId="16" xfId="35" applyFont="1" applyFill="1" applyBorder="1" applyAlignment="1" applyProtection="1">
      <alignment vertical="center"/>
    </xf>
    <xf numFmtId="0" fontId="100" fillId="0" borderId="150" xfId="0" applyFont="1" applyFill="1" applyBorder="1" applyAlignment="1">
      <alignment horizontal="center" vertical="center"/>
    </xf>
    <xf numFmtId="0" fontId="100" fillId="0" borderId="87" xfId="0" applyFont="1" applyFill="1" applyBorder="1" applyAlignment="1">
      <alignment horizontal="center" vertical="center"/>
    </xf>
    <xf numFmtId="38" fontId="7" fillId="0" borderId="89" xfId="35" applyFont="1" applyFill="1" applyBorder="1" applyAlignment="1" applyProtection="1">
      <alignment vertical="center"/>
    </xf>
    <xf numFmtId="38" fontId="83" fillId="25" borderId="78" xfId="35" applyFont="1" applyFill="1" applyBorder="1" applyAlignment="1" applyProtection="1">
      <alignment horizontal="right" vertical="center"/>
      <protection locked="0"/>
    </xf>
    <xf numFmtId="0" fontId="4" fillId="25" borderId="93" xfId="0" applyFont="1" applyFill="1" applyBorder="1" applyAlignment="1">
      <alignment horizontal="center" vertical="center" shrinkToFit="1"/>
    </xf>
    <xf numFmtId="38" fontId="4" fillId="25" borderId="151" xfId="35" applyFont="1" applyFill="1" applyBorder="1" applyAlignment="1">
      <alignment horizontal="left" vertical="center" shrinkToFit="1"/>
    </xf>
    <xf numFmtId="0" fontId="7" fillId="25" borderId="0" xfId="0" applyFont="1" applyFill="1" applyBorder="1" applyAlignment="1">
      <alignment shrinkToFit="1"/>
    </xf>
    <xf numFmtId="38" fontId="4" fillId="0" borderId="35" xfId="35" applyFont="1" applyBorder="1" applyAlignment="1" applyProtection="1">
      <alignment vertical="center" shrinkToFit="1"/>
    </xf>
    <xf numFmtId="38" fontId="4" fillId="0" borderId="44" xfId="35" applyFont="1" applyBorder="1" applyAlignment="1" applyProtection="1">
      <alignment vertical="center" shrinkToFit="1"/>
    </xf>
    <xf numFmtId="0" fontId="27" fillId="0" borderId="21" xfId="0" applyFont="1" applyFill="1" applyBorder="1" applyAlignment="1" applyProtection="1">
      <alignment vertical="center"/>
    </xf>
    <xf numFmtId="38" fontId="27" fillId="0" borderId="21" xfId="35" applyFont="1" applyFill="1" applyBorder="1" applyAlignment="1" applyProtection="1">
      <alignment vertical="center"/>
    </xf>
    <xf numFmtId="0" fontId="7" fillId="25" borderId="89" xfId="0" applyFont="1" applyFill="1" applyBorder="1" applyAlignment="1">
      <alignment vertical="center"/>
    </xf>
    <xf numFmtId="38" fontId="17" fillId="0" borderId="0" xfId="36" applyFont="1" applyAlignment="1" applyProtection="1"/>
    <xf numFmtId="38" fontId="11" fillId="0" borderId="0" xfId="36" applyFont="1" applyAlignment="1" applyProtection="1">
      <alignment vertical="center"/>
    </xf>
    <xf numFmtId="0" fontId="17" fillId="0" borderId="0" xfId="0" applyFont="1" applyAlignment="1" applyProtection="1">
      <alignment vertical="center"/>
    </xf>
    <xf numFmtId="38" fontId="11" fillId="0" borderId="0" xfId="36" applyFont="1" applyFill="1" applyAlignment="1" applyProtection="1">
      <alignment vertical="center"/>
    </xf>
    <xf numFmtId="38" fontId="147" fillId="0" borderId="0" xfId="36" applyFont="1" applyFill="1" applyAlignment="1" applyProtection="1">
      <alignment vertical="center"/>
    </xf>
    <xf numFmtId="0" fontId="17" fillId="0" borderId="0" xfId="0" applyFont="1" applyFill="1" applyAlignment="1" applyProtection="1">
      <alignment vertical="center"/>
    </xf>
    <xf numFmtId="38" fontId="7" fillId="0" borderId="0" xfId="36" applyFont="1" applyFill="1" applyAlignment="1" applyProtection="1">
      <alignment vertical="center"/>
    </xf>
    <xf numFmtId="0" fontId="18" fillId="0" borderId="0" xfId="0" applyFont="1" applyFill="1" applyAlignment="1" applyProtection="1">
      <alignment vertical="center"/>
    </xf>
    <xf numFmtId="38" fontId="14" fillId="0" borderId="0" xfId="36" applyFont="1" applyFill="1" applyAlignment="1" applyProtection="1">
      <alignment vertical="center"/>
    </xf>
    <xf numFmtId="38" fontId="7" fillId="0" borderId="0" xfId="36" applyFont="1" applyBorder="1" applyAlignment="1" applyProtection="1">
      <alignment horizontal="center" vertical="center"/>
    </xf>
    <xf numFmtId="38" fontId="17" fillId="0" borderId="0" xfId="36" applyFont="1" applyFill="1" applyBorder="1" applyProtection="1"/>
    <xf numFmtId="38" fontId="17" fillId="0" borderId="35" xfId="35" applyFont="1" applyBorder="1" applyAlignment="1" applyProtection="1">
      <alignment vertical="center"/>
    </xf>
    <xf numFmtId="38" fontId="4" fillId="25" borderId="140" xfId="35" applyFont="1" applyFill="1" applyBorder="1" applyAlignment="1">
      <alignment vertical="center" shrinkToFit="1"/>
    </xf>
    <xf numFmtId="38" fontId="14" fillId="0" borderId="133" xfId="35" applyFont="1" applyBorder="1" applyAlignment="1" applyProtection="1">
      <alignment vertical="center"/>
      <protection locked="0"/>
    </xf>
    <xf numFmtId="0" fontId="18" fillId="0" borderId="34" xfId="0" applyFont="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20" xfId="0" applyFont="1" applyFill="1" applyBorder="1" applyAlignment="1" applyProtection="1">
      <alignment horizontal="center" vertical="center"/>
    </xf>
    <xf numFmtId="0" fontId="4" fillId="25" borderId="100" xfId="0" applyFont="1" applyFill="1" applyBorder="1" applyAlignment="1" applyProtection="1">
      <alignment horizontal="center" vertical="center"/>
    </xf>
    <xf numFmtId="0" fontId="4" fillId="25" borderId="58" xfId="0" applyFont="1" applyFill="1" applyBorder="1" applyAlignment="1" applyProtection="1">
      <alignment horizontal="center" vertical="center"/>
    </xf>
    <xf numFmtId="0" fontId="36" fillId="25" borderId="148" xfId="0" applyFont="1" applyFill="1" applyBorder="1" applyAlignment="1" applyProtection="1">
      <alignment vertical="top"/>
    </xf>
    <xf numFmtId="0" fontId="2" fillId="25" borderId="152" xfId="0" applyFont="1" applyFill="1" applyBorder="1" applyAlignment="1" applyProtection="1">
      <alignment vertical="top"/>
    </xf>
    <xf numFmtId="0" fontId="4" fillId="25" borderId="70" xfId="0" applyFont="1" applyFill="1" applyBorder="1" applyAlignment="1" applyProtection="1">
      <alignment vertical="top"/>
    </xf>
    <xf numFmtId="0" fontId="4" fillId="25" borderId="153" xfId="0" applyFont="1" applyFill="1" applyBorder="1" applyAlignment="1" applyProtection="1">
      <alignment vertical="top"/>
    </xf>
    <xf numFmtId="0" fontId="0" fillId="25" borderId="0" xfId="0" applyFill="1" applyProtection="1"/>
    <xf numFmtId="0" fontId="4" fillId="25" borderId="154" xfId="0" applyFont="1" applyFill="1" applyBorder="1" applyAlignment="1" applyProtection="1">
      <alignment vertical="top"/>
    </xf>
    <xf numFmtId="0" fontId="0" fillId="25" borderId="0" xfId="0" applyFill="1" applyAlignment="1" applyProtection="1">
      <alignment horizontal="left"/>
    </xf>
    <xf numFmtId="0" fontId="54" fillId="25" borderId="0" xfId="0" applyFont="1" applyFill="1" applyAlignment="1" applyProtection="1">
      <alignment horizontal="right" vertical="center"/>
    </xf>
    <xf numFmtId="0" fontId="22" fillId="0" borderId="0" xfId="0" applyFont="1" applyProtection="1"/>
    <xf numFmtId="0" fontId="1" fillId="25" borderId="0" xfId="0" applyFont="1" applyFill="1" applyBorder="1" applyAlignment="1" applyProtection="1"/>
    <xf numFmtId="0" fontId="0" fillId="0" borderId="152" xfId="0" applyBorder="1" applyProtection="1"/>
    <xf numFmtId="0" fontId="4" fillId="25" borderId="22" xfId="0" applyFont="1" applyFill="1" applyBorder="1" applyAlignment="1" applyProtection="1">
      <alignment vertical="top"/>
    </xf>
    <xf numFmtId="0" fontId="2" fillId="25" borderId="0" xfId="0" applyFont="1" applyFill="1" applyBorder="1" applyAlignment="1" applyProtection="1">
      <alignment vertical="center"/>
    </xf>
    <xf numFmtId="0" fontId="55" fillId="25" borderId="68" xfId="0" applyFont="1" applyFill="1" applyBorder="1" applyAlignment="1" applyProtection="1">
      <alignment shrinkToFit="1"/>
    </xf>
    <xf numFmtId="0" fontId="55" fillId="25" borderId="69" xfId="0" applyFont="1" applyFill="1" applyBorder="1" applyAlignment="1" applyProtection="1">
      <alignment shrinkToFit="1"/>
    </xf>
    <xf numFmtId="0" fontId="55" fillId="25" borderId="68" xfId="0" applyFont="1" applyFill="1" applyBorder="1" applyAlignment="1" applyProtection="1">
      <alignment vertical="center" shrinkToFit="1"/>
    </xf>
    <xf numFmtId="0" fontId="55" fillId="25" borderId="69" xfId="0" applyFont="1" applyFill="1" applyBorder="1" applyAlignment="1" applyProtection="1">
      <alignment vertical="center" shrinkToFit="1"/>
    </xf>
    <xf numFmtId="0" fontId="36" fillId="25" borderId="72" xfId="0" applyFont="1" applyFill="1" applyBorder="1" applyAlignment="1" applyProtection="1">
      <alignment vertical="center"/>
    </xf>
    <xf numFmtId="0" fontId="55" fillId="25" borderId="155" xfId="0" applyFont="1" applyFill="1" applyBorder="1" applyAlignment="1" applyProtection="1">
      <alignment shrinkToFit="1"/>
    </xf>
    <xf numFmtId="0" fontId="36" fillId="25" borderId="73" xfId="0" applyFont="1" applyFill="1" applyBorder="1" applyAlignment="1" applyProtection="1">
      <alignment vertical="center"/>
    </xf>
    <xf numFmtId="0" fontId="55" fillId="25" borderId="156" xfId="0" applyFont="1" applyFill="1" applyBorder="1" applyAlignment="1" applyProtection="1">
      <alignment shrinkToFit="1"/>
    </xf>
    <xf numFmtId="0" fontId="36" fillId="25" borderId="149" xfId="0" applyFont="1" applyFill="1" applyBorder="1" applyAlignment="1" applyProtection="1">
      <alignment horizontal="left" vertical="top"/>
    </xf>
    <xf numFmtId="0" fontId="36" fillId="25" borderId="148" xfId="0" applyFont="1" applyFill="1" applyBorder="1" applyAlignment="1" applyProtection="1">
      <alignment horizontal="left" vertical="top"/>
    </xf>
    <xf numFmtId="0" fontId="36" fillId="25" borderId="70" xfId="0" applyFont="1" applyFill="1" applyBorder="1" applyAlignment="1" applyProtection="1">
      <alignment vertical="top"/>
    </xf>
    <xf numFmtId="0" fontId="36" fillId="25" borderId="157" xfId="0" applyFont="1" applyFill="1" applyBorder="1" applyAlignment="1" applyProtection="1">
      <alignment horizontal="left" vertical="top"/>
    </xf>
    <xf numFmtId="0" fontId="0" fillId="25" borderId="0" xfId="0" applyFill="1" applyAlignment="1" applyProtection="1"/>
    <xf numFmtId="0" fontId="0" fillId="25" borderId="0" xfId="0" applyFill="1" applyBorder="1" applyAlignment="1" applyProtection="1"/>
    <xf numFmtId="0" fontId="36" fillId="25" borderId="158" xfId="0" applyFont="1" applyFill="1" applyBorder="1" applyAlignment="1" applyProtection="1">
      <alignment vertical="top"/>
    </xf>
    <xf numFmtId="0" fontId="5" fillId="25" borderId="0" xfId="0" applyFont="1" applyFill="1" applyBorder="1" applyAlignment="1" applyProtection="1"/>
    <xf numFmtId="49" fontId="42" fillId="24" borderId="0" xfId="0" applyNumberFormat="1" applyFont="1" applyFill="1" applyBorder="1" applyAlignment="1" applyProtection="1">
      <alignment horizontal="center" vertical="center"/>
    </xf>
    <xf numFmtId="0" fontId="36" fillId="25" borderId="22" xfId="0" applyFont="1" applyFill="1" applyBorder="1" applyAlignment="1" applyProtection="1">
      <alignment vertical="top"/>
    </xf>
    <xf numFmtId="0" fontId="36" fillId="25" borderId="20" xfId="0" applyFont="1" applyFill="1" applyBorder="1" applyAlignment="1" applyProtection="1">
      <alignment vertical="center"/>
    </xf>
    <xf numFmtId="0" fontId="55" fillId="25" borderId="68" xfId="0" applyFont="1" applyFill="1" applyBorder="1" applyAlignment="1" applyProtection="1">
      <alignment vertical="center"/>
    </xf>
    <xf numFmtId="0" fontId="55" fillId="25" borderId="69" xfId="0" applyFont="1" applyFill="1" applyBorder="1" applyAlignment="1" applyProtection="1">
      <alignment vertical="center"/>
    </xf>
    <xf numFmtId="0" fontId="17" fillId="25" borderId="0" xfId="0" applyFont="1" applyFill="1" applyBorder="1" applyAlignment="1" applyProtection="1">
      <alignment vertical="center"/>
    </xf>
    <xf numFmtId="0" fontId="55" fillId="25" borderId="155" xfId="0" applyFont="1" applyFill="1" applyBorder="1" applyAlignment="1" applyProtection="1">
      <alignment vertical="center"/>
    </xf>
    <xf numFmtId="0" fontId="55" fillId="25" borderId="156" xfId="0" applyFont="1" applyFill="1" applyBorder="1" applyAlignment="1" applyProtection="1">
      <alignment vertical="center"/>
    </xf>
    <xf numFmtId="0" fontId="29" fillId="25" borderId="0" xfId="0" applyFont="1" applyFill="1" applyBorder="1" applyAlignment="1" applyProtection="1">
      <alignment horizontal="center" vertical="center"/>
    </xf>
    <xf numFmtId="0" fontId="29" fillId="25" borderId="60" xfId="0" applyFont="1" applyFill="1" applyBorder="1" applyAlignment="1" applyProtection="1">
      <alignment horizontal="center" vertical="center"/>
    </xf>
    <xf numFmtId="0" fontId="29" fillId="25" borderId="44" xfId="0" applyFont="1" applyFill="1" applyBorder="1" applyAlignment="1" applyProtection="1">
      <alignment horizontal="centerContinuous" vertical="center"/>
    </xf>
    <xf numFmtId="0" fontId="29" fillId="25" borderId="48" xfId="0" applyFont="1" applyFill="1" applyBorder="1" applyAlignment="1" applyProtection="1">
      <alignment horizontal="centerContinuous" vertical="center"/>
    </xf>
    <xf numFmtId="0" fontId="29" fillId="25" borderId="0" xfId="0" applyFont="1" applyFill="1" applyBorder="1" applyAlignment="1" applyProtection="1">
      <alignment horizontal="centerContinuous" vertical="center"/>
    </xf>
    <xf numFmtId="0" fontId="29" fillId="25" borderId="65" xfId="0" applyFont="1" applyFill="1" applyBorder="1" applyAlignment="1" applyProtection="1">
      <alignment horizontal="centerContinuous" vertical="center"/>
    </xf>
    <xf numFmtId="0" fontId="0" fillId="25" borderId="0" xfId="0" applyFill="1" applyBorder="1" applyProtection="1"/>
    <xf numFmtId="0" fontId="8" fillId="25" borderId="22" xfId="0" applyFont="1" applyFill="1" applyBorder="1" applyAlignment="1" applyProtection="1">
      <alignment horizontal="center" vertical="center"/>
    </xf>
    <xf numFmtId="0" fontId="2" fillId="25" borderId="159" xfId="0" applyFont="1" applyFill="1" applyBorder="1" applyAlignment="1" applyProtection="1">
      <alignment horizontal="center" vertical="center"/>
    </xf>
    <xf numFmtId="0" fontId="98" fillId="24" borderId="80" xfId="0" applyFont="1" applyFill="1" applyBorder="1" applyAlignment="1" applyProtection="1">
      <alignment horizontal="center" vertical="center"/>
    </xf>
    <xf numFmtId="0" fontId="2" fillId="25" borderId="29" xfId="0" applyFont="1" applyFill="1" applyBorder="1" applyAlignment="1" applyProtection="1">
      <alignment horizontal="center" vertical="center"/>
    </xf>
    <xf numFmtId="0" fontId="8" fillId="25" borderId="160" xfId="0" applyFont="1" applyFill="1" applyBorder="1" applyAlignment="1" applyProtection="1">
      <alignment horizontal="center" vertical="center"/>
    </xf>
    <xf numFmtId="0" fontId="2" fillId="25" borderId="114" xfId="0" applyFont="1" applyFill="1" applyBorder="1" applyAlignment="1" applyProtection="1">
      <alignment horizontal="center" vertical="center"/>
    </xf>
    <xf numFmtId="0" fontId="2" fillId="25" borderId="105" xfId="0" applyFont="1" applyFill="1" applyBorder="1" applyAlignment="1" applyProtection="1">
      <alignment horizontal="center" vertical="center"/>
    </xf>
    <xf numFmtId="0" fontId="2" fillId="25" borderId="106" xfId="0" applyFont="1" applyFill="1" applyBorder="1" applyAlignment="1" applyProtection="1">
      <alignment horizontal="center" vertical="center"/>
    </xf>
    <xf numFmtId="0" fontId="8" fillId="25" borderId="20" xfId="0" applyFont="1" applyFill="1" applyBorder="1" applyAlignment="1" applyProtection="1">
      <alignment horizontal="center" vertical="center"/>
    </xf>
    <xf numFmtId="0" fontId="2" fillId="25" borderId="103" xfId="0" applyFont="1" applyFill="1" applyBorder="1" applyAlignment="1" applyProtection="1">
      <alignment horizontal="center" vertical="center"/>
    </xf>
    <xf numFmtId="0" fontId="2" fillId="25" borderId="113" xfId="0" applyFont="1" applyFill="1" applyBorder="1" applyAlignment="1" applyProtection="1">
      <alignment vertical="center"/>
    </xf>
    <xf numFmtId="38" fontId="12" fillId="25" borderId="102" xfId="35" applyFont="1" applyFill="1" applyBorder="1" applyAlignment="1" applyProtection="1">
      <alignment vertical="center"/>
    </xf>
    <xf numFmtId="0" fontId="4" fillId="25" borderId="60" xfId="0" applyFont="1" applyFill="1" applyBorder="1" applyAlignment="1" applyProtection="1">
      <alignment horizontal="center" vertical="center"/>
    </xf>
    <xf numFmtId="0" fontId="2" fillId="25" borderId="151" xfId="0" applyFont="1" applyFill="1" applyBorder="1" applyAlignment="1" applyProtection="1">
      <alignment horizontal="center" vertical="center"/>
    </xf>
    <xf numFmtId="0" fontId="2" fillId="25" borderId="110" xfId="0" applyFont="1" applyFill="1" applyBorder="1" applyAlignment="1" applyProtection="1">
      <alignment vertical="center"/>
    </xf>
    <xf numFmtId="0" fontId="4" fillId="25" borderId="59" xfId="0" applyFont="1" applyFill="1" applyBorder="1" applyAlignment="1" applyProtection="1">
      <alignment horizontal="center" vertical="center" shrinkToFit="1"/>
    </xf>
    <xf numFmtId="38" fontId="12" fillId="25" borderId="48" xfId="35" applyFont="1" applyFill="1" applyBorder="1" applyAlignment="1" applyProtection="1">
      <alignment vertical="center"/>
    </xf>
    <xf numFmtId="0" fontId="24" fillId="25" borderId="23" xfId="0" applyFont="1" applyFill="1" applyBorder="1" applyAlignment="1" applyProtection="1">
      <alignment horizontal="center" vertical="center" shrinkToFit="1"/>
    </xf>
    <xf numFmtId="0" fontId="24" fillId="25" borderId="60" xfId="0" applyFont="1" applyFill="1" applyBorder="1" applyAlignment="1" applyProtection="1">
      <alignment horizontal="center" vertical="center"/>
    </xf>
    <xf numFmtId="0" fontId="2" fillId="25" borderId="102" xfId="0" applyFont="1" applyFill="1" applyBorder="1" applyAlignment="1" applyProtection="1">
      <alignment horizontal="center" vertical="center"/>
    </xf>
    <xf numFmtId="0" fontId="4" fillId="25" borderId="99"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38" fontId="12" fillId="0" borderId="18" xfId="35" applyFont="1" applyFill="1" applyBorder="1" applyAlignment="1" applyProtection="1">
      <alignment vertical="center"/>
    </xf>
    <xf numFmtId="0" fontId="4" fillId="0" borderId="123"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xf>
    <xf numFmtId="0" fontId="24" fillId="0" borderId="38" xfId="0" applyFont="1" applyFill="1" applyBorder="1" applyAlignment="1" applyProtection="1">
      <alignment horizontal="center" vertical="center" shrinkToFit="1"/>
    </xf>
    <xf numFmtId="0" fontId="24" fillId="0" borderId="60" xfId="0" applyFont="1" applyFill="1" applyBorder="1" applyAlignment="1" applyProtection="1">
      <alignment horizontal="center" vertical="center"/>
    </xf>
    <xf numFmtId="0" fontId="4" fillId="0" borderId="38" xfId="0" applyFont="1" applyFill="1" applyBorder="1" applyAlignment="1" applyProtection="1">
      <alignment horizontal="center" vertical="center" shrinkToFit="1"/>
    </xf>
    <xf numFmtId="0" fontId="74" fillId="0" borderId="30" xfId="0" applyFont="1" applyFill="1" applyBorder="1" applyAlignment="1" applyProtection="1">
      <alignment horizontal="center" vertical="center"/>
    </xf>
    <xf numFmtId="0" fontId="2" fillId="0" borderId="50" xfId="0" applyFont="1" applyFill="1" applyBorder="1" applyAlignment="1" applyProtection="1">
      <alignment vertical="center" shrinkToFit="1"/>
    </xf>
    <xf numFmtId="0" fontId="17" fillId="0" borderId="60" xfId="0" applyFont="1" applyFill="1" applyBorder="1" applyAlignment="1" applyProtection="1">
      <alignment horizontal="center" vertical="center"/>
    </xf>
    <xf numFmtId="0" fontId="24" fillId="0" borderId="123" xfId="0" applyFont="1" applyFill="1" applyBorder="1" applyAlignment="1" applyProtection="1">
      <alignment horizontal="center" vertical="center" shrinkToFit="1"/>
    </xf>
    <xf numFmtId="38" fontId="4" fillId="0" borderId="123" xfId="35" applyFont="1" applyFill="1" applyBorder="1" applyAlignment="1" applyProtection="1">
      <alignment horizontal="center" vertical="center" shrinkToFit="1"/>
    </xf>
    <xf numFmtId="0" fontId="39" fillId="0" borderId="30" xfId="0" applyFont="1" applyFill="1" applyBorder="1" applyAlignment="1" applyProtection="1">
      <alignment horizontal="center" vertical="center" shrinkToFit="1"/>
    </xf>
    <xf numFmtId="38" fontId="24" fillId="0" borderId="123" xfId="35" applyFont="1" applyFill="1" applyBorder="1" applyAlignment="1" applyProtection="1">
      <alignment horizontal="center" vertical="center" shrinkToFit="1"/>
    </xf>
    <xf numFmtId="38" fontId="24" fillId="0" borderId="38" xfId="35" applyFont="1" applyFill="1" applyBorder="1" applyAlignment="1" applyProtection="1">
      <alignment horizontal="center" vertical="center" shrinkToFit="1"/>
    </xf>
    <xf numFmtId="0" fontId="4" fillId="0" borderId="30" xfId="0" applyFont="1" applyFill="1" applyBorder="1" applyAlignment="1" applyProtection="1">
      <alignment vertical="center" shrinkToFit="1"/>
    </xf>
    <xf numFmtId="0" fontId="64" fillId="0" borderId="30" xfId="0" applyFont="1" applyFill="1" applyBorder="1" applyAlignment="1" applyProtection="1">
      <alignment vertical="center" shrinkToFit="1"/>
    </xf>
    <xf numFmtId="0" fontId="0" fillId="0" borderId="0" xfId="0" applyFill="1" applyProtection="1"/>
    <xf numFmtId="0" fontId="22" fillId="0" borderId="38" xfId="0" applyFont="1" applyFill="1" applyBorder="1" applyAlignment="1" applyProtection="1">
      <alignment horizontal="center" vertical="center" shrinkToFit="1"/>
    </xf>
    <xf numFmtId="38" fontId="2" fillId="0" borderId="35" xfId="35" applyFont="1" applyFill="1" applyBorder="1" applyAlignment="1" applyProtection="1">
      <alignment horizontal="center" vertical="center"/>
    </xf>
    <xf numFmtId="0" fontId="22" fillId="0" borderId="60"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111" xfId="0" applyFont="1" applyFill="1" applyBorder="1" applyAlignment="1" applyProtection="1">
      <alignment vertical="center"/>
    </xf>
    <xf numFmtId="38" fontId="12" fillId="0" borderId="89" xfId="35" applyFont="1" applyFill="1" applyBorder="1" applyAlignment="1" applyProtection="1">
      <alignment vertical="center"/>
    </xf>
    <xf numFmtId="0" fontId="4" fillId="0" borderId="93" xfId="0" applyFont="1" applyFill="1" applyBorder="1" applyAlignment="1" applyProtection="1">
      <alignment horizontal="center" vertical="center" shrinkToFit="1"/>
    </xf>
    <xf numFmtId="38" fontId="2" fillId="0" borderId="50" xfId="35" applyFont="1" applyFill="1" applyBorder="1" applyAlignment="1" applyProtection="1">
      <alignment vertical="center"/>
    </xf>
    <xf numFmtId="0" fontId="27" fillId="25" borderId="0" xfId="0" applyFont="1" applyFill="1" applyProtection="1"/>
    <xf numFmtId="38" fontId="84" fillId="25" borderId="82" xfId="35" applyFont="1" applyFill="1" applyBorder="1" applyAlignment="1" applyProtection="1">
      <alignment vertical="center"/>
    </xf>
    <xf numFmtId="38" fontId="84" fillId="25" borderId="79" xfId="35" applyFont="1" applyFill="1" applyBorder="1" applyAlignment="1" applyProtection="1">
      <alignment vertical="center"/>
    </xf>
    <xf numFmtId="0" fontId="24" fillId="25" borderId="0" xfId="0" applyFont="1" applyFill="1" applyBorder="1" applyAlignment="1" applyProtection="1">
      <alignment vertical="center"/>
    </xf>
    <xf numFmtId="0" fontId="27" fillId="25" borderId="0" xfId="0" applyFont="1" applyFill="1" applyBorder="1" applyAlignment="1" applyProtection="1">
      <alignment horizontal="center" vertical="center"/>
    </xf>
    <xf numFmtId="0" fontId="27" fillId="25" borderId="0" xfId="0" applyFont="1" applyFill="1" applyAlignment="1" applyProtection="1">
      <alignment vertical="center"/>
    </xf>
    <xf numFmtId="0" fontId="36" fillId="25" borderId="0" xfId="0" applyFont="1" applyFill="1" applyAlignment="1" applyProtection="1">
      <alignment horizontal="right"/>
    </xf>
    <xf numFmtId="0" fontId="36" fillId="25" borderId="0" xfId="0" applyNumberFormat="1" applyFont="1" applyFill="1" applyBorder="1" applyAlignment="1" applyProtection="1">
      <alignment horizontal="right"/>
    </xf>
    <xf numFmtId="0" fontId="7" fillId="25" borderId="0" xfId="0" applyFont="1" applyFill="1" applyAlignment="1" applyProtection="1">
      <alignment vertical="center"/>
    </xf>
    <xf numFmtId="0" fontId="22" fillId="25" borderId="0" xfId="0" applyFont="1" applyFill="1" applyBorder="1" applyAlignment="1" applyProtection="1">
      <alignment vertical="center"/>
    </xf>
    <xf numFmtId="0" fontId="2" fillId="25" borderId="0" xfId="0" applyFont="1" applyFill="1" applyAlignment="1" applyProtection="1">
      <alignment vertical="center"/>
    </xf>
    <xf numFmtId="0" fontId="17" fillId="25" borderId="0" xfId="0" applyFont="1" applyFill="1" applyAlignment="1" applyProtection="1">
      <alignment vertical="center"/>
    </xf>
    <xf numFmtId="0" fontId="11" fillId="25" borderId="0" xfId="0" applyFont="1" applyFill="1" applyAlignment="1" applyProtection="1">
      <alignment vertical="center"/>
    </xf>
    <xf numFmtId="0" fontId="54" fillId="25" borderId="0" xfId="0" applyFont="1" applyFill="1" applyAlignment="1" applyProtection="1">
      <alignment horizontal="right"/>
    </xf>
    <xf numFmtId="0" fontId="36" fillId="25" borderId="73" xfId="0" applyFont="1" applyFill="1" applyBorder="1" applyAlignment="1" applyProtection="1">
      <alignment horizontal="right" vertical="center"/>
    </xf>
    <xf numFmtId="0" fontId="36" fillId="25" borderId="73" xfId="0" applyFont="1" applyFill="1" applyBorder="1" applyAlignment="1" applyProtection="1">
      <alignment horizontal="left" vertical="center"/>
    </xf>
    <xf numFmtId="0" fontId="8" fillId="25" borderId="108" xfId="0" applyFont="1" applyFill="1" applyBorder="1" applyAlignment="1" applyProtection="1">
      <alignment horizontal="center" vertical="center"/>
    </xf>
    <xf numFmtId="0" fontId="2" fillId="25" borderId="34" xfId="0" applyFont="1" applyFill="1" applyBorder="1" applyAlignment="1" applyProtection="1">
      <alignment horizontal="center" vertical="center"/>
    </xf>
    <xf numFmtId="0" fontId="36" fillId="25" borderId="36" xfId="0" applyFont="1" applyFill="1" applyBorder="1" applyAlignment="1" applyProtection="1">
      <alignment horizontal="center" vertical="center"/>
    </xf>
    <xf numFmtId="38" fontId="2" fillId="25" borderId="35" xfId="35" applyFont="1" applyFill="1" applyBorder="1" applyAlignment="1" applyProtection="1">
      <alignment horizontal="center" vertical="center"/>
    </xf>
    <xf numFmtId="38" fontId="2" fillId="25" borderId="50" xfId="35" applyFont="1" applyFill="1" applyBorder="1" applyAlignment="1" applyProtection="1">
      <alignment vertical="center"/>
    </xf>
    <xf numFmtId="38" fontId="84" fillId="25" borderId="76" xfId="35" applyFont="1" applyFill="1" applyBorder="1" applyAlignment="1" applyProtection="1">
      <alignment vertical="center"/>
    </xf>
    <xf numFmtId="0" fontId="64" fillId="25" borderId="30" xfId="0" applyFont="1" applyFill="1" applyBorder="1" applyAlignment="1" applyProtection="1">
      <alignment horizontal="center" vertical="center"/>
    </xf>
    <xf numFmtId="0" fontId="4" fillId="25" borderId="123" xfId="0" applyFont="1" applyFill="1" applyBorder="1" applyAlignment="1" applyProtection="1">
      <alignment horizontal="center" vertical="center" shrinkToFit="1"/>
    </xf>
    <xf numFmtId="38" fontId="26" fillId="25" borderId="0" xfId="35" applyFont="1" applyFill="1" applyBorder="1" applyAlignment="1" applyProtection="1">
      <alignment vertical="center"/>
    </xf>
    <xf numFmtId="0" fontId="34" fillId="25" borderId="0" xfId="0" applyFont="1" applyFill="1" applyBorder="1" applyAlignment="1" applyProtection="1">
      <alignment horizontal="center" vertical="center"/>
    </xf>
    <xf numFmtId="38" fontId="30" fillId="25" borderId="0" xfId="0" applyNumberFormat="1" applyFont="1" applyFill="1" applyBorder="1" applyAlignment="1" applyProtection="1">
      <alignment vertical="center"/>
    </xf>
    <xf numFmtId="0" fontId="12" fillId="25" borderId="0" xfId="0" applyFont="1" applyFill="1" applyBorder="1" applyAlignment="1" applyProtection="1">
      <alignment vertical="center"/>
    </xf>
    <xf numFmtId="0" fontId="22" fillId="25" borderId="0" xfId="0" applyFont="1" applyFill="1" applyAlignment="1" applyProtection="1">
      <alignment vertical="center"/>
    </xf>
    <xf numFmtId="0" fontId="31" fillId="25" borderId="0" xfId="0" applyFont="1" applyFill="1" applyBorder="1" applyAlignment="1" applyProtection="1">
      <alignment horizontal="center" vertical="center"/>
    </xf>
    <xf numFmtId="0" fontId="4" fillId="25" borderId="25" xfId="0" applyFont="1" applyFill="1" applyBorder="1" applyAlignment="1" applyProtection="1">
      <alignment horizontal="centerContinuous" vertical="center"/>
    </xf>
    <xf numFmtId="0" fontId="4" fillId="25" borderId="26" xfId="0" applyFont="1" applyFill="1" applyBorder="1" applyAlignment="1" applyProtection="1">
      <alignment horizontal="centerContinuous" vertical="center"/>
    </xf>
    <xf numFmtId="0" fontId="10" fillId="25" borderId="22" xfId="0" applyFont="1" applyFill="1" applyBorder="1" applyAlignment="1" applyProtection="1">
      <alignment vertical="center"/>
    </xf>
    <xf numFmtId="0" fontId="4" fillId="25" borderId="20" xfId="0" applyFont="1" applyFill="1" applyBorder="1" applyAlignment="1" applyProtection="1">
      <alignment horizontal="center" vertical="center"/>
    </xf>
    <xf numFmtId="0" fontId="100" fillId="24" borderId="84" xfId="0" applyFont="1" applyFill="1" applyBorder="1" applyAlignment="1" applyProtection="1">
      <alignment horizontal="center" vertical="center"/>
    </xf>
    <xf numFmtId="0" fontId="10" fillId="25" borderId="20" xfId="0" applyFont="1" applyFill="1" applyBorder="1" applyAlignment="1" applyProtection="1">
      <alignment vertical="center"/>
    </xf>
    <xf numFmtId="0" fontId="10" fillId="25" borderId="86" xfId="0" applyFont="1" applyFill="1" applyBorder="1" applyAlignment="1" applyProtection="1">
      <alignment vertical="center"/>
    </xf>
    <xf numFmtId="0" fontId="4" fillId="25" borderId="20" xfId="0" applyFont="1" applyFill="1" applyBorder="1" applyAlignment="1" applyProtection="1">
      <alignment vertical="center"/>
    </xf>
    <xf numFmtId="0" fontId="7" fillId="25" borderId="20" xfId="0" applyFont="1" applyFill="1" applyBorder="1" applyAlignment="1" applyProtection="1">
      <alignment horizontal="center" vertical="center"/>
    </xf>
    <xf numFmtId="0" fontId="4" fillId="25" borderId="29" xfId="0" applyFont="1" applyFill="1" applyBorder="1" applyAlignment="1" applyProtection="1">
      <alignment horizontal="center" vertical="center"/>
    </xf>
    <xf numFmtId="38" fontId="83" fillId="25" borderId="0" xfId="35" applyFont="1" applyFill="1" applyBorder="1" applyAlignment="1" applyProtection="1">
      <alignment horizontal="right" vertical="center"/>
    </xf>
    <xf numFmtId="38" fontId="83" fillId="25" borderId="0" xfId="35" applyFont="1" applyFill="1" applyBorder="1" applyAlignment="1" applyProtection="1">
      <alignment vertical="center"/>
    </xf>
    <xf numFmtId="0" fontId="7" fillId="25" borderId="0" xfId="0" applyFont="1" applyFill="1" applyBorder="1" applyProtection="1"/>
    <xf numFmtId="38" fontId="64" fillId="25" borderId="0" xfId="35" applyFont="1" applyFill="1" applyBorder="1" applyAlignment="1" applyProtection="1">
      <alignment vertical="center"/>
    </xf>
    <xf numFmtId="0" fontId="65" fillId="25" borderId="0" xfId="0" applyFont="1" applyFill="1" applyBorder="1" applyAlignment="1" applyProtection="1">
      <alignment vertical="center"/>
    </xf>
    <xf numFmtId="0" fontId="64" fillId="25" borderId="0" xfId="0" applyFont="1" applyFill="1" applyBorder="1" applyAlignment="1" applyProtection="1">
      <alignment horizontal="left" vertical="center"/>
    </xf>
    <xf numFmtId="0" fontId="7" fillId="25" borderId="0" xfId="0" applyFont="1" applyFill="1" applyBorder="1" applyAlignment="1" applyProtection="1"/>
    <xf numFmtId="0" fontId="66" fillId="25" borderId="0" xfId="0" applyFont="1" applyFill="1" applyBorder="1" applyAlignment="1" applyProtection="1">
      <alignment vertical="center"/>
    </xf>
    <xf numFmtId="0" fontId="36" fillId="25" borderId="0" xfId="0" applyNumberFormat="1" applyFont="1" applyFill="1" applyBorder="1" applyAlignment="1" applyProtection="1">
      <alignment horizontal="right" vertical="top"/>
    </xf>
    <xf numFmtId="0" fontId="4" fillId="0" borderId="38" xfId="0" applyFont="1" applyFill="1" applyBorder="1" applyAlignment="1" applyProtection="1">
      <alignment horizontal="center" vertical="center"/>
    </xf>
    <xf numFmtId="0" fontId="4" fillId="0" borderId="35" xfId="0" applyFont="1" applyFill="1" applyBorder="1" applyAlignment="1" applyProtection="1">
      <alignment vertical="center" shrinkToFit="1"/>
    </xf>
    <xf numFmtId="0" fontId="68" fillId="0" borderId="30" xfId="0" applyFont="1" applyFill="1" applyBorder="1" applyAlignment="1" applyProtection="1">
      <alignment horizontal="center" vertical="center"/>
    </xf>
    <xf numFmtId="0" fontId="4" fillId="0" borderId="44" xfId="0" applyFont="1" applyFill="1" applyBorder="1" applyAlignment="1" applyProtection="1">
      <alignment vertical="center" shrinkToFit="1"/>
    </xf>
    <xf numFmtId="0" fontId="68" fillId="0" borderId="59" xfId="0" applyFont="1" applyFill="1" applyBorder="1" applyAlignment="1" applyProtection="1">
      <alignment horizontal="center" vertical="center"/>
    </xf>
    <xf numFmtId="38" fontId="7" fillId="0" borderId="48" xfId="35" applyFont="1" applyFill="1" applyBorder="1" applyAlignment="1" applyProtection="1">
      <alignment vertical="center"/>
    </xf>
    <xf numFmtId="0" fontId="4" fillId="0" borderId="23" xfId="0" applyFont="1" applyFill="1" applyBorder="1" applyAlignment="1" applyProtection="1">
      <alignment horizontal="center" vertical="center"/>
    </xf>
    <xf numFmtId="38" fontId="4" fillId="0" borderId="38" xfId="0" applyNumberFormat="1" applyFont="1" applyFill="1" applyBorder="1" applyAlignment="1" applyProtection="1">
      <alignment horizontal="center" vertical="center"/>
    </xf>
    <xf numFmtId="0" fontId="4" fillId="0" borderId="161" xfId="0" applyFont="1" applyFill="1" applyBorder="1" applyAlignment="1" applyProtection="1">
      <alignment horizontal="left" vertical="center" shrinkToFit="1"/>
    </xf>
    <xf numFmtId="0" fontId="68" fillId="0" borderId="58" xfId="0" applyFont="1" applyFill="1" applyBorder="1" applyAlignment="1" applyProtection="1">
      <alignment horizontal="center" vertical="center"/>
    </xf>
    <xf numFmtId="0" fontId="7" fillId="0" borderId="18" xfId="0" applyFont="1" applyFill="1" applyBorder="1" applyAlignment="1" applyProtection="1">
      <alignment vertical="center"/>
    </xf>
    <xf numFmtId="0" fontId="4" fillId="0" borderId="43" xfId="0" applyFont="1" applyFill="1" applyBorder="1" applyAlignment="1" applyProtection="1">
      <alignment vertical="center" shrinkToFit="1"/>
    </xf>
    <xf numFmtId="0" fontId="68" fillId="0" borderId="90" xfId="0" applyFont="1" applyFill="1" applyBorder="1" applyAlignment="1" applyProtection="1">
      <alignment vertical="center"/>
    </xf>
    <xf numFmtId="0" fontId="68" fillId="0" borderId="30" xfId="0" applyFont="1" applyFill="1" applyBorder="1" applyAlignment="1" applyProtection="1">
      <alignment vertical="center"/>
    </xf>
    <xf numFmtId="0" fontId="4" fillId="0" borderId="49" xfId="0" applyFont="1" applyFill="1" applyBorder="1" applyAlignment="1" applyProtection="1">
      <alignment horizontal="left" vertical="center" shrinkToFit="1"/>
    </xf>
    <xf numFmtId="0" fontId="4" fillId="0" borderId="119" xfId="0" applyFont="1" applyFill="1" applyBorder="1" applyAlignment="1" applyProtection="1">
      <alignment vertical="center" shrinkToFit="1"/>
    </xf>
    <xf numFmtId="0" fontId="68" fillId="0" borderId="32" xfId="0" applyFont="1" applyFill="1" applyBorder="1" applyAlignment="1" applyProtection="1">
      <alignment horizontal="center" vertical="center"/>
    </xf>
    <xf numFmtId="38" fontId="7" fillId="0" borderId="24" xfId="35" applyFont="1" applyFill="1" applyBorder="1" applyAlignment="1" applyProtection="1">
      <alignment vertical="center"/>
    </xf>
    <xf numFmtId="38" fontId="4" fillId="25" borderId="20" xfId="35" applyFont="1" applyFill="1" applyBorder="1" applyAlignment="1" applyProtection="1">
      <alignment horizontal="left" vertical="center"/>
    </xf>
    <xf numFmtId="38" fontId="83" fillId="25" borderId="98" xfId="35" applyFont="1" applyFill="1" applyBorder="1" applyAlignment="1" applyProtection="1">
      <alignment horizontal="right" vertical="center"/>
    </xf>
    <xf numFmtId="38" fontId="83" fillId="25" borderId="82" xfId="35" applyFont="1" applyFill="1" applyBorder="1" applyAlignment="1" applyProtection="1">
      <alignment horizontal="right" vertical="center"/>
    </xf>
    <xf numFmtId="0" fontId="7" fillId="0" borderId="22" xfId="0" applyFont="1" applyFill="1" applyBorder="1" applyAlignment="1" applyProtection="1">
      <alignment horizontal="center" vertical="center"/>
    </xf>
    <xf numFmtId="38" fontId="7" fillId="0" borderId="20" xfId="35" applyFont="1" applyFill="1" applyBorder="1" applyAlignment="1" applyProtection="1">
      <alignment vertical="center"/>
    </xf>
    <xf numFmtId="0" fontId="6" fillId="25" borderId="0" xfId="0" applyFont="1" applyFill="1" applyBorder="1" applyAlignment="1" applyProtection="1">
      <alignment horizontal="center" vertical="top"/>
    </xf>
    <xf numFmtId="0" fontId="6" fillId="25" borderId="0" xfId="0" applyFont="1" applyFill="1" applyBorder="1" applyAlignment="1" applyProtection="1">
      <alignment horizontal="center"/>
    </xf>
    <xf numFmtId="0" fontId="9" fillId="24" borderId="0" xfId="0" applyFont="1" applyFill="1" applyBorder="1" applyAlignment="1" applyProtection="1">
      <alignment horizontal="center" vertical="center"/>
    </xf>
    <xf numFmtId="0" fontId="55" fillId="25" borderId="155" xfId="0" applyFont="1" applyFill="1" applyBorder="1" applyAlignment="1" applyProtection="1">
      <alignment vertical="center" shrinkToFit="1"/>
    </xf>
    <xf numFmtId="0" fontId="55" fillId="25" borderId="156" xfId="0" applyFont="1" applyFill="1" applyBorder="1" applyAlignment="1" applyProtection="1">
      <alignment vertical="center" shrinkToFit="1"/>
    </xf>
    <xf numFmtId="0" fontId="21" fillId="25" borderId="0" xfId="0" applyFont="1" applyFill="1" applyBorder="1" applyAlignment="1" applyProtection="1">
      <alignment horizontal="center" vertical="top" textRotation="255"/>
    </xf>
    <xf numFmtId="0" fontId="4" fillId="25" borderId="46" xfId="0" applyFont="1" applyFill="1" applyBorder="1" applyAlignment="1" applyProtection="1">
      <alignment horizontal="centerContinuous" vertical="center"/>
    </xf>
    <xf numFmtId="0" fontId="100" fillId="24" borderId="80" xfId="0" applyFont="1" applyFill="1" applyBorder="1" applyAlignment="1" applyProtection="1">
      <alignment horizontal="center" vertical="center"/>
    </xf>
    <xf numFmtId="0" fontId="100" fillId="25" borderId="162"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99" fillId="25" borderId="0" xfId="0" applyFont="1" applyFill="1" applyBorder="1" applyAlignment="1" applyProtection="1">
      <alignment horizontal="center" vertical="top" textRotation="255"/>
    </xf>
    <xf numFmtId="0" fontId="68" fillId="25" borderId="100" xfId="0" applyFont="1" applyFill="1" applyBorder="1" applyAlignment="1" applyProtection="1">
      <alignment horizontal="center" vertical="center"/>
    </xf>
    <xf numFmtId="0" fontId="17" fillId="25" borderId="92" xfId="0" applyFont="1" applyFill="1" applyBorder="1" applyAlignment="1" applyProtection="1">
      <alignment horizontal="center" vertical="center"/>
    </xf>
    <xf numFmtId="38" fontId="7" fillId="25" borderId="92" xfId="35" applyFont="1" applyFill="1" applyBorder="1" applyAlignment="1" applyProtection="1">
      <alignment horizontal="center" vertical="center"/>
    </xf>
    <xf numFmtId="38" fontId="83" fillId="25" borderId="122" xfId="35" applyFont="1" applyFill="1" applyBorder="1" applyAlignment="1" applyProtection="1">
      <alignment horizontal="center" vertical="center"/>
    </xf>
    <xf numFmtId="0" fontId="68" fillId="25" borderId="58" xfId="0" applyFont="1" applyFill="1" applyBorder="1" applyAlignment="1" applyProtection="1">
      <alignment horizontal="center" vertical="center"/>
    </xf>
    <xf numFmtId="0" fontId="17" fillId="25" borderId="57" xfId="0" applyFont="1" applyFill="1" applyBorder="1" applyAlignment="1" applyProtection="1">
      <alignment horizontal="center" vertical="center"/>
    </xf>
    <xf numFmtId="38" fontId="83" fillId="25" borderId="67" xfId="35" applyFont="1" applyFill="1" applyBorder="1" applyAlignment="1" applyProtection="1">
      <alignment horizontal="center" vertical="center"/>
    </xf>
    <xf numFmtId="38" fontId="4" fillId="25" borderId="65" xfId="35" applyFont="1" applyFill="1" applyBorder="1" applyAlignment="1" applyProtection="1">
      <alignment horizontal="center" vertical="center" shrinkToFit="1"/>
    </xf>
    <xf numFmtId="38" fontId="15" fillId="25" borderId="0" xfId="35" applyFont="1" applyFill="1" applyBorder="1" applyAlignment="1" applyProtection="1">
      <alignment vertical="center"/>
    </xf>
    <xf numFmtId="0" fontId="16" fillId="25" borderId="35" xfId="0" applyFont="1" applyFill="1" applyBorder="1" applyAlignment="1" applyProtection="1">
      <alignment vertical="center"/>
    </xf>
    <xf numFmtId="38" fontId="7" fillId="25" borderId="18" xfId="35" applyFont="1" applyFill="1" applyBorder="1" applyAlignment="1" applyProtection="1">
      <alignment horizontal="right" vertical="center"/>
    </xf>
    <xf numFmtId="0" fontId="4" fillId="25" borderId="18" xfId="0" applyFont="1" applyFill="1" applyBorder="1" applyAlignment="1" applyProtection="1">
      <alignment vertical="center"/>
    </xf>
    <xf numFmtId="0" fontId="4" fillId="25" borderId="35" xfId="0" applyFont="1" applyFill="1" applyBorder="1" applyAlignment="1" applyProtection="1">
      <alignment vertical="center"/>
    </xf>
    <xf numFmtId="0" fontId="4" fillId="25" borderId="65" xfId="0" applyFont="1" applyFill="1" applyBorder="1" applyAlignment="1" applyProtection="1">
      <alignment horizontal="center" vertical="center" shrinkToFit="1"/>
    </xf>
    <xf numFmtId="0" fontId="4" fillId="25" borderId="44" xfId="0" applyFont="1" applyFill="1" applyBorder="1" applyAlignment="1" applyProtection="1">
      <alignment vertical="center"/>
    </xf>
    <xf numFmtId="0" fontId="7" fillId="25" borderId="0" xfId="0" applyFont="1" applyFill="1" applyBorder="1" applyAlignment="1" applyProtection="1">
      <alignment horizontal="center" vertical="center"/>
    </xf>
    <xf numFmtId="0" fontId="4" fillId="25" borderId="33" xfId="0" applyFont="1" applyFill="1" applyBorder="1" applyAlignment="1" applyProtection="1">
      <alignment vertical="center"/>
    </xf>
    <xf numFmtId="38" fontId="7" fillId="25" borderId="33" xfId="0" applyNumberFormat="1" applyFont="1" applyFill="1" applyBorder="1" applyAlignment="1" applyProtection="1">
      <alignment vertical="center"/>
    </xf>
    <xf numFmtId="38" fontId="83" fillId="25" borderId="101" xfId="35" applyFont="1" applyFill="1" applyBorder="1" applyAlignment="1" applyProtection="1">
      <alignment vertical="center"/>
    </xf>
    <xf numFmtId="38" fontId="7" fillId="25" borderId="0" xfId="0" applyNumberFormat="1" applyFont="1" applyFill="1" applyBorder="1" applyAlignment="1" applyProtection="1">
      <alignment vertical="center"/>
    </xf>
    <xf numFmtId="38" fontId="7" fillId="25" borderId="0" xfId="0" applyNumberFormat="1" applyFont="1" applyFill="1" applyBorder="1" applyAlignment="1" applyProtection="1">
      <alignment horizontal="right" vertical="center"/>
    </xf>
    <xf numFmtId="0" fontId="7" fillId="25" borderId="63" xfId="0" applyFont="1" applyFill="1" applyBorder="1" applyAlignment="1" applyProtection="1">
      <alignment horizontal="center" vertical="center"/>
    </xf>
    <xf numFmtId="0" fontId="7" fillId="25" borderId="102" xfId="0" applyFont="1" applyFill="1" applyBorder="1" applyAlignment="1" applyProtection="1">
      <alignment vertical="center" shrinkToFit="1"/>
    </xf>
    <xf numFmtId="38" fontId="7" fillId="25" borderId="163" xfId="35" applyFont="1" applyFill="1" applyBorder="1" applyAlignment="1" applyProtection="1">
      <alignment vertical="center" shrinkToFit="1"/>
    </xf>
    <xf numFmtId="0" fontId="4" fillId="25" borderId="119" xfId="0" applyFont="1" applyFill="1" applyBorder="1" applyAlignment="1" applyProtection="1">
      <alignment vertical="center"/>
    </xf>
    <xf numFmtId="38" fontId="7" fillId="25" borderId="24" xfId="35" applyFont="1" applyFill="1" applyBorder="1" applyAlignment="1" applyProtection="1">
      <alignment horizontal="right" vertical="center"/>
    </xf>
    <xf numFmtId="0" fontId="7" fillId="25" borderId="16" xfId="0" applyFont="1" applyFill="1" applyBorder="1" applyAlignment="1" applyProtection="1">
      <alignment vertical="center" shrinkToFit="1"/>
    </xf>
    <xf numFmtId="38" fontId="7" fillId="25" borderId="164" xfId="35" applyFont="1" applyFill="1" applyBorder="1" applyAlignment="1" applyProtection="1">
      <alignment vertical="center" shrinkToFit="1"/>
    </xf>
    <xf numFmtId="38" fontId="4" fillId="25" borderId="29" xfId="35" applyFont="1" applyFill="1" applyBorder="1" applyAlignment="1" applyProtection="1">
      <alignment horizontal="left" vertical="center"/>
    </xf>
    <xf numFmtId="38" fontId="11" fillId="25" borderId="20" xfId="0" applyNumberFormat="1" applyFont="1" applyFill="1" applyBorder="1" applyAlignment="1" applyProtection="1">
      <alignment vertical="center"/>
    </xf>
    <xf numFmtId="38" fontId="83" fillId="25" borderId="82" xfId="35" applyNumberFormat="1" applyFont="1" applyFill="1" applyBorder="1" applyAlignment="1" applyProtection="1">
      <alignment vertical="center"/>
    </xf>
    <xf numFmtId="38" fontId="7" fillId="25" borderId="20" xfId="0" applyNumberFormat="1" applyFont="1" applyFill="1" applyBorder="1" applyAlignment="1" applyProtection="1">
      <alignment vertical="center"/>
    </xf>
    <xf numFmtId="38" fontId="83" fillId="25" borderId="82" xfId="35" applyFont="1" applyFill="1" applyBorder="1" applyAlignment="1" applyProtection="1">
      <alignment vertical="center"/>
    </xf>
    <xf numFmtId="0" fontId="7" fillId="25" borderId="22" xfId="0" applyFont="1" applyFill="1" applyBorder="1" applyAlignment="1" applyProtection="1">
      <alignment vertical="center"/>
    </xf>
    <xf numFmtId="0" fontId="7" fillId="25" borderId="20" xfId="0" applyFont="1" applyFill="1" applyBorder="1" applyAlignment="1" applyProtection="1">
      <alignment vertical="center" shrinkToFit="1"/>
    </xf>
    <xf numFmtId="38" fontId="7" fillId="25" borderId="147" xfId="35" applyFont="1" applyFill="1" applyBorder="1" applyAlignment="1" applyProtection="1">
      <alignment vertical="center" shrinkToFit="1"/>
    </xf>
    <xf numFmtId="38" fontId="104" fillId="25" borderId="98" xfId="35" applyFont="1" applyFill="1" applyBorder="1" applyAlignment="1" applyProtection="1">
      <alignment horizontal="right" vertical="center"/>
    </xf>
    <xf numFmtId="0" fontId="4" fillId="25" borderId="0" xfId="0" applyFont="1" applyFill="1" applyBorder="1" applyAlignment="1" applyProtection="1"/>
    <xf numFmtId="0" fontId="64" fillId="25" borderId="0" xfId="0" applyFont="1" applyFill="1" applyBorder="1" applyAlignment="1" applyProtection="1"/>
    <xf numFmtId="38" fontId="4" fillId="25" borderId="0" xfId="35" applyFont="1" applyFill="1" applyBorder="1" applyAlignment="1" applyProtection="1"/>
    <xf numFmtId="38" fontId="76" fillId="25" borderId="0" xfId="35" applyFont="1" applyFill="1" applyBorder="1" applyAlignment="1" applyProtection="1"/>
    <xf numFmtId="0" fontId="66" fillId="25" borderId="0" xfId="0" applyFont="1" applyFill="1" applyBorder="1" applyProtection="1"/>
    <xf numFmtId="38" fontId="76" fillId="25" borderId="0" xfId="35" applyFont="1" applyFill="1" applyBorder="1" applyAlignment="1" applyProtection="1">
      <alignment vertical="center"/>
    </xf>
    <xf numFmtId="0" fontId="4" fillId="25" borderId="0" xfId="0" applyFont="1" applyFill="1" applyBorder="1" applyProtection="1"/>
    <xf numFmtId="0" fontId="36" fillId="25" borderId="0" xfId="0" applyFont="1" applyFill="1" applyBorder="1" applyAlignment="1" applyProtection="1">
      <alignment horizontal="right"/>
    </xf>
    <xf numFmtId="38" fontId="83" fillId="25" borderId="82" xfId="35" applyFont="1" applyFill="1" applyBorder="1" applyAlignment="1" applyProtection="1">
      <alignment horizontal="right" vertical="center"/>
      <protection locked="0"/>
    </xf>
    <xf numFmtId="38" fontId="83" fillId="0" borderId="83" xfId="35" applyFont="1" applyFill="1" applyBorder="1" applyAlignment="1" applyProtection="1">
      <alignment vertical="center"/>
    </xf>
    <xf numFmtId="38" fontId="83" fillId="0" borderId="165" xfId="35" applyFont="1" applyFill="1" applyBorder="1" applyAlignment="1" applyProtection="1">
      <alignment horizontal="right" vertical="center"/>
    </xf>
    <xf numFmtId="38" fontId="83" fillId="0" borderId="87" xfId="35" applyFont="1" applyFill="1" applyBorder="1" applyAlignment="1" applyProtection="1">
      <alignment horizontal="right" vertical="center"/>
    </xf>
    <xf numFmtId="0" fontId="12" fillId="25" borderId="0" xfId="0" applyFont="1" applyFill="1" applyBorder="1" applyProtection="1"/>
    <xf numFmtId="0" fontId="4" fillId="25" borderId="28" xfId="0" applyFont="1" applyFill="1" applyBorder="1" applyAlignment="1" applyProtection="1">
      <alignment horizontal="centerContinuous" vertical="center"/>
    </xf>
    <xf numFmtId="0" fontId="4" fillId="25" borderId="31" xfId="0" applyFont="1" applyFill="1" applyBorder="1" applyAlignment="1" applyProtection="1">
      <alignment horizontal="centerContinuous" vertical="center"/>
    </xf>
    <xf numFmtId="0" fontId="15" fillId="25" borderId="0" xfId="0" applyFont="1" applyFill="1" applyBorder="1" applyAlignment="1" applyProtection="1">
      <alignment vertical="center"/>
    </xf>
    <xf numFmtId="38" fontId="4" fillId="25" borderId="35" xfId="35" applyFont="1" applyFill="1" applyBorder="1" applyAlignment="1" applyProtection="1">
      <alignment horizontal="left" vertical="center" shrinkToFit="1"/>
    </xf>
    <xf numFmtId="38" fontId="68" fillId="25" borderId="30" xfId="35" applyFont="1" applyFill="1" applyBorder="1" applyAlignment="1" applyProtection="1">
      <alignment horizontal="center" vertical="center"/>
    </xf>
    <xf numFmtId="38" fontId="7" fillId="25" borderId="18" xfId="35" applyFont="1" applyFill="1" applyBorder="1" applyAlignment="1" applyProtection="1">
      <alignment vertical="center"/>
    </xf>
    <xf numFmtId="0" fontId="0" fillId="0" borderId="123" xfId="0" applyBorder="1" applyAlignment="1" applyProtection="1">
      <alignment vertical="center"/>
    </xf>
    <xf numFmtId="38" fontId="14" fillId="0" borderId="23" xfId="35" applyFont="1" applyBorder="1" applyAlignment="1" applyProtection="1">
      <alignment vertical="center"/>
    </xf>
    <xf numFmtId="38" fontId="137" fillId="25" borderId="76" xfId="35" applyFont="1" applyFill="1" applyBorder="1" applyAlignment="1" applyProtection="1">
      <alignment horizontal="right" vertical="center" shrinkToFit="1"/>
    </xf>
    <xf numFmtId="38" fontId="84" fillId="25" borderId="77" xfId="35" applyFont="1" applyFill="1" applyBorder="1" applyAlignment="1" applyProtection="1">
      <alignment vertical="center" shrinkToFit="1"/>
    </xf>
    <xf numFmtId="38" fontId="84" fillId="25" borderId="76" xfId="35" applyFont="1" applyFill="1" applyBorder="1" applyAlignment="1" applyProtection="1">
      <alignment vertical="center" shrinkToFit="1"/>
    </xf>
    <xf numFmtId="38" fontId="84" fillId="25" borderId="78" xfId="35" applyFont="1" applyFill="1" applyBorder="1" applyAlignment="1" applyProtection="1">
      <alignment vertical="center" shrinkToFit="1"/>
    </xf>
    <xf numFmtId="38" fontId="84" fillId="25" borderId="83" xfId="35" applyFont="1" applyFill="1" applyBorder="1" applyAlignment="1" applyProtection="1">
      <alignment vertical="center" shrinkToFit="1"/>
    </xf>
    <xf numFmtId="38" fontId="84" fillId="25" borderId="79" xfId="35" applyFont="1" applyFill="1" applyBorder="1" applyAlignment="1" applyProtection="1">
      <alignment vertical="center" shrinkToFit="1"/>
    </xf>
    <xf numFmtId="0" fontId="97" fillId="25" borderId="0" xfId="0" applyFont="1" applyFill="1" applyAlignment="1" applyProtection="1">
      <alignment horizontal="center" vertical="top" textRotation="255"/>
    </xf>
    <xf numFmtId="0" fontId="51" fillId="25" borderId="0" xfId="0" applyFont="1" applyFill="1" applyProtection="1"/>
    <xf numFmtId="0" fontId="4" fillId="25" borderId="0" xfId="0" applyFont="1" applyFill="1" applyBorder="1" applyAlignment="1" applyProtection="1">
      <alignment horizontal="left" vertical="center" shrinkToFit="1"/>
    </xf>
    <xf numFmtId="0" fontId="9" fillId="24" borderId="0" xfId="0" applyFont="1" applyFill="1" applyBorder="1" applyAlignment="1" applyProtection="1">
      <alignment horizontal="center" vertical="center" shrinkToFit="1"/>
    </xf>
    <xf numFmtId="0" fontId="36" fillId="25" borderId="41" xfId="0" applyFont="1" applyFill="1" applyBorder="1" applyAlignment="1" applyProtection="1">
      <alignment vertical="top"/>
    </xf>
    <xf numFmtId="0" fontId="36" fillId="25" borderId="42" xfId="0" applyFont="1" applyFill="1" applyBorder="1" applyAlignment="1" applyProtection="1">
      <alignment vertical="top"/>
    </xf>
    <xf numFmtId="0" fontId="2" fillId="25" borderId="25" xfId="0" applyFont="1" applyFill="1" applyBorder="1" applyAlignment="1" applyProtection="1">
      <alignment horizontal="center" vertical="center"/>
    </xf>
    <xf numFmtId="0" fontId="2" fillId="25" borderId="22" xfId="0" applyFont="1" applyFill="1" applyBorder="1" applyAlignment="1" applyProtection="1">
      <alignment horizontal="center" vertical="center"/>
    </xf>
    <xf numFmtId="0" fontId="36" fillId="25" borderId="36" xfId="0" applyFont="1" applyFill="1" applyBorder="1" applyAlignment="1" applyProtection="1">
      <alignment horizontal="center" vertical="center" shrinkToFit="1"/>
    </xf>
    <xf numFmtId="0" fontId="2" fillId="0" borderId="104" xfId="0" applyFont="1" applyFill="1" applyBorder="1" applyAlignment="1" applyProtection="1">
      <alignment vertical="center"/>
    </xf>
    <xf numFmtId="38" fontId="12" fillId="0" borderId="102" xfId="35" applyFont="1" applyFill="1" applyBorder="1" applyAlignment="1" applyProtection="1">
      <alignment vertical="center"/>
    </xf>
    <xf numFmtId="0" fontId="4" fillId="0" borderId="99" xfId="0" applyFont="1" applyFill="1" applyBorder="1" applyAlignment="1" applyProtection="1">
      <alignment horizontal="center" vertical="center" shrinkToFit="1"/>
    </xf>
    <xf numFmtId="38" fontId="2" fillId="0" borderId="104" xfId="35" applyFont="1" applyFill="1" applyBorder="1" applyAlignment="1" applyProtection="1">
      <alignment vertical="center"/>
    </xf>
    <xf numFmtId="0" fontId="74" fillId="0" borderId="104" xfId="0" applyFont="1" applyFill="1" applyBorder="1" applyAlignment="1" applyProtection="1">
      <alignment horizontal="center" vertical="center"/>
    </xf>
    <xf numFmtId="38" fontId="4" fillId="0" borderId="99" xfId="35" applyFont="1" applyFill="1" applyBorder="1" applyAlignment="1" applyProtection="1">
      <alignment horizontal="center" vertical="center" shrinkToFit="1"/>
    </xf>
    <xf numFmtId="38" fontId="2" fillId="0" borderId="30" xfId="35" applyFont="1" applyFill="1" applyBorder="1" applyAlignment="1" applyProtection="1">
      <alignment vertical="center"/>
    </xf>
    <xf numFmtId="38" fontId="4" fillId="0" borderId="38" xfId="35" applyFont="1" applyFill="1" applyBorder="1" applyAlignment="1" applyProtection="1">
      <alignment horizontal="center" vertical="center" shrinkToFit="1"/>
    </xf>
    <xf numFmtId="0" fontId="2" fillId="0" borderId="30" xfId="0" applyFont="1" applyFill="1" applyBorder="1" applyAlignment="1" applyProtection="1">
      <alignment vertical="center"/>
    </xf>
    <xf numFmtId="0" fontId="2" fillId="0" borderId="30" xfId="0" applyFont="1" applyFill="1" applyBorder="1" applyAlignment="1" applyProtection="1">
      <alignment horizontal="center" vertical="center"/>
    </xf>
    <xf numFmtId="0" fontId="4" fillId="0" borderId="0" xfId="0" applyFont="1" applyFill="1" applyBorder="1" applyAlignment="1" applyProtection="1">
      <alignment horizontal="left" vertical="center" shrinkToFit="1"/>
    </xf>
    <xf numFmtId="0" fontId="23" fillId="0" borderId="38" xfId="0" applyFont="1" applyFill="1" applyBorder="1" applyAlignment="1" applyProtection="1">
      <alignment horizontal="center" vertical="center" shrinkToFit="1"/>
    </xf>
    <xf numFmtId="0" fontId="74" fillId="0" borderId="18"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2" fillId="0" borderId="105" xfId="0" applyFont="1" applyFill="1" applyBorder="1" applyAlignment="1" applyProtection="1">
      <alignment vertical="center"/>
    </xf>
    <xf numFmtId="0" fontId="74" fillId="0" borderId="105" xfId="0" applyFont="1" applyFill="1" applyBorder="1" applyAlignment="1" applyProtection="1">
      <alignment horizontal="center" vertical="center"/>
    </xf>
    <xf numFmtId="38" fontId="12" fillId="0" borderId="19" xfId="35" applyFont="1" applyFill="1" applyBorder="1" applyAlignment="1" applyProtection="1">
      <alignment vertical="center"/>
    </xf>
    <xf numFmtId="0" fontId="4" fillId="0" borderId="106" xfId="0" applyFont="1" applyFill="1" applyBorder="1" applyAlignment="1" applyProtection="1">
      <alignment horizontal="center" vertical="center" shrinkToFit="1"/>
    </xf>
    <xf numFmtId="38" fontId="2" fillId="0" borderId="105" xfId="35" applyFont="1" applyFill="1" applyBorder="1" applyAlignment="1" applyProtection="1">
      <alignment vertical="center"/>
    </xf>
    <xf numFmtId="38" fontId="4" fillId="0" borderId="106" xfId="35" applyFont="1" applyFill="1" applyBorder="1" applyAlignment="1" applyProtection="1">
      <alignment horizontal="center" vertical="center" shrinkToFit="1"/>
    </xf>
    <xf numFmtId="0" fontId="2" fillId="0" borderId="113" xfId="0" applyFont="1" applyFill="1" applyBorder="1" applyAlignment="1" applyProtection="1">
      <alignment vertical="center"/>
    </xf>
    <xf numFmtId="0" fontId="74" fillId="0" borderId="102" xfId="0" applyFont="1" applyFill="1" applyBorder="1" applyAlignment="1" applyProtection="1">
      <alignment horizontal="center" vertical="center"/>
    </xf>
    <xf numFmtId="38" fontId="141" fillId="0" borderId="102" xfId="35" applyFont="1" applyFill="1" applyBorder="1" applyAlignment="1" applyProtection="1">
      <alignment horizontal="right" vertical="center"/>
    </xf>
    <xf numFmtId="38" fontId="84" fillId="0" borderId="166" xfId="35" applyFont="1" applyFill="1" applyBorder="1" applyAlignment="1" applyProtection="1">
      <alignment horizontal="right" vertical="center"/>
    </xf>
    <xf numFmtId="38" fontId="2" fillId="0" borderId="113" xfId="35" applyFont="1" applyFill="1" applyBorder="1" applyAlignment="1" applyProtection="1">
      <alignment vertical="center"/>
    </xf>
    <xf numFmtId="38" fontId="84" fillId="0" borderId="113" xfId="35" applyFont="1" applyFill="1" applyBorder="1" applyAlignment="1" applyProtection="1">
      <alignment horizontal="right" vertical="center"/>
    </xf>
    <xf numFmtId="38" fontId="141" fillId="0" borderId="18" xfId="35" applyFont="1" applyFill="1" applyBorder="1" applyAlignment="1" applyProtection="1">
      <alignment horizontal="right" vertical="center"/>
    </xf>
    <xf numFmtId="38" fontId="84" fillId="0" borderId="50" xfId="35" applyFont="1" applyFill="1" applyBorder="1" applyAlignment="1" applyProtection="1">
      <alignment horizontal="right" vertical="center"/>
    </xf>
    <xf numFmtId="38" fontId="4" fillId="25" borderId="106" xfId="35" applyFont="1" applyFill="1" applyBorder="1" applyAlignment="1" applyProtection="1">
      <alignment horizontal="center" vertical="center" shrinkToFit="1"/>
    </xf>
    <xf numFmtId="0" fontId="73" fillId="25" borderId="0" xfId="0" applyFont="1" applyFill="1" applyAlignment="1" applyProtection="1">
      <alignment vertical="center"/>
    </xf>
    <xf numFmtId="0" fontId="36" fillId="25" borderId="0" xfId="0" applyFont="1" applyFill="1" applyAlignment="1" applyProtection="1">
      <alignment horizontal="right" vertical="center"/>
    </xf>
    <xf numFmtId="0" fontId="57" fillId="25" borderId="0" xfId="0" applyFont="1" applyFill="1" applyAlignment="1" applyProtection="1">
      <alignment vertical="center"/>
    </xf>
    <xf numFmtId="184" fontId="36" fillId="25" borderId="0" xfId="0" applyNumberFormat="1" applyFont="1" applyFill="1" applyBorder="1" applyAlignment="1" applyProtection="1">
      <alignment vertical="center" shrinkToFit="1"/>
    </xf>
    <xf numFmtId="0" fontId="76" fillId="25" borderId="0" xfId="0" applyFont="1" applyFill="1" applyBorder="1" applyAlignment="1" applyProtection="1">
      <alignment vertical="center"/>
    </xf>
    <xf numFmtId="38" fontId="61" fillId="0" borderId="87" xfId="35" applyFont="1" applyFill="1" applyBorder="1" applyAlignment="1" applyProtection="1">
      <alignment vertical="center" shrinkToFit="1"/>
    </xf>
    <xf numFmtId="38" fontId="61" fillId="0" borderId="0" xfId="35" applyFont="1" applyFill="1" applyBorder="1" applyAlignment="1" applyProtection="1">
      <alignment vertical="center" shrinkToFit="1"/>
    </xf>
    <xf numFmtId="38" fontId="61" fillId="0" borderId="83" xfId="35" applyFont="1" applyFill="1" applyBorder="1" applyAlignment="1" applyProtection="1">
      <alignment vertical="center" shrinkToFit="1"/>
    </xf>
    <xf numFmtId="38" fontId="86" fillId="25" borderId="81" xfId="35" applyFont="1" applyFill="1" applyBorder="1" applyAlignment="1" applyProtection="1">
      <alignment horizontal="center" vertical="center"/>
    </xf>
    <xf numFmtId="0" fontId="57" fillId="25" borderId="0" xfId="0" applyFont="1" applyFill="1" applyBorder="1" applyAlignment="1" applyProtection="1">
      <alignment vertical="center"/>
    </xf>
    <xf numFmtId="0" fontId="149" fillId="25" borderId="0" xfId="0" applyFont="1" applyFill="1" applyBorder="1" applyAlignment="1">
      <alignment vertical="center"/>
    </xf>
    <xf numFmtId="38" fontId="61" fillId="0" borderId="58" xfId="35" applyFont="1" applyFill="1" applyBorder="1" applyAlignment="1" applyProtection="1">
      <alignment vertical="center" shrinkToFit="1"/>
    </xf>
    <xf numFmtId="38" fontId="47" fillId="0" borderId="167" xfId="35" applyFont="1" applyFill="1" applyBorder="1" applyAlignment="1" applyProtection="1">
      <alignment vertical="center"/>
    </xf>
    <xf numFmtId="0" fontId="74" fillId="0" borderId="90" xfId="0" applyFont="1" applyFill="1" applyBorder="1" applyAlignment="1" applyProtection="1">
      <alignment vertical="center"/>
    </xf>
    <xf numFmtId="38" fontId="7" fillId="0" borderId="136" xfId="35" applyFont="1" applyFill="1" applyBorder="1" applyAlignment="1" applyProtection="1">
      <alignment vertical="center"/>
    </xf>
    <xf numFmtId="38" fontId="17" fillId="25" borderId="0" xfId="35" applyFont="1" applyFill="1" applyBorder="1" applyAlignment="1" applyProtection="1">
      <alignment horizontal="left" vertical="center"/>
    </xf>
    <xf numFmtId="38" fontId="11" fillId="25" borderId="0" xfId="35" applyFont="1" applyFill="1" applyBorder="1" applyAlignment="1" applyProtection="1">
      <alignment vertical="center"/>
    </xf>
    <xf numFmtId="38" fontId="150" fillId="25" borderId="0" xfId="35" applyFont="1" applyFill="1" applyBorder="1" applyAlignment="1" applyProtection="1">
      <alignment horizontal="right" vertical="center"/>
    </xf>
    <xf numFmtId="38" fontId="11" fillId="25" borderId="0" xfId="35" applyFont="1" applyFill="1" applyBorder="1" applyAlignment="1" applyProtection="1">
      <alignment horizontal="right" vertical="center"/>
    </xf>
    <xf numFmtId="38" fontId="150" fillId="25" borderId="0" xfId="35" applyFont="1" applyFill="1" applyBorder="1" applyAlignment="1" applyProtection="1">
      <alignment vertical="center"/>
    </xf>
    <xf numFmtId="0" fontId="11" fillId="25" borderId="0" xfId="0" applyFont="1" applyFill="1" applyBorder="1" applyProtection="1"/>
    <xf numFmtId="49" fontId="31" fillId="0" borderId="0" xfId="0" applyNumberFormat="1" applyFont="1" applyAlignment="1">
      <alignment horizontal="center" vertical="center"/>
    </xf>
    <xf numFmtId="0" fontId="31" fillId="0" borderId="0" xfId="0" applyFont="1" applyAlignment="1">
      <alignment vertical="center"/>
    </xf>
    <xf numFmtId="0" fontId="151" fillId="0" borderId="0" xfId="0" applyFont="1"/>
    <xf numFmtId="0" fontId="155" fillId="0" borderId="0" xfId="0" applyFont="1"/>
    <xf numFmtId="0" fontId="27" fillId="0" borderId="0" xfId="0" applyFont="1"/>
    <xf numFmtId="0" fontId="27" fillId="0" borderId="0" xfId="0" applyFont="1" applyAlignment="1">
      <alignment vertical="center"/>
    </xf>
    <xf numFmtId="0" fontId="30" fillId="0" borderId="0" xfId="0" applyFont="1"/>
    <xf numFmtId="49" fontId="27" fillId="0" borderId="0" xfId="0" applyNumberFormat="1" applyFont="1" applyAlignment="1">
      <alignment horizontal="left" vertical="center"/>
    </xf>
    <xf numFmtId="0" fontId="27" fillId="0" borderId="0" xfId="0" applyFont="1" applyAlignment="1">
      <alignment horizontal="left" vertical="center"/>
    </xf>
    <xf numFmtId="0" fontId="31" fillId="0" borderId="0" xfId="0" applyFont="1" applyAlignment="1">
      <alignment horizontal="left" vertical="center"/>
    </xf>
    <xf numFmtId="49" fontId="31" fillId="0" borderId="0" xfId="0" applyNumberFormat="1" applyFont="1" applyAlignment="1">
      <alignment horizontal="left" vertical="center"/>
    </xf>
    <xf numFmtId="0" fontId="12" fillId="0" borderId="0" xfId="0" applyFont="1"/>
    <xf numFmtId="38" fontId="83" fillId="25" borderId="168" xfId="35" applyFont="1" applyFill="1" applyBorder="1" applyAlignment="1" applyProtection="1">
      <alignment vertical="center"/>
    </xf>
    <xf numFmtId="38" fontId="12" fillId="25" borderId="169" xfId="35" applyFont="1" applyFill="1" applyBorder="1" applyAlignment="1">
      <alignment vertical="center" shrinkToFit="1"/>
    </xf>
    <xf numFmtId="0" fontId="7" fillId="0" borderId="46" xfId="0" applyFont="1" applyFill="1" applyBorder="1" applyAlignment="1" applyProtection="1">
      <alignment horizontal="center" vertical="center"/>
    </xf>
    <xf numFmtId="0" fontId="4" fillId="0" borderId="46" xfId="0" applyFont="1" applyFill="1" applyBorder="1" applyAlignment="1" applyProtection="1">
      <alignment horizontal="center"/>
    </xf>
    <xf numFmtId="0" fontId="82" fillId="0" borderId="29" xfId="0" applyFont="1" applyFill="1" applyBorder="1" applyAlignment="1" applyProtection="1">
      <alignment horizontal="center"/>
    </xf>
    <xf numFmtId="0" fontId="127" fillId="0" borderId="22"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4" fillId="0" borderId="20" xfId="0" applyFont="1" applyFill="1" applyBorder="1" applyAlignment="1" applyProtection="1">
      <alignment horizontal="center"/>
    </xf>
    <xf numFmtId="38" fontId="4" fillId="0" borderId="170" xfId="36" applyFont="1" applyFill="1" applyBorder="1" applyAlignment="1" applyProtection="1">
      <alignment vertical="center"/>
    </xf>
    <xf numFmtId="0" fontId="18" fillId="0" borderId="100" xfId="0" applyFont="1" applyFill="1" applyBorder="1" applyAlignment="1" applyProtection="1">
      <alignment vertical="center"/>
    </xf>
    <xf numFmtId="38" fontId="7" fillId="0" borderId="92" xfId="36" applyFont="1" applyFill="1" applyBorder="1" applyAlignment="1" applyProtection="1">
      <alignment vertical="center"/>
    </xf>
    <xf numFmtId="38" fontId="7" fillId="0" borderId="52" xfId="35" applyFont="1" applyFill="1" applyBorder="1" applyAlignment="1" applyProtection="1">
      <alignment vertical="center"/>
    </xf>
    <xf numFmtId="0" fontId="0" fillId="0" borderId="35" xfId="0" applyFill="1" applyBorder="1" applyAlignment="1" applyProtection="1">
      <alignment vertical="center"/>
    </xf>
    <xf numFmtId="0" fontId="0" fillId="0" borderId="18" xfId="0" applyFill="1" applyBorder="1" applyAlignment="1" applyProtection="1">
      <alignment vertical="center"/>
    </xf>
    <xf numFmtId="38" fontId="4" fillId="0" borderId="35" xfId="36" applyFont="1" applyFill="1" applyBorder="1" applyAlignment="1" applyProtection="1">
      <alignment vertical="center"/>
    </xf>
    <xf numFmtId="0" fontId="18" fillId="0" borderId="30" xfId="0" applyFont="1" applyFill="1" applyBorder="1" applyAlignment="1" applyProtection="1">
      <alignment horizontal="center" vertical="center"/>
    </xf>
    <xf numFmtId="38" fontId="7" fillId="0" borderId="51" xfId="36" applyFont="1" applyFill="1" applyBorder="1" applyAlignment="1" applyProtection="1">
      <alignment vertical="center"/>
    </xf>
    <xf numFmtId="38" fontId="4" fillId="0" borderId="39" xfId="35" applyFont="1" applyFill="1" applyBorder="1" applyAlignment="1" applyProtection="1">
      <alignment vertical="center"/>
    </xf>
    <xf numFmtId="0" fontId="18" fillId="0" borderId="58" xfId="0" applyFont="1" applyFill="1" applyBorder="1" applyAlignment="1" applyProtection="1">
      <alignment vertical="center"/>
    </xf>
    <xf numFmtId="38" fontId="7" fillId="0" borderId="35" xfId="36" applyFont="1" applyFill="1" applyBorder="1" applyAlignment="1" applyProtection="1">
      <alignment vertical="center"/>
    </xf>
    <xf numFmtId="0" fontId="18" fillId="0" borderId="18" xfId="0" applyFont="1" applyFill="1" applyBorder="1" applyAlignment="1" applyProtection="1">
      <alignment vertical="center"/>
    </xf>
    <xf numFmtId="38" fontId="7" fillId="0" borderId="18" xfId="36" applyFont="1" applyFill="1" applyBorder="1" applyAlignment="1" applyProtection="1">
      <alignment vertical="center"/>
    </xf>
    <xf numFmtId="38" fontId="4" fillId="0" borderId="35" xfId="35" applyFont="1" applyFill="1" applyBorder="1" applyAlignment="1" applyProtection="1">
      <alignment vertical="center"/>
    </xf>
    <xf numFmtId="0" fontId="18" fillId="0" borderId="30" xfId="0" applyFont="1" applyFill="1" applyBorder="1" applyAlignment="1" applyProtection="1">
      <alignment vertical="center"/>
    </xf>
    <xf numFmtId="38" fontId="7" fillId="0" borderId="51" xfId="35" applyFont="1" applyFill="1" applyBorder="1" applyAlignment="1" applyProtection="1">
      <alignment vertical="center"/>
    </xf>
    <xf numFmtId="38" fontId="4" fillId="0" borderId="22" xfId="35" applyFont="1" applyFill="1" applyBorder="1" applyAlignment="1" applyProtection="1">
      <alignment vertical="center"/>
    </xf>
    <xf numFmtId="0" fontId="18" fillId="0" borderId="34" xfId="0" applyFont="1" applyFill="1" applyBorder="1" applyAlignment="1" applyProtection="1">
      <alignment vertical="center"/>
    </xf>
    <xf numFmtId="38" fontId="7" fillId="0" borderId="55" xfId="35" applyFont="1" applyFill="1" applyBorder="1" applyAlignment="1" applyProtection="1">
      <alignment vertical="center"/>
    </xf>
    <xf numFmtId="38" fontId="7" fillId="0" borderId="43" xfId="36" applyFont="1" applyFill="1" applyBorder="1" applyAlignment="1" applyProtection="1">
      <alignment vertical="center"/>
    </xf>
    <xf numFmtId="0" fontId="18" fillId="0" borderId="89" xfId="0" applyFont="1" applyFill="1" applyBorder="1" applyAlignment="1" applyProtection="1">
      <alignment vertical="center"/>
    </xf>
    <xf numFmtId="38" fontId="7" fillId="0" borderId="89" xfId="36" applyFont="1" applyFill="1" applyBorder="1" applyAlignment="1" applyProtection="1">
      <alignment vertical="center"/>
    </xf>
    <xf numFmtId="38" fontId="4" fillId="0" borderId="25" xfId="36" applyFont="1" applyFill="1" applyBorder="1" applyAlignment="1" applyProtection="1">
      <alignment horizontal="right" vertical="center"/>
    </xf>
    <xf numFmtId="0" fontId="18" fillId="0" borderId="46" xfId="0" applyFont="1" applyFill="1" applyBorder="1" applyAlignment="1" applyProtection="1">
      <alignment vertical="center"/>
    </xf>
    <xf numFmtId="38" fontId="7" fillId="0" borderId="46" xfId="36" applyFont="1" applyFill="1" applyBorder="1" applyAlignment="1" applyProtection="1">
      <alignment vertical="center"/>
    </xf>
    <xf numFmtId="38" fontId="102" fillId="0" borderId="45" xfId="36" applyFont="1" applyFill="1" applyBorder="1" applyAlignment="1" applyProtection="1">
      <alignment vertical="center"/>
    </xf>
    <xf numFmtId="38" fontId="7" fillId="0" borderId="52" xfId="36"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xf numFmtId="38" fontId="11" fillId="0" borderId="0" xfId="36" applyFont="1" applyFill="1" applyBorder="1" applyAlignment="1" applyProtection="1">
      <alignment vertical="center"/>
    </xf>
    <xf numFmtId="0" fontId="17" fillId="0" borderId="0" xfId="0" applyFont="1" applyFill="1" applyBorder="1" applyAlignment="1" applyProtection="1">
      <alignment vertical="center"/>
    </xf>
    <xf numFmtId="38" fontId="157" fillId="0" borderId="0" xfId="36" applyFont="1" applyFill="1" applyBorder="1" applyAlignment="1" applyProtection="1">
      <alignment vertical="center"/>
    </xf>
    <xf numFmtId="38" fontId="7" fillId="0" borderId="0" xfId="36" applyFont="1" applyFill="1" applyBorder="1" applyAlignment="1" applyProtection="1"/>
    <xf numFmtId="38" fontId="7" fillId="0" borderId="0" xfId="36" applyFont="1" applyFill="1" applyBorder="1" applyAlignment="1" applyProtection="1">
      <alignment vertical="center"/>
    </xf>
    <xf numFmtId="38" fontId="71" fillId="0" borderId="0" xfId="36" applyFont="1" applyFill="1" applyBorder="1" applyAlignment="1" applyProtection="1">
      <alignment vertical="center"/>
    </xf>
    <xf numFmtId="38" fontId="7" fillId="0" borderId="0" xfId="36" applyFont="1" applyBorder="1" applyProtection="1"/>
    <xf numFmtId="38" fontId="71" fillId="0" borderId="0" xfId="36" applyFont="1" applyBorder="1" applyAlignment="1" applyProtection="1">
      <alignment vertical="center"/>
    </xf>
    <xf numFmtId="38" fontId="7" fillId="0" borderId="0" xfId="36" applyFont="1" applyBorder="1" applyAlignment="1" applyProtection="1"/>
    <xf numFmtId="38" fontId="158" fillId="0" borderId="0" xfId="36" applyFont="1" applyAlignment="1" applyProtection="1"/>
    <xf numFmtId="38" fontId="158" fillId="0" borderId="0" xfId="36" applyFont="1" applyFill="1" applyBorder="1" applyProtection="1"/>
    <xf numFmtId="0" fontId="2" fillId="25" borderId="114" xfId="0" applyFont="1" applyFill="1" applyBorder="1" applyAlignment="1">
      <alignment vertical="center" shrinkToFit="1"/>
    </xf>
    <xf numFmtId="38" fontId="4" fillId="25" borderId="140" xfId="35" applyFont="1" applyFill="1" applyBorder="1" applyAlignment="1">
      <alignment vertical="center"/>
    </xf>
    <xf numFmtId="38" fontId="7" fillId="25" borderId="171" xfId="35" applyFont="1" applyFill="1" applyBorder="1" applyAlignment="1">
      <alignment vertical="center"/>
    </xf>
    <xf numFmtId="0" fontId="7" fillId="25" borderId="121" xfId="0" applyFont="1" applyFill="1" applyBorder="1" applyAlignment="1">
      <alignment horizontal="center" vertical="center"/>
    </xf>
    <xf numFmtId="0" fontId="7" fillId="25" borderId="47" xfId="0" applyFont="1" applyFill="1" applyBorder="1" applyAlignment="1">
      <alignment vertical="center" shrinkToFit="1"/>
    </xf>
    <xf numFmtId="38" fontId="7" fillId="25" borderId="47" xfId="35" applyFont="1" applyFill="1" applyBorder="1" applyAlignment="1">
      <alignment vertical="center"/>
    </xf>
    <xf numFmtId="0" fontId="7" fillId="25" borderId="172" xfId="0" applyFont="1" applyFill="1" applyBorder="1" applyAlignment="1">
      <alignment vertical="center" shrinkToFit="1"/>
    </xf>
    <xf numFmtId="38" fontId="7" fillId="25" borderId="172" xfId="35" applyFont="1" applyFill="1" applyBorder="1" applyAlignment="1">
      <alignment vertical="center"/>
    </xf>
    <xf numFmtId="0" fontId="7" fillId="25" borderId="121" xfId="0" applyFont="1" applyFill="1" applyBorder="1" applyAlignment="1">
      <alignment vertical="center" shrinkToFit="1"/>
    </xf>
    <xf numFmtId="38" fontId="7" fillId="25" borderId="121" xfId="35" applyFont="1" applyFill="1" applyBorder="1" applyAlignment="1">
      <alignment vertical="center"/>
    </xf>
    <xf numFmtId="0" fontId="7" fillId="25" borderId="173" xfId="0" applyFont="1" applyFill="1" applyBorder="1" applyAlignment="1">
      <alignment vertical="center" shrinkToFit="1"/>
    </xf>
    <xf numFmtId="38" fontId="7" fillId="25" borderId="173" xfId="35" applyFont="1" applyFill="1" applyBorder="1" applyAlignment="1">
      <alignment vertical="center"/>
    </xf>
    <xf numFmtId="0" fontId="7" fillId="25" borderId="174" xfId="0" applyFont="1" applyFill="1" applyBorder="1" applyAlignment="1">
      <alignment vertical="center" shrinkToFit="1"/>
    </xf>
    <xf numFmtId="38" fontId="7" fillId="25" borderId="174" xfId="35" applyFont="1" applyFill="1" applyBorder="1" applyAlignment="1">
      <alignment vertical="center"/>
    </xf>
    <xf numFmtId="38" fontId="83" fillId="0" borderId="78" xfId="35" applyFont="1" applyFill="1" applyBorder="1" applyAlignment="1" applyProtection="1">
      <alignment vertical="center"/>
      <protection locked="0"/>
    </xf>
    <xf numFmtId="0" fontId="146" fillId="25" borderId="0" xfId="0" applyFont="1" applyFill="1" applyBorder="1" applyAlignment="1" applyProtection="1">
      <alignment horizontal="right"/>
    </xf>
    <xf numFmtId="0" fontId="2" fillId="0" borderId="43" xfId="0" applyFont="1" applyFill="1" applyBorder="1" applyAlignment="1">
      <alignment horizontal="center" vertical="center"/>
    </xf>
    <xf numFmtId="0" fontId="2" fillId="0" borderId="90" xfId="0" applyFont="1" applyFill="1" applyBorder="1" applyAlignment="1">
      <alignment vertical="center"/>
    </xf>
    <xf numFmtId="0" fontId="74" fillId="0" borderId="90" xfId="0" applyFont="1" applyFill="1" applyBorder="1" applyAlignment="1">
      <alignment horizontal="center" vertical="center"/>
    </xf>
    <xf numFmtId="38" fontId="12" fillId="0" borderId="89" xfId="35" applyFont="1" applyFill="1" applyBorder="1" applyAlignment="1">
      <alignment vertical="center"/>
    </xf>
    <xf numFmtId="38" fontId="84" fillId="0" borderId="79" xfId="35" applyFont="1" applyFill="1" applyBorder="1" applyAlignment="1">
      <alignment vertical="center"/>
    </xf>
    <xf numFmtId="38" fontId="7" fillId="0" borderId="171" xfId="35" applyFont="1" applyFill="1" applyBorder="1" applyAlignment="1">
      <alignment vertical="center"/>
    </xf>
    <xf numFmtId="0" fontId="65" fillId="0" borderId="90" xfId="0" applyFont="1" applyFill="1" applyBorder="1" applyAlignment="1">
      <alignment vertical="center"/>
    </xf>
    <xf numFmtId="0" fontId="2" fillId="25" borderId="43" xfId="0" applyFont="1" applyFill="1" applyBorder="1" applyAlignment="1">
      <alignment horizontal="center" vertical="center" shrinkToFit="1"/>
    </xf>
    <xf numFmtId="0" fontId="2" fillId="25" borderId="90" xfId="0" applyFont="1" applyFill="1" applyBorder="1" applyAlignment="1">
      <alignment vertical="center" shrinkToFit="1"/>
    </xf>
    <xf numFmtId="0" fontId="74" fillId="25" borderId="90" xfId="0" applyFont="1" applyFill="1" applyBorder="1" applyAlignment="1">
      <alignment horizontal="center" vertical="center" shrinkToFit="1"/>
    </xf>
    <xf numFmtId="38" fontId="12" fillId="25" borderId="89" xfId="35" applyFont="1" applyFill="1" applyBorder="1" applyAlignment="1">
      <alignment vertical="center" shrinkToFit="1"/>
    </xf>
    <xf numFmtId="38" fontId="2" fillId="25" borderId="49" xfId="35" applyFont="1" applyFill="1" applyBorder="1" applyAlignment="1">
      <alignment vertical="center" shrinkToFit="1"/>
    </xf>
    <xf numFmtId="0" fontId="24" fillId="25" borderId="0" xfId="0" applyFont="1" applyFill="1" applyBorder="1" applyAlignment="1" applyProtection="1">
      <alignment horizontal="right" vertical="center" wrapText="1"/>
    </xf>
    <xf numFmtId="38" fontId="66" fillId="25" borderId="0" xfId="35" applyFont="1" applyFill="1" applyBorder="1" applyAlignment="1">
      <alignment horizontal="right"/>
    </xf>
    <xf numFmtId="38" fontId="64" fillId="0" borderId="0" xfId="36" applyFont="1" applyFill="1" applyAlignment="1" applyProtection="1"/>
    <xf numFmtId="0" fontId="159" fillId="25" borderId="0" xfId="0" applyFont="1" applyFill="1" applyBorder="1" applyAlignment="1"/>
    <xf numFmtId="0" fontId="160" fillId="25" borderId="0" xfId="0" applyFont="1" applyFill="1" applyBorder="1"/>
    <xf numFmtId="0" fontId="160" fillId="25" borderId="0" xfId="0" applyFont="1" applyFill="1" applyBorder="1" applyAlignment="1"/>
    <xf numFmtId="0" fontId="161" fillId="25" borderId="0" xfId="0" applyFont="1" applyFill="1" applyBorder="1"/>
    <xf numFmtId="0" fontId="161" fillId="25" borderId="63" xfId="0" applyFont="1" applyFill="1" applyBorder="1" applyAlignment="1">
      <alignment horizontal="center" vertical="center"/>
    </xf>
    <xf numFmtId="0" fontId="161" fillId="25" borderId="0" xfId="0" applyFont="1" applyFill="1" applyBorder="1" applyAlignment="1"/>
    <xf numFmtId="0" fontId="161" fillId="25" borderId="63" xfId="0" applyFont="1" applyFill="1" applyBorder="1" applyAlignment="1">
      <alignment vertical="center" shrinkToFit="1"/>
    </xf>
    <xf numFmtId="38" fontId="161" fillId="25" borderId="63" xfId="35" applyFont="1" applyFill="1" applyBorder="1" applyAlignment="1">
      <alignment vertical="center"/>
    </xf>
    <xf numFmtId="38" fontId="161" fillId="25" borderId="63" xfId="0" applyNumberFormat="1" applyFont="1" applyFill="1" applyBorder="1" applyAlignment="1">
      <alignment vertical="center"/>
    </xf>
    <xf numFmtId="38" fontId="4" fillId="25" borderId="93" xfId="35" applyFont="1" applyFill="1" applyBorder="1" applyAlignment="1">
      <alignment horizontal="center" vertical="center"/>
    </xf>
    <xf numFmtId="38" fontId="4" fillId="25" borderId="67" xfId="35" applyFont="1" applyFill="1" applyBorder="1" applyAlignment="1">
      <alignment horizontal="center" vertical="center"/>
    </xf>
    <xf numFmtId="0" fontId="97" fillId="25" borderId="0" xfId="0" applyFont="1" applyFill="1" applyBorder="1" applyAlignment="1" applyProtection="1">
      <alignment vertical="center"/>
    </xf>
    <xf numFmtId="38" fontId="4" fillId="25" borderId="23" xfId="35" applyFont="1" applyFill="1" applyBorder="1" applyAlignment="1">
      <alignment vertical="center"/>
    </xf>
    <xf numFmtId="38" fontId="36" fillId="25" borderId="99" xfId="35" applyFont="1" applyFill="1" applyBorder="1" applyAlignment="1" applyProtection="1">
      <alignment horizontal="center" vertical="center" shrinkToFit="1"/>
    </xf>
    <xf numFmtId="38" fontId="36" fillId="25" borderId="93" xfId="35" applyFont="1" applyFill="1" applyBorder="1" applyAlignment="1" applyProtection="1">
      <alignment horizontal="center" vertical="center" shrinkToFit="1"/>
    </xf>
    <xf numFmtId="38" fontId="36" fillId="25" borderId="23" xfId="35" applyFont="1" applyFill="1" applyBorder="1" applyAlignment="1" applyProtection="1">
      <alignment horizontal="center" vertical="center" shrinkToFit="1"/>
    </xf>
    <xf numFmtId="38" fontId="36" fillId="25" borderId="38" xfId="35" applyFont="1" applyFill="1" applyBorder="1" applyAlignment="1" applyProtection="1">
      <alignment horizontal="center" vertical="center" shrinkToFit="1"/>
    </xf>
    <xf numFmtId="38" fontId="36" fillId="25" borderId="38" xfId="35" applyFont="1" applyFill="1" applyBorder="1" applyAlignment="1">
      <alignment horizontal="center" vertical="center" shrinkToFit="1"/>
    </xf>
    <xf numFmtId="38" fontId="36" fillId="25" borderId="175" xfId="35" applyFont="1" applyFill="1" applyBorder="1" applyAlignment="1">
      <alignment horizontal="center" vertical="center" shrinkToFit="1"/>
    </xf>
    <xf numFmtId="0" fontId="73" fillId="0" borderId="58" xfId="0" applyFont="1" applyFill="1" applyBorder="1" applyAlignment="1" applyProtection="1">
      <alignment vertical="center"/>
    </xf>
    <xf numFmtId="0" fontId="64" fillId="25" borderId="0" xfId="0" applyFont="1" applyFill="1" applyBorder="1" applyAlignment="1">
      <alignment horizontal="left" shrinkToFit="1"/>
    </xf>
    <xf numFmtId="0" fontId="4" fillId="25" borderId="54" xfId="0" applyFont="1" applyFill="1" applyBorder="1" applyAlignment="1" applyProtection="1">
      <alignment horizontal="center" vertical="center"/>
    </xf>
    <xf numFmtId="0" fontId="65" fillId="25" borderId="0" xfId="0" applyFont="1" applyFill="1" applyBorder="1" applyAlignment="1" applyProtection="1">
      <alignment horizontal="center" vertical="center"/>
    </xf>
    <xf numFmtId="0" fontId="4" fillId="25" borderId="176" xfId="0" applyFont="1" applyFill="1" applyBorder="1" applyAlignment="1" applyProtection="1">
      <alignment horizontal="center" vertical="center"/>
    </xf>
    <xf numFmtId="38" fontId="84" fillId="0" borderId="83" xfId="35" applyFont="1" applyFill="1" applyBorder="1" applyAlignment="1" applyProtection="1">
      <alignment vertical="center"/>
      <protection locked="0"/>
    </xf>
    <xf numFmtId="38" fontId="47" fillId="0" borderId="89" xfId="35" applyFont="1" applyFill="1" applyBorder="1" applyAlignment="1" applyProtection="1">
      <alignment vertical="center"/>
    </xf>
    <xf numFmtId="38" fontId="46" fillId="0" borderId="51" xfId="35" applyFont="1" applyFill="1" applyBorder="1" applyAlignment="1" applyProtection="1">
      <alignment vertical="center"/>
    </xf>
    <xf numFmtId="38" fontId="7" fillId="25" borderId="33" xfId="35" applyFont="1" applyFill="1" applyBorder="1" applyAlignment="1">
      <alignment horizontal="right" vertical="center"/>
    </xf>
    <xf numFmtId="0" fontId="17" fillId="25" borderId="168" xfId="0" applyFont="1" applyFill="1" applyBorder="1" applyAlignment="1">
      <alignment horizontal="right" vertical="center"/>
    </xf>
    <xf numFmtId="0" fontId="4" fillId="25" borderId="90" xfId="0" applyFont="1" applyFill="1" applyBorder="1" applyAlignment="1" applyProtection="1">
      <alignment vertical="center" shrinkToFit="1"/>
    </xf>
    <xf numFmtId="0" fontId="4" fillId="0" borderId="59" xfId="0" applyFont="1" applyFill="1" applyBorder="1" applyAlignment="1" applyProtection="1">
      <alignment vertical="center" shrinkToFit="1"/>
    </xf>
    <xf numFmtId="0" fontId="4" fillId="0" borderId="90"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38" fontId="65" fillId="25" borderId="0" xfId="35" applyFont="1" applyFill="1" applyBorder="1" applyAlignment="1" applyProtection="1">
      <alignment vertical="center"/>
    </xf>
    <xf numFmtId="0" fontId="76" fillId="25" borderId="0" xfId="0" applyFont="1" applyFill="1" applyBorder="1" applyAlignment="1" applyProtection="1">
      <alignment vertical="center" shrinkToFit="1"/>
    </xf>
    <xf numFmtId="0" fontId="86" fillId="25" borderId="87" xfId="0" applyFont="1" applyFill="1" applyBorder="1" applyAlignment="1" applyProtection="1">
      <alignment horizontal="right" vertical="center"/>
    </xf>
    <xf numFmtId="38" fontId="86" fillId="0" borderId="87" xfId="35" applyFont="1" applyFill="1" applyBorder="1" applyAlignment="1" applyProtection="1">
      <alignment horizontal="right" vertical="center"/>
    </xf>
    <xf numFmtId="38" fontId="83" fillId="25" borderId="72" xfId="35" applyFont="1" applyFill="1" applyBorder="1" applyAlignment="1">
      <alignment horizontal="right" vertical="center"/>
    </xf>
    <xf numFmtId="0" fontId="17" fillId="25" borderId="92" xfId="0" applyFont="1" applyFill="1" applyBorder="1" applyAlignment="1">
      <alignment horizontal="center" vertical="center" wrapText="1"/>
    </xf>
    <xf numFmtId="0" fontId="7" fillId="25" borderId="57" xfId="0" applyFont="1" applyFill="1" applyBorder="1" applyAlignment="1">
      <alignment vertical="center"/>
    </xf>
    <xf numFmtId="0" fontId="17" fillId="25" borderId="57" xfId="0" applyFont="1" applyFill="1" applyBorder="1" applyAlignment="1">
      <alignment horizontal="center" vertical="center" wrapText="1"/>
    </xf>
    <xf numFmtId="0" fontId="86" fillId="25" borderId="97" xfId="0" applyFont="1" applyFill="1" applyBorder="1" applyAlignment="1" applyProtection="1">
      <alignment horizontal="right" vertical="center"/>
    </xf>
    <xf numFmtId="38" fontId="86" fillId="0" borderId="97" xfId="35" applyFont="1" applyFill="1" applyBorder="1" applyAlignment="1" applyProtection="1">
      <alignment horizontal="right" vertical="center"/>
    </xf>
    <xf numFmtId="38" fontId="83" fillId="25" borderId="40" xfId="35" applyFont="1" applyFill="1" applyBorder="1" applyAlignment="1">
      <alignment horizontal="right" vertical="center"/>
    </xf>
    <xf numFmtId="38" fontId="86" fillId="25" borderId="97" xfId="35" applyFont="1" applyFill="1" applyBorder="1" applyAlignment="1" applyProtection="1">
      <alignment vertical="center"/>
    </xf>
    <xf numFmtId="38" fontId="83" fillId="0" borderId="97" xfId="35" applyFont="1" applyFill="1" applyBorder="1" applyAlignment="1" applyProtection="1">
      <alignment vertical="center"/>
    </xf>
    <xf numFmtId="38" fontId="83" fillId="25" borderId="97" xfId="35" applyFont="1" applyFill="1" applyBorder="1" applyAlignment="1" applyProtection="1">
      <alignment vertical="center"/>
    </xf>
    <xf numFmtId="38" fontId="83" fillId="25" borderId="135" xfId="35" applyFont="1" applyFill="1" applyBorder="1" applyAlignment="1" applyProtection="1">
      <alignment vertical="center"/>
    </xf>
    <xf numFmtId="38" fontId="83" fillId="25" borderId="40" xfId="35" applyFont="1" applyFill="1" applyBorder="1" applyAlignment="1" applyProtection="1">
      <alignment vertical="center"/>
    </xf>
    <xf numFmtId="38" fontId="4" fillId="0" borderId="177" xfId="35" applyFont="1" applyFill="1" applyBorder="1" applyAlignment="1">
      <alignment vertical="center"/>
    </xf>
    <xf numFmtId="0" fontId="69" fillId="0" borderId="89" xfId="0" applyFont="1" applyFill="1" applyBorder="1" applyAlignment="1">
      <alignment horizontal="center" vertical="center"/>
    </xf>
    <xf numFmtId="38" fontId="61" fillId="0" borderId="87" xfId="35" applyFont="1" applyFill="1" applyBorder="1" applyAlignment="1" applyProtection="1">
      <alignment vertical="center"/>
    </xf>
    <xf numFmtId="38" fontId="7" fillId="0" borderId="136" xfId="35" applyFont="1" applyFill="1" applyBorder="1" applyAlignment="1" applyProtection="1">
      <alignment horizontal="center" vertical="center"/>
    </xf>
    <xf numFmtId="0" fontId="7" fillId="0" borderId="136" xfId="0" applyFont="1" applyFill="1" applyBorder="1" applyAlignment="1" applyProtection="1">
      <alignment vertical="center"/>
    </xf>
    <xf numFmtId="38" fontId="61" fillId="25" borderId="87" xfId="35" applyFont="1" applyFill="1" applyBorder="1" applyAlignment="1" applyProtection="1">
      <alignment vertical="center"/>
    </xf>
    <xf numFmtId="38" fontId="7" fillId="25" borderId="136" xfId="35" applyFont="1" applyFill="1" applyBorder="1" applyAlignment="1" applyProtection="1">
      <alignment vertical="center"/>
    </xf>
    <xf numFmtId="38" fontId="61" fillId="25" borderId="134" xfId="35" applyFont="1" applyFill="1" applyBorder="1" applyAlignment="1" applyProtection="1">
      <alignment vertical="center"/>
    </xf>
    <xf numFmtId="38" fontId="7" fillId="25" borderId="164" xfId="35" applyFont="1" applyFill="1" applyBorder="1" applyAlignment="1" applyProtection="1">
      <alignment vertical="center"/>
    </xf>
    <xf numFmtId="38" fontId="4" fillId="25" borderId="87" xfId="35" applyFont="1" applyFill="1" applyBorder="1" applyAlignment="1" applyProtection="1">
      <alignment horizontal="center" vertical="center"/>
    </xf>
    <xf numFmtId="0" fontId="20" fillId="25" borderId="0" xfId="0" applyFont="1" applyFill="1" applyBorder="1" applyAlignment="1" applyProtection="1">
      <alignment vertical="center"/>
    </xf>
    <xf numFmtId="38" fontId="4" fillId="25" borderId="87" xfId="35" applyFont="1" applyFill="1" applyBorder="1" applyAlignment="1" applyProtection="1">
      <alignment vertical="center"/>
    </xf>
    <xf numFmtId="38" fontId="4" fillId="25" borderId="87" xfId="35" applyFont="1" applyFill="1" applyBorder="1" applyAlignment="1" applyProtection="1">
      <alignment horizontal="right" vertical="center"/>
    </xf>
    <xf numFmtId="0" fontId="72" fillId="25" borderId="0" xfId="0" applyFont="1" applyFill="1" applyBorder="1" applyAlignment="1" applyProtection="1">
      <alignment vertical="center"/>
    </xf>
    <xf numFmtId="0" fontId="73" fillId="25" borderId="0" xfId="0" applyFont="1" applyFill="1" applyBorder="1" applyAlignment="1" applyProtection="1">
      <alignment vertical="center"/>
    </xf>
    <xf numFmtId="38" fontId="65" fillId="25" borderId="16" xfId="35" applyFont="1" applyFill="1" applyBorder="1" applyAlignment="1" applyProtection="1">
      <alignment vertical="center"/>
    </xf>
    <xf numFmtId="38" fontId="4" fillId="25" borderId="33" xfId="35" applyFont="1" applyFill="1" applyBorder="1" applyAlignment="1">
      <alignment horizontal="center" vertical="center"/>
    </xf>
    <xf numFmtId="0" fontId="20" fillId="25" borderId="21" xfId="0" applyFont="1" applyFill="1" applyBorder="1" applyAlignment="1" applyProtection="1">
      <alignment vertical="center"/>
    </xf>
    <xf numFmtId="38" fontId="14" fillId="25" borderId="21" xfId="35" applyFont="1" applyFill="1" applyBorder="1" applyAlignment="1" applyProtection="1">
      <alignment vertical="center"/>
    </xf>
    <xf numFmtId="38" fontId="14" fillId="25" borderId="0" xfId="35" applyFont="1" applyFill="1" applyBorder="1" applyAlignment="1" applyProtection="1">
      <alignment vertical="center"/>
    </xf>
    <xf numFmtId="38" fontId="7" fillId="25" borderId="0" xfId="35" applyFont="1" applyFill="1" applyBorder="1" applyAlignment="1" applyProtection="1">
      <alignment horizontal="centerContinuous" vertical="center"/>
    </xf>
    <xf numFmtId="0" fontId="10" fillId="25" borderId="178" xfId="0" applyFont="1" applyFill="1" applyBorder="1" applyAlignment="1" applyProtection="1">
      <alignment horizontal="center" vertical="center"/>
    </xf>
    <xf numFmtId="0" fontId="10" fillId="25" borderId="176" xfId="0" applyFont="1" applyFill="1" applyBorder="1" applyAlignment="1" applyProtection="1">
      <alignment vertical="center"/>
    </xf>
    <xf numFmtId="0" fontId="7" fillId="25" borderId="176" xfId="0" applyFont="1" applyFill="1" applyBorder="1" applyAlignment="1" applyProtection="1">
      <alignment vertical="center"/>
    </xf>
    <xf numFmtId="0" fontId="4" fillId="25" borderId="176" xfId="0" applyFont="1" applyFill="1" applyBorder="1" applyAlignment="1" applyProtection="1">
      <alignment vertical="center"/>
    </xf>
    <xf numFmtId="0" fontId="4" fillId="25" borderId="162" xfId="0" applyFont="1" applyFill="1" applyBorder="1" applyAlignment="1" applyProtection="1">
      <alignment horizontal="center" vertical="center"/>
    </xf>
    <xf numFmtId="0" fontId="7" fillId="25" borderId="176" xfId="0" applyFont="1" applyFill="1" applyBorder="1" applyAlignment="1" applyProtection="1">
      <alignment horizontal="center" vertical="center"/>
    </xf>
    <xf numFmtId="38" fontId="67" fillId="25" borderId="33" xfId="35" applyFont="1" applyFill="1" applyBorder="1" applyAlignment="1" applyProtection="1">
      <alignment vertical="center"/>
    </xf>
    <xf numFmtId="38" fontId="71" fillId="25" borderId="40" xfId="35" applyFont="1" applyFill="1" applyBorder="1" applyAlignment="1" applyProtection="1">
      <alignment vertical="center"/>
    </xf>
    <xf numFmtId="0" fontId="10" fillId="25" borderId="178" xfId="0" applyFont="1" applyFill="1" applyBorder="1" applyAlignment="1" applyProtection="1">
      <alignment vertical="center"/>
    </xf>
    <xf numFmtId="38" fontId="83" fillId="25" borderId="40" xfId="35" applyFont="1" applyFill="1" applyBorder="1" applyAlignment="1">
      <alignment vertical="center"/>
    </xf>
    <xf numFmtId="38" fontId="4" fillId="25" borderId="18" xfId="35" applyFont="1" applyFill="1" applyBorder="1" applyAlignment="1">
      <alignment horizontal="center" vertical="center"/>
    </xf>
    <xf numFmtId="0" fontId="7" fillId="25" borderId="124" xfId="0" applyFont="1" applyFill="1" applyBorder="1" applyAlignment="1">
      <alignment vertical="center"/>
    </xf>
    <xf numFmtId="38" fontId="4" fillId="0" borderId="165" xfId="35" applyFont="1" applyFill="1" applyBorder="1" applyAlignment="1">
      <alignment vertical="center"/>
    </xf>
    <xf numFmtId="38" fontId="68" fillId="0" borderId="21" xfId="35" applyFont="1" applyFill="1" applyBorder="1" applyAlignment="1">
      <alignment vertical="center"/>
    </xf>
    <xf numFmtId="38" fontId="7" fillId="0" borderId="21" xfId="35" applyFont="1" applyFill="1" applyBorder="1" applyAlignment="1">
      <alignment vertical="center"/>
    </xf>
    <xf numFmtId="38" fontId="83" fillId="0" borderId="31" xfId="35" applyFont="1" applyFill="1" applyBorder="1" applyAlignment="1" applyProtection="1">
      <alignment vertical="center"/>
    </xf>
    <xf numFmtId="38" fontId="4" fillId="0" borderId="87" xfId="35" applyFont="1" applyFill="1" applyBorder="1" applyAlignment="1">
      <alignment vertical="center"/>
    </xf>
    <xf numFmtId="38" fontId="68" fillId="0" borderId="0" xfId="35" applyFont="1" applyFill="1" applyBorder="1" applyAlignment="1">
      <alignment horizontal="center" vertical="center"/>
    </xf>
    <xf numFmtId="38" fontId="83" fillId="25" borderId="97" xfId="35" applyFont="1" applyFill="1" applyBorder="1" applyAlignment="1" applyProtection="1">
      <alignment vertical="center"/>
      <protection locked="0"/>
    </xf>
    <xf numFmtId="38" fontId="68" fillId="0" borderId="0" xfId="35" applyFont="1" applyFill="1" applyBorder="1" applyAlignment="1">
      <alignment vertical="center"/>
    </xf>
    <xf numFmtId="0" fontId="85" fillId="25" borderId="97" xfId="0" applyFont="1" applyFill="1" applyBorder="1" applyAlignment="1" applyProtection="1">
      <alignment vertical="center"/>
      <protection locked="0"/>
    </xf>
    <xf numFmtId="38" fontId="65" fillId="0" borderId="0" xfId="35" applyFont="1" applyFill="1" applyBorder="1" applyAlignment="1" applyProtection="1">
      <alignment vertical="center"/>
    </xf>
    <xf numFmtId="38" fontId="86" fillId="0" borderId="97" xfId="35" applyFont="1" applyFill="1" applyBorder="1" applyAlignment="1" applyProtection="1">
      <alignment vertical="center"/>
    </xf>
    <xf numFmtId="38" fontId="61" fillId="0" borderId="97" xfId="35" applyFont="1" applyFill="1" applyBorder="1" applyAlignment="1" applyProtection="1">
      <alignment vertical="center" shrinkToFit="1"/>
    </xf>
    <xf numFmtId="38" fontId="86" fillId="25" borderId="97" xfId="35" applyFont="1" applyFill="1" applyBorder="1" applyAlignment="1" applyProtection="1">
      <alignment horizontal="center" vertical="center"/>
    </xf>
    <xf numFmtId="38" fontId="4" fillId="25" borderId="87" xfId="35" applyFont="1" applyFill="1" applyBorder="1" applyAlignment="1">
      <alignment vertical="center"/>
    </xf>
    <xf numFmtId="38" fontId="4" fillId="25" borderId="0" xfId="35" applyFont="1" applyFill="1" applyBorder="1" applyAlignment="1">
      <alignment vertical="center"/>
    </xf>
    <xf numFmtId="38" fontId="4" fillId="25" borderId="97" xfId="35" applyFont="1" applyFill="1" applyBorder="1" applyAlignment="1">
      <alignment vertical="center"/>
    </xf>
    <xf numFmtId="38" fontId="61" fillId="25" borderId="87" xfId="35" applyFont="1" applyFill="1" applyBorder="1" applyAlignment="1" applyProtection="1">
      <alignment horizontal="right" vertical="center"/>
    </xf>
    <xf numFmtId="38" fontId="61" fillId="25" borderId="134" xfId="35" applyFont="1" applyFill="1" applyBorder="1" applyAlignment="1" applyProtection="1">
      <alignment horizontal="centerContinuous" vertical="center"/>
    </xf>
    <xf numFmtId="38" fontId="86" fillId="25" borderId="135" xfId="35" applyFont="1" applyFill="1" applyBorder="1" applyAlignment="1" applyProtection="1">
      <alignment vertical="center"/>
    </xf>
    <xf numFmtId="38" fontId="78" fillId="25" borderId="40" xfId="35" applyFont="1" applyFill="1" applyBorder="1" applyAlignment="1">
      <alignment vertical="center"/>
    </xf>
    <xf numFmtId="38" fontId="69" fillId="0" borderId="21" xfId="35" applyFont="1" applyFill="1" applyBorder="1" applyAlignment="1">
      <alignment horizontal="center" vertical="center"/>
    </xf>
    <xf numFmtId="38" fontId="83" fillId="0" borderId="31" xfId="35" applyFont="1" applyFill="1" applyBorder="1" applyAlignment="1" applyProtection="1">
      <alignment horizontal="right" vertical="center"/>
      <protection locked="0"/>
    </xf>
    <xf numFmtId="38" fontId="69" fillId="0" borderId="0" xfId="35" applyFont="1" applyFill="1" applyBorder="1" applyAlignment="1">
      <alignment vertical="center"/>
    </xf>
    <xf numFmtId="38" fontId="83" fillId="0" borderId="97" xfId="35" applyFont="1" applyFill="1" applyBorder="1" applyAlignment="1" applyProtection="1">
      <alignment vertical="center"/>
      <protection locked="0"/>
    </xf>
    <xf numFmtId="38" fontId="4" fillId="0" borderId="87" xfId="35" applyFont="1" applyFill="1" applyBorder="1" applyAlignment="1" applyProtection="1">
      <alignment horizontal="right" vertical="center"/>
    </xf>
    <xf numFmtId="38" fontId="68" fillId="0" borderId="0" xfId="35" applyFont="1" applyFill="1" applyBorder="1" applyAlignment="1" applyProtection="1">
      <alignment horizontal="center" vertical="center"/>
    </xf>
    <xf numFmtId="38" fontId="4" fillId="0" borderId="87" xfId="35" applyFont="1" applyFill="1" applyBorder="1" applyAlignment="1" applyProtection="1">
      <alignment vertical="center"/>
    </xf>
    <xf numFmtId="38" fontId="65" fillId="0" borderId="0" xfId="35" applyFont="1" applyFill="1" applyBorder="1" applyAlignment="1" applyProtection="1">
      <alignment horizontal="center" vertical="center"/>
    </xf>
    <xf numFmtId="38" fontId="4" fillId="25" borderId="87" xfId="35" applyFont="1" applyFill="1" applyBorder="1" applyAlignment="1" applyProtection="1">
      <alignment horizontal="centerContinuous" vertical="center"/>
    </xf>
    <xf numFmtId="38" fontId="17" fillId="0" borderId="37" xfId="36" applyFont="1" applyFill="1" applyBorder="1" applyAlignment="1" applyProtection="1">
      <alignment vertical="center" shrinkToFit="1"/>
    </xf>
    <xf numFmtId="38" fontId="4" fillId="25" borderId="146" xfId="35" applyFont="1" applyFill="1" applyBorder="1" applyAlignment="1" applyProtection="1">
      <alignment vertical="center"/>
    </xf>
    <xf numFmtId="0" fontId="212" fillId="0" borderId="0" xfId="0" applyFont="1" applyFill="1" applyBorder="1" applyAlignment="1">
      <alignment vertical="center"/>
    </xf>
    <xf numFmtId="0" fontId="213" fillId="25" borderId="0" xfId="0" applyFont="1" applyFill="1" applyBorder="1" applyAlignment="1" applyProtection="1">
      <alignment vertical="center"/>
    </xf>
    <xf numFmtId="0" fontId="214" fillId="25" borderId="0" xfId="0" applyFont="1" applyFill="1" applyBorder="1"/>
    <xf numFmtId="38" fontId="65" fillId="25" borderId="49" xfId="35" applyFont="1" applyFill="1" applyBorder="1" applyAlignment="1">
      <alignment horizontal="left" vertical="center" shrinkToFit="1"/>
    </xf>
    <xf numFmtId="38" fontId="65" fillId="25" borderId="140" xfId="35" applyFont="1" applyFill="1" applyBorder="1" applyAlignment="1">
      <alignment horizontal="left" vertical="center" shrinkToFit="1"/>
    </xf>
    <xf numFmtId="38" fontId="170" fillId="25" borderId="0" xfId="35" applyFont="1" applyFill="1" applyBorder="1" applyAlignment="1">
      <alignment vertical="center"/>
    </xf>
    <xf numFmtId="0" fontId="215" fillId="25" borderId="0" xfId="0" applyFont="1" applyFill="1" applyBorder="1" applyAlignment="1">
      <alignment vertical="center"/>
    </xf>
    <xf numFmtId="0" fontId="216" fillId="0" borderId="30" xfId="0" applyFont="1" applyFill="1" applyBorder="1" applyAlignment="1" applyProtection="1">
      <alignment horizontal="center" vertical="center" shrinkToFit="1"/>
    </xf>
    <xf numFmtId="0" fontId="4" fillId="25" borderId="93" xfId="0" applyFont="1" applyFill="1" applyBorder="1" applyAlignment="1" applyProtection="1">
      <alignment horizontal="center" vertical="center" shrinkToFit="1"/>
    </xf>
    <xf numFmtId="38" fontId="2" fillId="25" borderId="43" xfId="35" applyFont="1" applyFill="1" applyBorder="1" applyAlignment="1">
      <alignment vertical="center"/>
    </xf>
    <xf numFmtId="0" fontId="2" fillId="25" borderId="111" xfId="0" applyFont="1" applyFill="1" applyBorder="1" applyAlignment="1" applyProtection="1">
      <alignment vertical="center"/>
    </xf>
    <xf numFmtId="38" fontId="141" fillId="0" borderId="89" xfId="35" applyFont="1" applyFill="1" applyBorder="1" applyAlignment="1" applyProtection="1">
      <alignment horizontal="right" vertical="center"/>
    </xf>
    <xf numFmtId="38" fontId="84" fillId="0" borderId="111" xfId="35" applyFont="1" applyFill="1" applyBorder="1" applyAlignment="1" applyProtection="1">
      <alignment horizontal="right" vertical="center"/>
    </xf>
    <xf numFmtId="38" fontId="47" fillId="25" borderId="89" xfId="35" applyFont="1" applyFill="1" applyBorder="1" applyAlignment="1" applyProtection="1">
      <alignment vertical="center"/>
    </xf>
    <xf numFmtId="38" fontId="2" fillId="25" borderId="22" xfId="35" applyFont="1" applyFill="1" applyBorder="1" applyAlignment="1">
      <alignment vertical="center"/>
    </xf>
    <xf numFmtId="0" fontId="4" fillId="25" borderId="159" xfId="0" applyFont="1" applyFill="1" applyBorder="1" applyAlignment="1" applyProtection="1">
      <alignment vertical="center"/>
    </xf>
    <xf numFmtId="38" fontId="141" fillId="0" borderId="20" xfId="35" applyFont="1" applyFill="1" applyBorder="1" applyAlignment="1" applyProtection="1">
      <alignment horizontal="right" vertical="center"/>
    </xf>
    <xf numFmtId="38" fontId="84" fillId="0" borderId="159" xfId="35" applyFont="1" applyFill="1" applyBorder="1" applyAlignment="1" applyProtection="1">
      <alignment horizontal="right" vertical="center"/>
    </xf>
    <xf numFmtId="38" fontId="47" fillId="25" borderId="20" xfId="35" applyFont="1" applyFill="1" applyBorder="1" applyAlignment="1" applyProtection="1">
      <alignment vertical="center"/>
    </xf>
    <xf numFmtId="0" fontId="4" fillId="25" borderId="36" xfId="0" applyFont="1" applyFill="1" applyBorder="1" applyAlignment="1" applyProtection="1">
      <alignment horizontal="center" vertical="center" shrinkToFit="1"/>
    </xf>
    <xf numFmtId="0" fontId="74" fillId="0" borderId="0" xfId="0" applyFont="1" applyFill="1" applyBorder="1" applyAlignment="1" applyProtection="1">
      <alignment horizontal="center" vertical="center"/>
    </xf>
    <xf numFmtId="38" fontId="141" fillId="0" borderId="0" xfId="35" applyFont="1" applyFill="1" applyBorder="1" applyAlignment="1" applyProtection="1">
      <alignment horizontal="right" vertical="center"/>
    </xf>
    <xf numFmtId="38" fontId="84" fillId="0" borderId="0" xfId="35" applyFont="1" applyFill="1" applyBorder="1" applyAlignment="1" applyProtection="1">
      <alignment horizontal="right" vertical="center"/>
    </xf>
    <xf numFmtId="38" fontId="47" fillId="25" borderId="0" xfId="35" applyFont="1" applyFill="1" applyBorder="1" applyAlignment="1" applyProtection="1">
      <alignment vertical="center"/>
    </xf>
    <xf numFmtId="0" fontId="74" fillId="25" borderId="0" xfId="0" applyFont="1" applyFill="1" applyBorder="1" applyAlignment="1" applyProtection="1">
      <alignment horizontal="center" vertical="center"/>
    </xf>
    <xf numFmtId="0" fontId="4" fillId="25" borderId="0" xfId="0" applyFont="1" applyFill="1" applyBorder="1" applyAlignment="1" applyProtection="1">
      <alignment horizontal="center" vertical="center" shrinkToFit="1"/>
    </xf>
    <xf numFmtId="0" fontId="2" fillId="0" borderId="103" xfId="0" applyFont="1" applyFill="1" applyBorder="1" applyAlignment="1">
      <alignment vertical="center" shrinkToFit="1"/>
    </xf>
    <xf numFmtId="0" fontId="2" fillId="0" borderId="35" xfId="0" applyFont="1" applyFill="1" applyBorder="1" applyAlignment="1">
      <alignment vertical="center" shrinkToFit="1"/>
    </xf>
    <xf numFmtId="0" fontId="2" fillId="0" borderId="43" xfId="0" applyFont="1" applyFill="1" applyBorder="1" applyAlignment="1">
      <alignment vertical="center" shrinkToFit="1"/>
    </xf>
    <xf numFmtId="0" fontId="74" fillId="0" borderId="90" xfId="0" applyFont="1" applyFill="1" applyBorder="1" applyAlignment="1" applyProtection="1">
      <alignment horizontal="center" vertical="center"/>
    </xf>
    <xf numFmtId="38" fontId="84" fillId="0" borderId="179" xfId="35" applyFont="1" applyFill="1" applyBorder="1" applyAlignment="1" applyProtection="1">
      <alignment vertical="center"/>
    </xf>
    <xf numFmtId="38" fontId="47" fillId="0" borderId="46" xfId="35" applyFont="1" applyFill="1" applyBorder="1" applyAlignment="1" applyProtection="1">
      <alignment vertical="center"/>
    </xf>
    <xf numFmtId="0" fontId="2" fillId="0" borderId="45" xfId="0" applyFont="1" applyFill="1" applyBorder="1" applyAlignment="1" applyProtection="1">
      <alignment vertical="center" shrinkToFit="1"/>
    </xf>
    <xf numFmtId="38" fontId="84" fillId="0" borderId="121" xfId="35" applyFont="1" applyFill="1" applyBorder="1" applyAlignment="1" applyProtection="1">
      <alignment horizontal="right" vertical="center"/>
    </xf>
    <xf numFmtId="0" fontId="2" fillId="0" borderId="49" xfId="0" applyFont="1" applyFill="1" applyBorder="1" applyAlignment="1" applyProtection="1">
      <alignment vertical="center" shrinkToFit="1"/>
    </xf>
    <xf numFmtId="0" fontId="2" fillId="25" borderId="49" xfId="0" applyFont="1" applyFill="1" applyBorder="1" applyAlignment="1" applyProtection="1">
      <alignment vertical="center" shrinkToFit="1"/>
    </xf>
    <xf numFmtId="38" fontId="2" fillId="25" borderId="49" xfId="35" applyFont="1" applyFill="1" applyBorder="1" applyAlignment="1">
      <alignment vertical="center"/>
    </xf>
    <xf numFmtId="38" fontId="12" fillId="0" borderId="169" xfId="35" applyFont="1" applyFill="1" applyBorder="1" applyAlignment="1" applyProtection="1">
      <alignment vertical="center"/>
    </xf>
    <xf numFmtId="38" fontId="47" fillId="0" borderId="21" xfId="35" applyFont="1" applyFill="1" applyBorder="1" applyAlignment="1" applyProtection="1">
      <alignment vertical="center"/>
    </xf>
    <xf numFmtId="0" fontId="4" fillId="0" borderId="122" xfId="0" applyFont="1" applyFill="1" applyBorder="1" applyAlignment="1" applyProtection="1">
      <alignment horizontal="center" vertical="center" shrinkToFit="1"/>
    </xf>
    <xf numFmtId="38" fontId="47" fillId="0" borderId="180" xfId="35" applyFont="1" applyFill="1" applyBorder="1" applyAlignment="1" applyProtection="1">
      <alignment vertical="center"/>
    </xf>
    <xf numFmtId="38" fontId="47" fillId="25" borderId="180" xfId="35" applyFont="1" applyFill="1" applyBorder="1" applyAlignment="1" applyProtection="1">
      <alignment vertical="center" shrinkToFit="1"/>
    </xf>
    <xf numFmtId="0" fontId="2" fillId="25" borderId="180" xfId="0" applyFont="1" applyFill="1" applyBorder="1" applyAlignment="1">
      <alignment vertical="center" shrinkToFit="1"/>
    </xf>
    <xf numFmtId="38" fontId="12" fillId="25" borderId="18" xfId="36" applyFont="1" applyFill="1" applyBorder="1" applyAlignment="1">
      <alignment vertical="center" shrinkToFit="1"/>
    </xf>
    <xf numFmtId="38" fontId="84" fillId="25" borderId="76" xfId="36" applyFont="1" applyFill="1" applyBorder="1" applyAlignment="1" applyProtection="1">
      <alignment vertical="center" shrinkToFit="1"/>
      <protection locked="0"/>
    </xf>
    <xf numFmtId="38" fontId="47" fillId="25" borderId="18" xfId="36" applyFont="1" applyFill="1" applyBorder="1" applyAlignment="1" applyProtection="1">
      <alignment vertical="center" shrinkToFit="1"/>
    </xf>
    <xf numFmtId="38" fontId="47" fillId="25" borderId="51" xfId="36" applyFont="1" applyFill="1" applyBorder="1" applyAlignment="1" applyProtection="1">
      <alignment vertical="center" shrinkToFit="1"/>
    </xf>
    <xf numFmtId="38" fontId="84" fillId="25" borderId="78" xfId="36" applyFont="1" applyFill="1" applyBorder="1" applyAlignment="1" applyProtection="1">
      <alignment vertical="center" shrinkToFit="1"/>
      <protection locked="0"/>
    </xf>
    <xf numFmtId="0" fontId="2" fillId="0" borderId="104" xfId="0" applyFont="1" applyFill="1" applyBorder="1" applyAlignment="1" applyProtection="1">
      <alignment vertical="center" shrinkToFit="1"/>
    </xf>
    <xf numFmtId="0" fontId="2" fillId="0" borderId="30" xfId="0" applyFont="1" applyFill="1" applyBorder="1" applyAlignment="1" applyProtection="1">
      <alignment vertical="center" shrinkToFit="1"/>
    </xf>
    <xf numFmtId="0" fontId="2" fillId="0" borderId="90" xfId="0" applyFont="1" applyFill="1" applyBorder="1" applyAlignment="1" applyProtection="1">
      <alignment vertical="center" shrinkToFit="1"/>
    </xf>
    <xf numFmtId="38" fontId="7" fillId="0" borderId="43" xfId="35" applyFont="1" applyFill="1" applyBorder="1" applyAlignment="1" applyProtection="1">
      <alignment vertical="center"/>
    </xf>
    <xf numFmtId="38" fontId="83" fillId="0" borderId="181" xfId="35" applyFont="1" applyFill="1" applyBorder="1" applyAlignment="1" applyProtection="1">
      <alignment vertical="center"/>
    </xf>
    <xf numFmtId="38" fontId="7" fillId="0" borderId="39" xfId="35" applyFont="1" applyFill="1" applyBorder="1" applyAlignment="1" applyProtection="1">
      <alignment vertical="center"/>
    </xf>
    <xf numFmtId="38" fontId="83" fillId="0" borderId="182" xfId="35" applyFont="1" applyFill="1" applyBorder="1" applyAlignment="1" applyProtection="1">
      <alignment vertical="center"/>
    </xf>
    <xf numFmtId="0" fontId="7" fillId="25" borderId="39" xfId="0" applyFont="1" applyFill="1" applyBorder="1" applyAlignment="1">
      <alignment vertical="center"/>
    </xf>
    <xf numFmtId="0" fontId="7" fillId="25" borderId="39" xfId="0" applyFont="1" applyFill="1" applyBorder="1"/>
    <xf numFmtId="38" fontId="83" fillId="25" borderId="182" xfId="35" applyFont="1" applyFill="1" applyBorder="1" applyAlignment="1" applyProtection="1">
      <alignment vertical="center"/>
    </xf>
    <xf numFmtId="38" fontId="7" fillId="25" borderId="137" xfId="35" applyFont="1" applyFill="1" applyBorder="1" applyAlignment="1" applyProtection="1">
      <alignment vertical="center"/>
    </xf>
    <xf numFmtId="38" fontId="83" fillId="25" borderId="183" xfId="35" applyFont="1" applyFill="1" applyBorder="1" applyAlignment="1" applyProtection="1">
      <alignment vertical="center"/>
    </xf>
    <xf numFmtId="0" fontId="2" fillId="25" borderId="140" xfId="0" applyFont="1" applyFill="1" applyBorder="1" applyAlignment="1" applyProtection="1">
      <alignment vertical="center" shrinkToFit="1"/>
    </xf>
    <xf numFmtId="38" fontId="84" fillId="25" borderId="78" xfId="35" applyFont="1" applyFill="1" applyBorder="1" applyAlignment="1" applyProtection="1">
      <alignment vertical="center" shrinkToFit="1"/>
      <protection locked="0"/>
    </xf>
    <xf numFmtId="38" fontId="47" fillId="25" borderId="167" xfId="35" applyFont="1" applyFill="1" applyBorder="1" applyAlignment="1" applyProtection="1">
      <alignment vertical="center" shrinkToFit="1"/>
    </xf>
    <xf numFmtId="38" fontId="217" fillId="25" borderId="51" xfId="35" applyFont="1" applyFill="1" applyBorder="1" applyAlignment="1">
      <alignment horizontal="right" vertical="center" shrinkToFit="1"/>
    </xf>
    <xf numFmtId="38" fontId="217" fillId="25" borderId="18" xfId="35" applyFont="1" applyFill="1" applyBorder="1" applyAlignment="1">
      <alignment horizontal="right" vertical="center" shrinkToFit="1"/>
    </xf>
    <xf numFmtId="38" fontId="217" fillId="25" borderId="124" xfId="35" applyFont="1" applyFill="1" applyBorder="1" applyAlignment="1">
      <alignment horizontal="right" vertical="center" shrinkToFit="1"/>
    </xf>
    <xf numFmtId="38" fontId="217" fillId="25" borderId="54" xfId="35" applyFont="1" applyFill="1" applyBorder="1" applyAlignment="1">
      <alignment horizontal="right" vertical="center" shrinkToFit="1"/>
    </xf>
    <xf numFmtId="38" fontId="61" fillId="0" borderId="87" xfId="35" applyFont="1" applyFill="1" applyBorder="1" applyAlignment="1" applyProtection="1">
      <alignment horizontal="center" vertical="center"/>
    </xf>
    <xf numFmtId="38" fontId="78" fillId="0" borderId="87" xfId="35" applyFont="1" applyFill="1" applyBorder="1" applyAlignment="1" applyProtection="1">
      <alignment vertical="center"/>
    </xf>
    <xf numFmtId="38" fontId="212" fillId="0" borderId="0" xfId="36" applyFont="1" applyFill="1" applyBorder="1" applyAlignment="1">
      <alignment vertical="center"/>
    </xf>
    <xf numFmtId="0" fontId="4" fillId="0" borderId="133" xfId="0" applyFont="1" applyFill="1" applyBorder="1" applyAlignment="1">
      <alignment horizontal="center" vertical="center"/>
    </xf>
    <xf numFmtId="0" fontId="4" fillId="0" borderId="123" xfId="0" applyFont="1" applyFill="1" applyBorder="1" applyAlignment="1">
      <alignment horizontal="center" vertical="center"/>
    </xf>
    <xf numFmtId="0" fontId="218" fillId="0" borderId="0" xfId="0" applyFont="1" applyAlignment="1">
      <alignment vertical="center"/>
    </xf>
    <xf numFmtId="0" fontId="0" fillId="0" borderId="0" xfId="0" applyFont="1"/>
    <xf numFmtId="0" fontId="219" fillId="0" borderId="28" xfId="0" applyFont="1" applyBorder="1" applyAlignment="1">
      <alignment vertical="center"/>
    </xf>
    <xf numFmtId="0" fontId="219" fillId="0" borderId="21" xfId="0" applyFont="1" applyBorder="1" applyAlignment="1">
      <alignment vertical="center"/>
    </xf>
    <xf numFmtId="0" fontId="219" fillId="0" borderId="31" xfId="0" applyFont="1" applyBorder="1" applyAlignment="1">
      <alignment vertical="center"/>
    </xf>
    <xf numFmtId="0" fontId="219" fillId="0" borderId="121" xfId="0" applyFont="1" applyBorder="1" applyAlignment="1">
      <alignment horizontal="center" vertical="center"/>
    </xf>
    <xf numFmtId="0" fontId="220" fillId="0" borderId="0" xfId="0" applyFont="1"/>
    <xf numFmtId="0" fontId="0" fillId="0" borderId="103" xfId="0" applyFont="1" applyBorder="1" applyAlignment="1">
      <alignment vertical="center"/>
    </xf>
    <xf numFmtId="0" fontId="220" fillId="0" borderId="103" xfId="0" applyFont="1" applyBorder="1" applyAlignment="1">
      <alignment vertical="center"/>
    </xf>
    <xf numFmtId="0" fontId="220" fillId="0" borderId="28" xfId="0" applyFont="1" applyBorder="1" applyAlignment="1">
      <alignment vertical="center"/>
    </xf>
    <xf numFmtId="0" fontId="0" fillId="0" borderId="31" xfId="0" applyFont="1" applyBorder="1" applyAlignment="1">
      <alignment vertical="center"/>
    </xf>
    <xf numFmtId="0" fontId="0" fillId="0" borderId="28" xfId="0" applyFont="1" applyBorder="1" applyAlignment="1">
      <alignment vertical="center"/>
    </xf>
    <xf numFmtId="0" fontId="220" fillId="0" borderId="22" xfId="0" applyFont="1" applyBorder="1" applyAlignment="1">
      <alignment vertical="center"/>
    </xf>
    <xf numFmtId="0" fontId="220" fillId="0" borderId="20" xfId="0" applyFont="1" applyBorder="1" applyAlignment="1">
      <alignment vertical="center"/>
    </xf>
    <xf numFmtId="0" fontId="220" fillId="0" borderId="0" xfId="0" applyFont="1" applyAlignment="1">
      <alignment vertical="center"/>
    </xf>
    <xf numFmtId="0" fontId="0" fillId="0" borderId="29" xfId="0" applyFont="1" applyBorder="1" applyAlignment="1">
      <alignment vertical="center"/>
    </xf>
    <xf numFmtId="0" fontId="220" fillId="0" borderId="28" xfId="0" applyFont="1" applyBorder="1"/>
    <xf numFmtId="0" fontId="219" fillId="0" borderId="0" xfId="0" applyFont="1" applyBorder="1"/>
    <xf numFmtId="0" fontId="220" fillId="0" borderId="97" xfId="0" applyFont="1" applyBorder="1"/>
    <xf numFmtId="0" fontId="4" fillId="0" borderId="132" xfId="0" applyFont="1" applyFill="1" applyBorder="1" applyAlignment="1">
      <alignment horizontal="center" vertical="center"/>
    </xf>
    <xf numFmtId="0" fontId="0" fillId="0" borderId="39" xfId="0" applyFont="1" applyBorder="1"/>
    <xf numFmtId="0" fontId="220" fillId="0" borderId="0" xfId="0" applyFont="1" applyBorder="1"/>
    <xf numFmtId="0" fontId="220" fillId="0" borderId="39" xfId="0" applyFont="1" applyBorder="1"/>
    <xf numFmtId="0" fontId="220" fillId="0" borderId="25" xfId="0" applyFont="1" applyBorder="1"/>
    <xf numFmtId="0" fontId="220" fillId="0" borderId="46" xfId="0" applyFont="1" applyBorder="1"/>
    <xf numFmtId="0" fontId="220" fillId="0" borderId="26" xfId="0" applyFont="1" applyBorder="1"/>
    <xf numFmtId="0" fontId="220" fillId="0" borderId="26" xfId="0" applyFont="1" applyBorder="1" applyAlignment="1">
      <alignment vertical="center"/>
    </xf>
    <xf numFmtId="0" fontId="221" fillId="0" borderId="0" xfId="0" applyFont="1"/>
    <xf numFmtId="0" fontId="222" fillId="0" borderId="0" xfId="0" applyFont="1"/>
    <xf numFmtId="0" fontId="219" fillId="0" borderId="0" xfId="0" applyFont="1"/>
    <xf numFmtId="0" fontId="223" fillId="0" borderId="0" xfId="0" applyFont="1" applyFill="1" applyBorder="1" applyAlignment="1" applyProtection="1">
      <alignment horizontal="center" vertical="center" shrinkToFit="1"/>
    </xf>
    <xf numFmtId="0" fontId="219" fillId="0" borderId="0" xfId="0" applyFont="1" applyAlignment="1">
      <alignment vertical="center"/>
    </xf>
    <xf numFmtId="0" fontId="212" fillId="25" borderId="0" xfId="0" applyFont="1" applyFill="1" applyBorder="1" applyAlignment="1"/>
    <xf numFmtId="186" fontId="224" fillId="0" borderId="0" xfId="0" applyNumberFormat="1" applyFont="1" applyAlignment="1">
      <alignment horizontal="center" vertical="center" shrinkToFit="1"/>
    </xf>
    <xf numFmtId="38" fontId="2" fillId="0" borderId="43" xfId="35" applyFont="1" applyFill="1" applyBorder="1" applyAlignment="1">
      <alignment horizontal="center" vertical="center"/>
    </xf>
    <xf numFmtId="38" fontId="2" fillId="0" borderId="114" xfId="35" applyFont="1" applyFill="1" applyBorder="1" applyAlignment="1" applyProtection="1">
      <alignment vertical="center"/>
    </xf>
    <xf numFmtId="0" fontId="74" fillId="0" borderId="19" xfId="0" applyFont="1" applyFill="1" applyBorder="1" applyAlignment="1" applyProtection="1">
      <alignment horizontal="center" vertical="center"/>
    </xf>
    <xf numFmtId="38" fontId="12" fillId="0" borderId="184" xfId="35" applyFont="1" applyFill="1" applyBorder="1" applyAlignment="1" applyProtection="1">
      <alignment vertical="center"/>
    </xf>
    <xf numFmtId="0" fontId="2" fillId="0" borderId="160" xfId="0" applyFont="1" applyFill="1" applyBorder="1" applyAlignment="1">
      <alignment horizontal="center" vertical="center"/>
    </xf>
    <xf numFmtId="0" fontId="2" fillId="25" borderId="160" xfId="0" applyFont="1" applyFill="1" applyBorder="1" applyAlignment="1" applyProtection="1">
      <alignment vertical="center" shrinkToFit="1"/>
    </xf>
    <xf numFmtId="38" fontId="12" fillId="25" borderId="184" xfId="35" applyFont="1" applyFill="1" applyBorder="1" applyAlignment="1">
      <alignment vertical="center" shrinkToFit="1"/>
    </xf>
    <xf numFmtId="38" fontId="27" fillId="25" borderId="185" xfId="35" applyFont="1" applyFill="1" applyBorder="1" applyAlignment="1" applyProtection="1">
      <alignment vertical="center"/>
    </xf>
    <xf numFmtId="0" fontId="2" fillId="0" borderId="30" xfId="0" applyFont="1" applyFill="1" applyBorder="1" applyAlignment="1">
      <alignment vertical="center" shrinkToFit="1"/>
    </xf>
    <xf numFmtId="0" fontId="4" fillId="0" borderId="125" xfId="0" applyFont="1" applyFill="1" applyBorder="1" applyAlignment="1">
      <alignment horizontal="center" vertical="center"/>
    </xf>
    <xf numFmtId="0" fontId="2" fillId="0" borderId="50" xfId="0" applyFont="1" applyFill="1" applyBorder="1" applyAlignment="1">
      <alignment vertical="center" shrinkToFit="1"/>
    </xf>
    <xf numFmtId="0" fontId="11" fillId="0" borderId="0" xfId="0" applyFont="1" applyAlignment="1">
      <alignment vertical="center"/>
    </xf>
    <xf numFmtId="0" fontId="212" fillId="25" borderId="0" xfId="0" applyFont="1" applyFill="1" applyBorder="1" applyAlignment="1" applyProtection="1">
      <alignment vertical="center"/>
    </xf>
    <xf numFmtId="0" fontId="212" fillId="0" borderId="0" xfId="0" applyFont="1" applyAlignment="1">
      <alignment vertical="center"/>
    </xf>
    <xf numFmtId="0" fontId="61" fillId="25" borderId="87" xfId="0" applyFont="1" applyFill="1" applyBorder="1" applyAlignment="1" applyProtection="1">
      <alignment horizontal="left" vertical="center"/>
    </xf>
    <xf numFmtId="38" fontId="61" fillId="25" borderId="87" xfId="35" applyFont="1" applyFill="1" applyBorder="1" applyAlignment="1" applyProtection="1">
      <alignment horizontal="left" vertical="center"/>
    </xf>
    <xf numFmtId="0" fontId="2" fillId="25" borderId="39" xfId="0" applyFont="1" applyFill="1" applyBorder="1" applyAlignment="1">
      <alignment vertical="center" shrinkToFit="1"/>
    </xf>
    <xf numFmtId="0" fontId="2" fillId="25" borderId="97" xfId="0" applyFont="1" applyFill="1" applyBorder="1" applyAlignment="1">
      <alignment vertical="center" shrinkToFit="1"/>
    </xf>
    <xf numFmtId="0" fontId="225" fillId="0" borderId="30" xfId="0" applyFont="1" applyFill="1" applyBorder="1" applyAlignment="1" applyProtection="1">
      <alignment horizontal="center" vertical="center"/>
    </xf>
    <xf numFmtId="0" fontId="212" fillId="25" borderId="0" xfId="0" applyFont="1" applyFill="1" applyBorder="1" applyAlignment="1" applyProtection="1">
      <alignment horizontal="left" vertical="center"/>
    </xf>
    <xf numFmtId="38" fontId="212" fillId="25" borderId="0" xfId="35" applyFont="1" applyFill="1" applyBorder="1" applyAlignment="1" applyProtection="1">
      <alignment vertical="center"/>
    </xf>
    <xf numFmtId="0" fontId="214" fillId="25" borderId="0" xfId="0" applyFont="1" applyFill="1" applyBorder="1" applyProtection="1"/>
    <xf numFmtId="0" fontId="212" fillId="25" borderId="0" xfId="0" applyFont="1" applyFill="1" applyBorder="1" applyProtection="1"/>
    <xf numFmtId="0" fontId="226" fillId="25" borderId="0" xfId="0" applyFont="1" applyFill="1" applyBorder="1" applyProtection="1"/>
    <xf numFmtId="0" fontId="212" fillId="25" borderId="0" xfId="0" applyFont="1" applyFill="1" applyBorder="1" applyAlignment="1">
      <alignment vertical="center"/>
    </xf>
    <xf numFmtId="38" fontId="47" fillId="0" borderId="124" xfId="35" applyFont="1" applyFill="1" applyBorder="1" applyAlignment="1" applyProtection="1">
      <alignment vertical="center"/>
    </xf>
    <xf numFmtId="0" fontId="4" fillId="0" borderId="93" xfId="0" applyFont="1" applyFill="1" applyBorder="1" applyAlignment="1">
      <alignment horizontal="center" vertical="center" shrinkToFit="1"/>
    </xf>
    <xf numFmtId="38" fontId="47" fillId="0" borderId="185" xfId="35" applyFont="1" applyFill="1" applyBorder="1" applyAlignment="1" applyProtection="1">
      <alignment vertical="center"/>
    </xf>
    <xf numFmtId="38" fontId="47" fillId="25" borderId="124" xfId="35" applyFont="1" applyFill="1" applyBorder="1" applyAlignment="1" applyProtection="1">
      <alignment vertical="center" shrinkToFit="1"/>
    </xf>
    <xf numFmtId="38" fontId="47" fillId="25" borderId="185" xfId="35" applyFont="1" applyFill="1" applyBorder="1" applyAlignment="1" applyProtection="1">
      <alignment vertical="center" shrinkToFit="1"/>
    </xf>
    <xf numFmtId="0" fontId="2" fillId="25" borderId="45" xfId="0" applyFont="1" applyFill="1" applyBorder="1" applyAlignment="1" applyProtection="1">
      <alignment vertical="center" shrinkToFit="1"/>
    </xf>
    <xf numFmtId="0" fontId="25" fillId="25" borderId="0" xfId="0" applyFont="1" applyFill="1" applyBorder="1" applyAlignment="1"/>
    <xf numFmtId="0" fontId="149" fillId="25" borderId="0" xfId="0" applyFont="1" applyFill="1" applyBorder="1" applyAlignment="1"/>
    <xf numFmtId="38" fontId="4" fillId="0" borderId="37" xfId="35" applyFont="1" applyFill="1" applyBorder="1" applyAlignment="1" applyProtection="1">
      <alignment vertical="center"/>
    </xf>
    <xf numFmtId="0" fontId="18" fillId="0" borderId="105" xfId="0" applyFont="1" applyFill="1" applyBorder="1" applyAlignment="1" applyProtection="1">
      <alignment vertical="center"/>
    </xf>
    <xf numFmtId="38" fontId="7" fillId="0" borderId="53" xfId="35" applyFont="1" applyFill="1" applyBorder="1" applyAlignment="1" applyProtection="1">
      <alignment vertical="center"/>
    </xf>
    <xf numFmtId="38" fontId="14" fillId="0" borderId="106" xfId="35" applyFont="1" applyBorder="1" applyAlignment="1" applyProtection="1">
      <alignment vertical="center"/>
      <protection locked="0"/>
    </xf>
    <xf numFmtId="0" fontId="188" fillId="0" borderId="0" xfId="0" applyFont="1" applyAlignment="1">
      <alignment horizontal="center"/>
    </xf>
    <xf numFmtId="0" fontId="188" fillId="0" borderId="0" xfId="0" applyFont="1"/>
    <xf numFmtId="0" fontId="40" fillId="0" borderId="0" xfId="0" applyFont="1"/>
    <xf numFmtId="0" fontId="189" fillId="0" borderId="0" xfId="0" applyFont="1"/>
    <xf numFmtId="0" fontId="35" fillId="0" borderId="0" xfId="0" applyFont="1"/>
    <xf numFmtId="49" fontId="35" fillId="0" borderId="0" xfId="0" applyNumberFormat="1" applyFont="1" applyAlignment="1">
      <alignment horizontal="center" vertical="center"/>
    </xf>
    <xf numFmtId="0" fontId="35" fillId="0" borderId="0" xfId="0" applyFont="1" applyAlignment="1">
      <alignment vertical="center"/>
    </xf>
    <xf numFmtId="0" fontId="189" fillId="0" borderId="0" xfId="0" applyFont="1" applyAlignment="1">
      <alignment horizontal="center" vertical="center"/>
    </xf>
    <xf numFmtId="0" fontId="189" fillId="0" borderId="0" xfId="0" applyFont="1" applyAlignment="1">
      <alignment horizontal="left" vertical="center"/>
    </xf>
    <xf numFmtId="0" fontId="190" fillId="0" borderId="0" xfId="0" applyFont="1"/>
    <xf numFmtId="0" fontId="152" fillId="0" borderId="0" xfId="0" applyFont="1"/>
    <xf numFmtId="0" fontId="191" fillId="0" borderId="0" xfId="0" applyFont="1"/>
    <xf numFmtId="0" fontId="191" fillId="0" borderId="0" xfId="0" applyFont="1" applyAlignment="1">
      <alignment horizontal="center"/>
    </xf>
    <xf numFmtId="49" fontId="153" fillId="0" borderId="0" xfId="0" applyNumberFormat="1" applyFont="1" applyAlignment="1">
      <alignment vertical="center"/>
    </xf>
    <xf numFmtId="0" fontId="153" fillId="0" borderId="0" xfId="0" applyFont="1"/>
    <xf numFmtId="49" fontId="154" fillId="0" borderId="0" xfId="0" applyNumberFormat="1" applyFont="1" applyAlignment="1">
      <alignment horizontal="left" vertical="center"/>
    </xf>
    <xf numFmtId="49" fontId="30" fillId="0" borderId="0" xfId="0" applyNumberFormat="1" applyFont="1" applyAlignment="1">
      <alignment horizontal="left" vertical="center"/>
    </xf>
    <xf numFmtId="49" fontId="155" fillId="0" borderId="0" xfId="0" applyNumberFormat="1" applyFont="1" applyAlignment="1">
      <alignment vertical="center"/>
    </xf>
    <xf numFmtId="49" fontId="27" fillId="0" borderId="0" xfId="0" applyNumberFormat="1" applyFont="1" applyAlignment="1">
      <alignment vertical="center"/>
    </xf>
    <xf numFmtId="0" fontId="30" fillId="0" borderId="0" xfId="0" applyFont="1" applyAlignment="1">
      <alignment vertical="center"/>
    </xf>
    <xf numFmtId="0" fontId="192" fillId="0" borderId="0" xfId="0" applyFont="1"/>
    <xf numFmtId="49" fontId="27" fillId="0" borderId="0" xfId="0" applyNumberFormat="1" applyFont="1" applyAlignment="1">
      <alignment horizontal="center" vertical="center"/>
    </xf>
    <xf numFmtId="0" fontId="193" fillId="0" borderId="0" xfId="0" applyFont="1"/>
    <xf numFmtId="0" fontId="30" fillId="0" borderId="0" xfId="0" applyFont="1" applyAlignment="1">
      <alignment horizontal="left" vertical="center"/>
    </xf>
    <xf numFmtId="0" fontId="194" fillId="0" borderId="0" xfId="0" applyFont="1"/>
    <xf numFmtId="0" fontId="195" fillId="0" borderId="0" xfId="0" applyFont="1"/>
    <xf numFmtId="49" fontId="30" fillId="0" borderId="0" xfId="0" applyNumberFormat="1" applyFont="1" applyAlignment="1">
      <alignment horizontal="center" vertical="center"/>
    </xf>
    <xf numFmtId="49" fontId="156" fillId="0" borderId="0" xfId="0" applyNumberFormat="1" applyFont="1" applyAlignment="1">
      <alignment horizontal="left" vertical="center"/>
    </xf>
    <xf numFmtId="0" fontId="0" fillId="0" borderId="0" xfId="0" applyFont="1" applyAlignment="1">
      <alignment vertical="center"/>
    </xf>
    <xf numFmtId="0" fontId="0" fillId="25" borderId="0" xfId="0" applyFont="1" applyFill="1" applyProtection="1"/>
    <xf numFmtId="0" fontId="186" fillId="25" borderId="0" xfId="0" applyFont="1" applyFill="1" applyBorder="1" applyAlignment="1">
      <alignment vertical="center"/>
    </xf>
    <xf numFmtId="0" fontId="25" fillId="25" borderId="0" xfId="0" applyFont="1" applyFill="1" applyBorder="1"/>
    <xf numFmtId="0" fontId="227" fillId="0" borderId="0" xfId="0" applyFont="1" applyFill="1" applyBorder="1"/>
    <xf numFmtId="0" fontId="228" fillId="0" borderId="0" xfId="0" applyFont="1" applyFill="1" applyBorder="1" applyAlignment="1"/>
    <xf numFmtId="0" fontId="4" fillId="25" borderId="18" xfId="0" applyFont="1" applyFill="1" applyBorder="1" applyAlignment="1">
      <alignment horizontal="center" vertical="center" shrinkToFit="1"/>
    </xf>
    <xf numFmtId="38" fontId="2" fillId="0" borderId="0" xfId="35" applyFont="1" applyFill="1" applyBorder="1" applyAlignment="1" applyProtection="1">
      <alignment horizontal="left" vertical="center"/>
    </xf>
    <xf numFmtId="38" fontId="68" fillId="25" borderId="90" xfId="35" applyFont="1" applyFill="1" applyBorder="1" applyAlignment="1">
      <alignment horizontal="left" vertical="center"/>
    </xf>
    <xf numFmtId="38" fontId="68" fillId="25" borderId="104" xfId="35" applyFont="1" applyFill="1" applyBorder="1" applyAlignment="1">
      <alignment horizontal="left" vertical="center"/>
    </xf>
    <xf numFmtId="38" fontId="68" fillId="25" borderId="58" xfId="35" applyFont="1" applyFill="1" applyBorder="1" applyAlignment="1">
      <alignment horizontal="left" vertical="center"/>
    </xf>
    <xf numFmtId="38" fontId="68" fillId="25" borderId="30" xfId="35" applyFont="1" applyFill="1" applyBorder="1" applyAlignment="1">
      <alignment horizontal="left" vertical="center"/>
    </xf>
    <xf numFmtId="38" fontId="68" fillId="25" borderId="95" xfId="35" applyFont="1" applyFill="1" applyBorder="1" applyAlignment="1">
      <alignment horizontal="left" vertical="center"/>
    </xf>
    <xf numFmtId="0" fontId="216" fillId="0" borderId="30" xfId="0" applyFont="1" applyFill="1" applyBorder="1" applyAlignment="1">
      <alignment horizontal="center" vertical="center"/>
    </xf>
    <xf numFmtId="38" fontId="84" fillId="0" borderId="78" xfId="35" applyFont="1" applyFill="1" applyBorder="1" applyAlignment="1" applyProtection="1">
      <alignment vertical="center"/>
    </xf>
    <xf numFmtId="0" fontId="4" fillId="25" borderId="170" xfId="0" applyFont="1" applyFill="1" applyBorder="1" applyAlignment="1" applyProtection="1">
      <alignment vertical="center"/>
    </xf>
    <xf numFmtId="38" fontId="229" fillId="25" borderId="89" xfId="35" applyFont="1" applyFill="1" applyBorder="1" applyAlignment="1">
      <alignment horizontal="center" vertical="center" shrinkToFit="1"/>
    </xf>
    <xf numFmtId="38" fontId="230" fillId="0" borderId="18" xfId="35" applyFont="1" applyFill="1" applyBorder="1" applyAlignment="1">
      <alignment vertical="center"/>
    </xf>
    <xf numFmtId="38" fontId="230" fillId="25" borderId="102" xfId="35" applyFont="1" applyFill="1" applyBorder="1" applyAlignment="1" applyProtection="1">
      <alignment vertical="center"/>
    </xf>
    <xf numFmtId="38" fontId="230" fillId="0" borderId="18" xfId="35" applyFont="1" applyFill="1" applyBorder="1" applyAlignment="1" applyProtection="1">
      <alignment vertical="center"/>
    </xf>
    <xf numFmtId="0" fontId="220" fillId="0" borderId="50" xfId="0" applyFont="1" applyFill="1" applyBorder="1" applyAlignment="1" applyProtection="1">
      <alignment vertical="center" shrinkToFit="1"/>
    </xf>
    <xf numFmtId="38" fontId="7" fillId="25" borderId="186" xfId="35" applyFont="1" applyFill="1" applyBorder="1" applyAlignment="1" applyProtection="1">
      <alignment vertical="center"/>
    </xf>
    <xf numFmtId="0" fontId="0" fillId="0" borderId="0" xfId="0" applyAlignment="1">
      <alignment horizontal="right"/>
    </xf>
    <xf numFmtId="0" fontId="0" fillId="0" borderId="0" xfId="0" applyAlignment="1">
      <alignment horizontal="left"/>
    </xf>
    <xf numFmtId="31" fontId="0" fillId="0" borderId="0" xfId="0" applyNumberFormat="1" applyAlignment="1">
      <alignment horizontal="right"/>
    </xf>
    <xf numFmtId="0" fontId="55" fillId="25" borderId="68" xfId="0" applyFont="1" applyFill="1" applyBorder="1" applyAlignment="1" applyProtection="1">
      <alignment horizontal="left" vertical="center" shrinkToFit="1"/>
    </xf>
    <xf numFmtId="0" fontId="68" fillId="25" borderId="100" xfId="0" applyFont="1" applyFill="1" applyBorder="1" applyAlignment="1" applyProtection="1">
      <alignment horizontal="left" vertical="center"/>
    </xf>
    <xf numFmtId="0" fontId="68" fillId="25" borderId="59" xfId="0" applyFont="1" applyFill="1" applyBorder="1" applyAlignment="1" applyProtection="1">
      <alignment horizontal="left" vertical="center"/>
    </xf>
    <xf numFmtId="0" fontId="86" fillId="25" borderId="0" xfId="0" applyFont="1" applyFill="1" applyBorder="1" applyAlignment="1" applyProtection="1">
      <alignment vertical="center"/>
    </xf>
    <xf numFmtId="0" fontId="86" fillId="25" borderId="0" xfId="0" applyFont="1" applyFill="1" applyBorder="1" applyAlignment="1" applyProtection="1">
      <alignment horizontal="right" vertical="center"/>
    </xf>
    <xf numFmtId="38" fontId="86" fillId="25" borderId="0" xfId="35" applyFont="1" applyFill="1" applyBorder="1" applyAlignment="1" applyProtection="1">
      <alignment vertical="center"/>
    </xf>
    <xf numFmtId="0" fontId="86" fillId="25" borderId="0" xfId="0" applyFont="1" applyFill="1" applyBorder="1" applyAlignment="1" applyProtection="1">
      <alignment horizontal="center" vertical="center"/>
    </xf>
    <xf numFmtId="0" fontId="61" fillId="25" borderId="0" xfId="0" applyFont="1" applyFill="1" applyBorder="1" applyAlignment="1" applyProtection="1">
      <alignment horizontal="center" vertical="center"/>
    </xf>
    <xf numFmtId="0" fontId="4" fillId="25" borderId="87" xfId="0" applyFont="1" applyFill="1" applyBorder="1" applyAlignment="1" applyProtection="1">
      <alignment horizontal="left" vertical="center"/>
    </xf>
    <xf numFmtId="0" fontId="55" fillId="25" borderId="155" xfId="0" applyFont="1" applyFill="1" applyBorder="1" applyAlignment="1" applyProtection="1">
      <alignment horizontal="left" vertical="center" shrinkToFit="1"/>
    </xf>
    <xf numFmtId="0" fontId="68" fillId="25" borderId="30" xfId="0" applyFont="1" applyFill="1" applyBorder="1" applyAlignment="1" applyProtection="1">
      <alignment horizontal="left" vertical="center"/>
    </xf>
    <xf numFmtId="0" fontId="225" fillId="25" borderId="30" xfId="0" applyFont="1" applyFill="1" applyBorder="1" applyAlignment="1" applyProtection="1">
      <alignment horizontal="left" vertical="center"/>
    </xf>
    <xf numFmtId="0" fontId="225" fillId="25" borderId="58" xfId="0" applyFont="1" applyFill="1" applyBorder="1" applyAlignment="1" applyProtection="1">
      <alignment horizontal="left" vertical="center"/>
    </xf>
    <xf numFmtId="0" fontId="68" fillId="25" borderId="32" xfId="0" applyFont="1" applyFill="1" applyBorder="1" applyAlignment="1" applyProtection="1">
      <alignment horizontal="left" vertical="center"/>
    </xf>
    <xf numFmtId="0" fontId="23" fillId="25" borderId="20" xfId="0" applyFont="1" applyFill="1" applyBorder="1" applyAlignment="1" applyProtection="1">
      <alignment horizontal="left" vertical="center"/>
    </xf>
    <xf numFmtId="0" fontId="4" fillId="25" borderId="0" xfId="0" applyFont="1" applyFill="1" applyBorder="1" applyAlignment="1" applyProtection="1">
      <alignment horizontal="left"/>
    </xf>
    <xf numFmtId="0" fontId="39" fillId="25" borderId="0" xfId="0" applyFont="1" applyFill="1" applyBorder="1" applyAlignment="1" applyProtection="1">
      <alignment horizontal="left"/>
    </xf>
    <xf numFmtId="0" fontId="7" fillId="25" borderId="0" xfId="0" applyFont="1" applyFill="1" applyBorder="1" applyAlignment="1" applyProtection="1">
      <alignment horizontal="left"/>
    </xf>
    <xf numFmtId="0" fontId="7" fillId="25" borderId="0" xfId="0" applyFont="1" applyFill="1" applyBorder="1" applyAlignment="1">
      <alignment horizontal="left"/>
    </xf>
    <xf numFmtId="38" fontId="231" fillId="25" borderId="76" xfId="35" applyFont="1" applyFill="1" applyBorder="1" applyAlignment="1" applyProtection="1">
      <alignment horizontal="right" vertical="center"/>
      <protection locked="0"/>
    </xf>
    <xf numFmtId="38" fontId="65" fillId="25" borderId="30" xfId="35" applyFont="1" applyFill="1" applyBorder="1" applyAlignment="1" applyProtection="1">
      <alignment vertical="center"/>
    </xf>
    <xf numFmtId="0" fontId="100" fillId="24" borderId="178" xfId="0" applyFont="1" applyFill="1" applyBorder="1" applyAlignment="1" applyProtection="1">
      <alignment horizontal="center" vertical="center"/>
    </xf>
    <xf numFmtId="38" fontId="83" fillId="25" borderId="33" xfId="35" applyFont="1" applyFill="1" applyBorder="1" applyAlignment="1" applyProtection="1">
      <alignment vertical="center"/>
    </xf>
    <xf numFmtId="0" fontId="17" fillId="25" borderId="168" xfId="0" applyFont="1" applyFill="1" applyBorder="1" applyAlignment="1" applyProtection="1">
      <alignment horizontal="right" vertical="center"/>
    </xf>
    <xf numFmtId="38" fontId="2" fillId="0" borderId="111" xfId="35" applyFont="1" applyFill="1" applyBorder="1" applyAlignment="1" applyProtection="1">
      <alignment vertical="center"/>
    </xf>
    <xf numFmtId="38" fontId="48" fillId="0" borderId="124" xfId="35" applyFont="1" applyFill="1" applyBorder="1" applyAlignment="1" applyProtection="1">
      <alignment vertical="center"/>
    </xf>
    <xf numFmtId="0" fontId="17" fillId="0" borderId="93" xfId="0" applyFont="1" applyFill="1" applyBorder="1" applyAlignment="1" applyProtection="1">
      <alignment horizontal="center" vertical="center" shrinkToFit="1"/>
    </xf>
    <xf numFmtId="0" fontId="4" fillId="0" borderId="97" xfId="0" applyFont="1" applyFill="1" applyBorder="1" applyAlignment="1" applyProtection="1">
      <alignment horizontal="center" vertical="center"/>
    </xf>
    <xf numFmtId="0" fontId="232" fillId="25" borderId="0" xfId="0" applyFont="1" applyFill="1" applyBorder="1" applyAlignment="1" applyProtection="1">
      <alignment vertical="center"/>
    </xf>
    <xf numFmtId="0" fontId="4" fillId="0" borderId="50" xfId="0" applyFont="1" applyFill="1" applyBorder="1" applyAlignment="1" applyProtection="1">
      <alignment vertical="center"/>
    </xf>
    <xf numFmtId="38" fontId="47" fillId="25" borderId="53" xfId="35" applyFont="1" applyFill="1" applyBorder="1" applyAlignment="1" applyProtection="1">
      <alignment vertical="center"/>
    </xf>
    <xf numFmtId="0" fontId="11" fillId="25" borderId="0" xfId="0" applyFont="1" applyFill="1" applyProtection="1"/>
    <xf numFmtId="38" fontId="2" fillId="25" borderId="111" xfId="35" applyFont="1" applyFill="1" applyBorder="1" applyAlignment="1" applyProtection="1">
      <alignment vertical="center"/>
    </xf>
    <xf numFmtId="38" fontId="30" fillId="25" borderId="187" xfId="35" applyFont="1" applyFill="1" applyBorder="1" applyAlignment="1" applyProtection="1">
      <alignment horizontal="right" vertical="center"/>
    </xf>
    <xf numFmtId="38" fontId="22" fillId="25" borderId="26" xfId="35" applyFont="1" applyFill="1" applyBorder="1" applyAlignment="1" applyProtection="1">
      <alignment horizontal="center" vertical="center" shrinkToFit="1"/>
    </xf>
    <xf numFmtId="0" fontId="17" fillId="25" borderId="132" xfId="0" applyFont="1" applyFill="1" applyBorder="1" applyAlignment="1" applyProtection="1">
      <alignment horizontal="center" vertical="center" shrinkToFit="1"/>
    </xf>
    <xf numFmtId="0" fontId="97" fillId="25" borderId="0" xfId="0" applyFont="1" applyFill="1" applyAlignment="1">
      <alignment horizontal="center" vertical="top" textRotation="255"/>
    </xf>
    <xf numFmtId="0" fontId="74" fillId="25" borderId="0" xfId="0" applyFont="1" applyFill="1" applyBorder="1" applyAlignment="1">
      <alignment horizontal="center" vertical="center"/>
    </xf>
    <xf numFmtId="0" fontId="45" fillId="25" borderId="0" xfId="0" applyFont="1" applyFill="1" applyBorder="1" applyAlignment="1">
      <alignment horizontal="center" vertical="center"/>
    </xf>
    <xf numFmtId="38" fontId="12" fillId="25" borderId="0" xfId="0" applyNumberFormat="1" applyFont="1" applyFill="1" applyBorder="1" applyAlignment="1">
      <alignment vertical="center" shrinkToFit="1"/>
    </xf>
    <xf numFmtId="0" fontId="12" fillId="25" borderId="0" xfId="0" applyFont="1" applyFill="1" applyBorder="1" applyAlignment="1">
      <alignment vertical="center" shrinkToFit="1"/>
    </xf>
    <xf numFmtId="38" fontId="84" fillId="25" borderId="0" xfId="35" applyFont="1" applyFill="1" applyBorder="1" applyAlignment="1">
      <alignment vertical="center"/>
    </xf>
    <xf numFmtId="0" fontId="74" fillId="0" borderId="89" xfId="0" applyFont="1" applyFill="1" applyBorder="1" applyAlignment="1">
      <alignment horizontal="center" vertical="center"/>
    </xf>
    <xf numFmtId="0" fontId="4" fillId="0" borderId="111" xfId="0" applyFont="1" applyFill="1" applyBorder="1" applyAlignment="1">
      <alignment vertical="center"/>
    </xf>
    <xf numFmtId="0" fontId="2" fillId="0" borderId="22" xfId="0" applyFont="1" applyFill="1" applyBorder="1" applyAlignment="1">
      <alignment horizontal="center" vertical="center"/>
    </xf>
    <xf numFmtId="38" fontId="2" fillId="0" borderId="159" xfId="35" applyFont="1" applyFill="1" applyBorder="1" applyAlignment="1">
      <alignment vertical="center"/>
    </xf>
    <xf numFmtId="0" fontId="74" fillId="0" borderId="20" xfId="0" applyFont="1" applyFill="1" applyBorder="1" applyAlignment="1">
      <alignment horizontal="center" vertical="center"/>
    </xf>
    <xf numFmtId="38" fontId="84" fillId="0" borderId="82" xfId="35" applyFont="1" applyFill="1" applyBorder="1" applyAlignment="1" applyProtection="1">
      <alignment vertical="center"/>
      <protection locked="0"/>
    </xf>
    <xf numFmtId="38" fontId="4" fillId="25" borderId="36" xfId="35" applyFont="1" applyFill="1" applyBorder="1" applyAlignment="1">
      <alignment horizontal="center" vertical="center" shrinkToFit="1"/>
    </xf>
    <xf numFmtId="0" fontId="27" fillId="25" borderId="29" xfId="0" applyFont="1" applyFill="1" applyBorder="1" applyAlignment="1" applyProtection="1">
      <alignment vertical="center"/>
    </xf>
    <xf numFmtId="0" fontId="62" fillId="25" borderId="0" xfId="0" applyFont="1" applyFill="1" applyBorder="1" applyAlignment="1">
      <alignment horizontal="center" vertical="center"/>
    </xf>
    <xf numFmtId="38" fontId="4" fillId="25" borderId="48" xfId="0" applyNumberFormat="1" applyFont="1" applyFill="1" applyBorder="1" applyAlignment="1">
      <alignment horizontal="center" vertical="center"/>
    </xf>
    <xf numFmtId="0" fontId="61" fillId="25" borderId="0" xfId="0" applyFont="1" applyFill="1" applyBorder="1" applyAlignment="1" applyProtection="1">
      <alignment vertical="center"/>
    </xf>
    <xf numFmtId="0" fontId="69" fillId="25" borderId="104" xfId="0" applyFont="1" applyFill="1" applyBorder="1" applyAlignment="1">
      <alignment horizontal="center" vertical="center"/>
    </xf>
    <xf numFmtId="0" fontId="10" fillId="25" borderId="188" xfId="0" applyFont="1" applyFill="1" applyBorder="1" applyAlignment="1">
      <alignment horizontal="center" vertical="center"/>
    </xf>
    <xf numFmtId="0" fontId="4" fillId="25" borderId="35" xfId="0" applyFont="1" applyFill="1" applyBorder="1" applyAlignment="1">
      <alignment vertical="center"/>
    </xf>
    <xf numFmtId="0" fontId="16" fillId="25" borderId="35" xfId="0" applyFont="1" applyFill="1" applyBorder="1" applyAlignment="1">
      <alignment vertical="center"/>
    </xf>
    <xf numFmtId="0" fontId="100" fillId="24" borderId="189" xfId="0" applyFont="1" applyFill="1" applyBorder="1" applyAlignment="1">
      <alignment horizontal="center" vertical="center"/>
    </xf>
    <xf numFmtId="0" fontId="216" fillId="0" borderId="18" xfId="0" applyFont="1" applyFill="1" applyBorder="1" applyAlignment="1" applyProtection="1">
      <alignment horizontal="center" vertical="center"/>
    </xf>
    <xf numFmtId="0" fontId="233" fillId="0" borderId="0" xfId="0" applyFont="1" applyAlignment="1" applyProtection="1">
      <alignment vertical="top" wrapText="1"/>
    </xf>
    <xf numFmtId="0" fontId="202" fillId="0" borderId="0" xfId="0" applyFont="1" applyAlignment="1">
      <alignment vertical="center"/>
    </xf>
    <xf numFmtId="0" fontId="4" fillId="0" borderId="35" xfId="0" applyFont="1" applyFill="1" applyBorder="1" applyAlignment="1">
      <alignment vertical="center" shrinkToFit="1"/>
    </xf>
    <xf numFmtId="3" fontId="7" fillId="0" borderId="18" xfId="0" applyNumberFormat="1" applyFont="1" applyFill="1" applyBorder="1" applyAlignment="1">
      <alignment vertical="center" shrinkToFit="1"/>
    </xf>
    <xf numFmtId="38" fontId="12" fillId="25" borderId="30" xfId="36" applyFont="1" applyFill="1" applyBorder="1" applyAlignment="1">
      <alignment vertical="center" shrinkToFit="1"/>
    </xf>
    <xf numFmtId="38" fontId="12" fillId="25" borderId="169" xfId="36" applyFont="1" applyFill="1" applyBorder="1" applyAlignment="1">
      <alignment vertical="center" shrinkToFit="1"/>
    </xf>
    <xf numFmtId="0" fontId="234" fillId="0" borderId="90" xfId="0" applyFont="1" applyFill="1" applyBorder="1" applyAlignment="1" applyProtection="1">
      <alignment horizontal="center" vertical="center"/>
    </xf>
    <xf numFmtId="0" fontId="235" fillId="0" borderId="30" xfId="0" applyFont="1" applyFill="1" applyBorder="1" applyAlignment="1">
      <alignment horizontal="center" vertical="center"/>
    </xf>
    <xf numFmtId="0" fontId="10" fillId="25" borderId="0" xfId="0" applyFont="1" applyFill="1" applyBorder="1" applyAlignment="1" applyProtection="1">
      <alignment horizontal="center" vertical="center"/>
    </xf>
    <xf numFmtId="0" fontId="100" fillId="24" borderId="139" xfId="0" applyFont="1" applyFill="1" applyBorder="1" applyAlignment="1" applyProtection="1">
      <alignment horizontal="center" vertical="center"/>
    </xf>
    <xf numFmtId="38" fontId="12" fillId="25" borderId="171" xfId="35" applyFont="1" applyFill="1" applyBorder="1" applyAlignment="1">
      <alignment vertical="center" shrinkToFit="1"/>
    </xf>
    <xf numFmtId="0" fontId="236" fillId="25" borderId="28" xfId="0" applyFont="1" applyFill="1" applyBorder="1" applyAlignment="1">
      <alignment vertical="center"/>
    </xf>
    <xf numFmtId="0" fontId="236" fillId="25" borderId="35" xfId="0" applyFont="1" applyFill="1" applyBorder="1" applyAlignment="1">
      <alignment vertical="center"/>
    </xf>
    <xf numFmtId="38" fontId="12" fillId="0" borderId="171" xfId="35" applyFont="1" applyFill="1" applyBorder="1" applyAlignment="1" applyProtection="1">
      <alignment vertical="center"/>
    </xf>
    <xf numFmtId="0" fontId="0" fillId="0" borderId="0" xfId="0" applyAlignment="1">
      <alignment horizontal="left" shrinkToFit="1"/>
    </xf>
    <xf numFmtId="0" fontId="236" fillId="25" borderId="44" xfId="0" applyFont="1" applyFill="1" applyBorder="1" applyAlignment="1">
      <alignment vertical="center"/>
    </xf>
    <xf numFmtId="0" fontId="237" fillId="0" borderId="0" xfId="0" applyFont="1"/>
    <xf numFmtId="0" fontId="100" fillId="0" borderId="0" xfId="0" applyFont="1" applyFill="1" applyBorder="1" applyAlignment="1" applyProtection="1">
      <alignment horizontal="center" vertical="center"/>
    </xf>
    <xf numFmtId="0" fontId="238" fillId="25" borderId="0" xfId="0" applyFont="1" applyFill="1" applyBorder="1" applyAlignment="1"/>
    <xf numFmtId="0" fontId="226" fillId="25" borderId="0" xfId="0" applyFont="1" applyFill="1" applyBorder="1" applyAlignment="1"/>
    <xf numFmtId="0" fontId="212" fillId="25" borderId="0" xfId="0" applyFont="1" applyFill="1" applyBorder="1" applyAlignment="1">
      <alignment horizontal="left" shrinkToFit="1"/>
    </xf>
    <xf numFmtId="0" fontId="213" fillId="25" borderId="0" xfId="0" applyFont="1" applyFill="1" applyBorder="1" applyAlignment="1" applyProtection="1">
      <alignment horizontal="right" vertical="center"/>
    </xf>
    <xf numFmtId="0" fontId="239" fillId="0" borderId="0" xfId="0" applyFont="1"/>
    <xf numFmtId="0" fontId="240" fillId="25" borderId="0" xfId="0" applyFont="1" applyFill="1" applyAlignment="1">
      <alignment vertical="center"/>
    </xf>
    <xf numFmtId="0" fontId="241" fillId="25" borderId="0" xfId="0" applyFont="1" applyFill="1" applyAlignment="1">
      <alignment vertical="center"/>
    </xf>
    <xf numFmtId="0" fontId="242" fillId="25" borderId="0" xfId="0" applyFont="1" applyFill="1" applyBorder="1" applyAlignment="1">
      <alignment vertical="center"/>
    </xf>
    <xf numFmtId="0" fontId="239" fillId="25" borderId="0" xfId="0" applyFont="1" applyFill="1" applyBorder="1" applyAlignment="1">
      <alignment vertical="center"/>
    </xf>
    <xf numFmtId="38" fontId="239" fillId="25" borderId="0" xfId="35" applyFont="1" applyFill="1" applyBorder="1" applyAlignment="1">
      <alignment vertical="center"/>
    </xf>
    <xf numFmtId="0" fontId="243" fillId="25" borderId="0" xfId="0" applyNumberFormat="1" applyFont="1" applyFill="1" applyBorder="1" applyAlignment="1">
      <alignment horizontal="right" vertical="center"/>
    </xf>
    <xf numFmtId="38" fontId="12" fillId="0" borderId="18" xfId="35" applyFont="1" applyFill="1" applyBorder="1" applyAlignment="1">
      <alignment vertical="center" shrinkToFit="1"/>
    </xf>
    <xf numFmtId="38" fontId="244" fillId="0" borderId="30" xfId="35" applyFont="1" applyFill="1" applyBorder="1" applyAlignment="1" applyProtection="1">
      <alignment vertical="top" shrinkToFit="1"/>
    </xf>
    <xf numFmtId="38" fontId="245" fillId="0" borderId="89" xfId="35" applyFont="1" applyFill="1" applyBorder="1" applyAlignment="1" applyProtection="1">
      <alignment vertical="center"/>
    </xf>
    <xf numFmtId="38" fontId="246" fillId="0" borderId="18" xfId="35" applyFont="1" applyFill="1" applyBorder="1" applyAlignment="1" applyProtection="1">
      <alignment vertical="top" wrapText="1" shrinkToFit="1"/>
    </xf>
    <xf numFmtId="0" fontId="244" fillId="0" borderId="50" xfId="0" applyFont="1" applyFill="1" applyBorder="1" applyAlignment="1" applyProtection="1">
      <alignment vertical="center" shrinkToFit="1"/>
    </xf>
    <xf numFmtId="38" fontId="245" fillId="0" borderId="18" xfId="35" applyFont="1" applyFill="1" applyBorder="1" applyAlignment="1" applyProtection="1">
      <alignment vertical="center"/>
    </xf>
    <xf numFmtId="38" fontId="244" fillId="0" borderId="90" xfId="35" applyFont="1" applyFill="1" applyBorder="1" applyAlignment="1" applyProtection="1">
      <alignment vertical="top" shrinkToFit="1"/>
    </xf>
    <xf numFmtId="38" fontId="246" fillId="0" borderId="89" xfId="35" applyFont="1" applyFill="1" applyBorder="1" applyAlignment="1" applyProtection="1">
      <alignment vertical="top" wrapText="1" shrinkToFit="1"/>
    </xf>
    <xf numFmtId="38" fontId="22" fillId="25" borderId="26" xfId="35" applyFont="1" applyFill="1" applyBorder="1" applyAlignment="1" applyProtection="1">
      <alignment horizontal="center" vertical="center"/>
    </xf>
    <xf numFmtId="38" fontId="12" fillId="0" borderId="18" xfId="35" applyFont="1" applyFill="1" applyBorder="1" applyAlignment="1" applyProtection="1">
      <alignment vertical="center" shrinkToFit="1"/>
    </xf>
    <xf numFmtId="38" fontId="246" fillId="0" borderId="123" xfId="35" applyFont="1" applyFill="1" applyBorder="1" applyAlignment="1" applyProtection="1">
      <alignment vertical="top" wrapText="1" shrinkToFit="1"/>
    </xf>
    <xf numFmtId="38" fontId="244" fillId="0" borderId="43" xfId="35" applyFont="1" applyFill="1" applyBorder="1" applyAlignment="1" applyProtection="1">
      <alignment horizontal="center" vertical="center"/>
    </xf>
    <xf numFmtId="38" fontId="246" fillId="0" borderId="133" xfId="35" applyFont="1" applyFill="1" applyBorder="1" applyAlignment="1" applyProtection="1">
      <alignment vertical="top" wrapText="1" shrinkToFit="1"/>
    </xf>
    <xf numFmtId="0" fontId="0" fillId="0" borderId="0" xfId="0" applyAlignment="1">
      <alignment horizontal="left" wrapText="1"/>
    </xf>
    <xf numFmtId="0" fontId="247" fillId="25" borderId="0" xfId="0" applyFont="1" applyFill="1" applyBorder="1" applyAlignment="1" applyProtection="1">
      <alignment vertical="center"/>
    </xf>
    <xf numFmtId="38" fontId="83" fillId="25" borderId="97" xfId="35" applyFont="1" applyFill="1" applyBorder="1" applyAlignment="1" applyProtection="1">
      <alignment horizontal="right" vertical="center"/>
      <protection locked="0"/>
    </xf>
    <xf numFmtId="0" fontId="4" fillId="25" borderId="87" xfId="0" applyFont="1" applyFill="1" applyBorder="1" applyAlignment="1" applyProtection="1">
      <alignment horizontal="left" vertical="center" shrinkToFit="1"/>
    </xf>
    <xf numFmtId="38" fontId="83" fillId="0" borderId="97" xfId="35" applyFont="1" applyFill="1" applyBorder="1" applyAlignment="1" applyProtection="1">
      <alignment horizontal="right" vertical="center"/>
      <protection locked="0"/>
    </xf>
    <xf numFmtId="38" fontId="7" fillId="0" borderId="0" xfId="35" applyFont="1" applyFill="1" applyBorder="1" applyAlignment="1">
      <alignment horizontal="right" vertical="center"/>
    </xf>
    <xf numFmtId="0" fontId="4" fillId="0" borderId="124" xfId="0" applyFont="1" applyFill="1" applyBorder="1" applyAlignment="1">
      <alignment horizontal="center" vertical="center"/>
    </xf>
    <xf numFmtId="0" fontId="4" fillId="0" borderId="87" xfId="0" applyFont="1" applyFill="1" applyBorder="1" applyAlignment="1">
      <alignment horizontal="center" vertical="center"/>
    </xf>
    <xf numFmtId="38" fontId="12" fillId="0" borderId="147" xfId="35" applyFont="1" applyFill="1" applyBorder="1" applyAlignment="1">
      <alignment vertical="center"/>
    </xf>
    <xf numFmtId="49" fontId="2" fillId="0" borderId="140" xfId="36" applyNumberFormat="1" applyFont="1" applyFill="1" applyBorder="1" applyAlignment="1" applyProtection="1">
      <alignment horizontal="center" vertical="center" shrinkToFit="1"/>
      <protection locked="0"/>
    </xf>
    <xf numFmtId="49" fontId="2" fillId="0" borderId="49" xfId="36" applyNumberFormat="1" applyFont="1" applyFill="1" applyBorder="1" applyAlignment="1" applyProtection="1">
      <alignment horizontal="center" vertical="center" shrinkToFit="1"/>
      <protection locked="0"/>
    </xf>
    <xf numFmtId="0" fontId="145" fillId="25" borderId="30" xfId="0" applyFont="1" applyFill="1" applyBorder="1" applyAlignment="1">
      <alignment vertical="center" shrinkToFit="1"/>
    </xf>
    <xf numFmtId="0" fontId="2" fillId="25" borderId="120" xfId="0" applyFont="1" applyFill="1" applyBorder="1" applyAlignment="1" applyProtection="1">
      <alignment horizontal="center" vertical="center"/>
    </xf>
    <xf numFmtId="0" fontId="4" fillId="25" borderId="150" xfId="0" applyFont="1" applyFill="1" applyBorder="1" applyAlignment="1">
      <alignment vertical="center" wrapText="1" shrinkToFit="1"/>
    </xf>
    <xf numFmtId="0" fontId="4" fillId="25" borderId="149" xfId="0" applyFont="1" applyFill="1" applyBorder="1" applyAlignment="1">
      <alignment vertical="center" wrapText="1" shrinkToFit="1"/>
    </xf>
    <xf numFmtId="0" fontId="4" fillId="25" borderId="87" xfId="0" applyFont="1" applyFill="1" applyBorder="1" applyAlignment="1">
      <alignment vertical="center" wrapText="1" shrinkToFit="1"/>
    </xf>
    <xf numFmtId="0" fontId="4" fillId="25" borderId="0" xfId="0" applyFont="1" applyFill="1" applyBorder="1" applyAlignment="1">
      <alignment vertical="center" wrapText="1" shrinkToFit="1"/>
    </xf>
    <xf numFmtId="0" fontId="4" fillId="25" borderId="190" xfId="0" applyFont="1" applyFill="1" applyBorder="1" applyAlignment="1">
      <alignment vertical="center" wrapText="1" shrinkToFit="1"/>
    </xf>
    <xf numFmtId="0" fontId="4" fillId="25" borderId="48" xfId="0" applyFont="1" applyFill="1" applyBorder="1" applyAlignment="1">
      <alignment vertical="center" wrapText="1" shrinkToFit="1"/>
    </xf>
    <xf numFmtId="0" fontId="4" fillId="25" borderId="177" xfId="0" applyFont="1" applyFill="1" applyBorder="1" applyAlignment="1">
      <alignment vertical="center" wrapText="1" shrinkToFit="1"/>
    </xf>
    <xf numFmtId="0" fontId="4" fillId="25" borderId="89" xfId="0" applyFont="1" applyFill="1" applyBorder="1" applyAlignment="1">
      <alignment vertical="center" wrapText="1" shrinkToFit="1"/>
    </xf>
    <xf numFmtId="0" fontId="4" fillId="25" borderId="139" xfId="0" applyFont="1" applyFill="1" applyBorder="1" applyAlignment="1">
      <alignment vertical="center" wrapText="1" shrinkToFit="1"/>
    </xf>
    <xf numFmtId="0" fontId="4" fillId="25" borderId="83" xfId="0" applyFont="1" applyFill="1" applyBorder="1" applyAlignment="1">
      <alignment vertical="center" wrapText="1" shrinkToFit="1"/>
    </xf>
    <xf numFmtId="0" fontId="4" fillId="25" borderId="81" xfId="0" applyFont="1" applyFill="1" applyBorder="1" applyAlignment="1">
      <alignment vertical="center" wrapText="1" shrinkToFit="1"/>
    </xf>
    <xf numFmtId="0" fontId="4" fillId="25" borderId="78" xfId="0" applyFont="1" applyFill="1" applyBorder="1" applyAlignment="1">
      <alignment vertical="center" wrapText="1" shrinkToFit="1"/>
    </xf>
    <xf numFmtId="0" fontId="248" fillId="25" borderId="0" xfId="0" applyFont="1" applyFill="1" applyBorder="1" applyAlignment="1"/>
    <xf numFmtId="0" fontId="61" fillId="0" borderId="35" xfId="0" applyFont="1" applyFill="1" applyBorder="1" applyAlignment="1">
      <alignment vertical="center" shrinkToFit="1"/>
    </xf>
    <xf numFmtId="38" fontId="23" fillId="25" borderId="0" xfId="35" applyFont="1" applyFill="1" applyBorder="1" applyAlignment="1" applyProtection="1">
      <alignment horizontal="center" vertical="center"/>
    </xf>
    <xf numFmtId="0" fontId="23" fillId="25" borderId="0" xfId="0" applyFont="1" applyFill="1" applyBorder="1" applyAlignment="1" applyProtection="1">
      <alignment horizontal="center" vertical="center"/>
    </xf>
    <xf numFmtId="0" fontId="65" fillId="25" borderId="0" xfId="0" applyFont="1" applyFill="1" applyBorder="1" applyAlignment="1" applyProtection="1">
      <alignment vertical="center" shrinkToFit="1"/>
    </xf>
    <xf numFmtId="0" fontId="7" fillId="25" borderId="0" xfId="0" applyFont="1" applyFill="1" applyBorder="1" applyAlignment="1" applyProtection="1">
      <alignment vertical="center" shrinkToFit="1"/>
    </xf>
    <xf numFmtId="0" fontId="76" fillId="25" borderId="87" xfId="0" applyFont="1" applyFill="1" applyBorder="1" applyAlignment="1" applyProtection="1">
      <alignment horizontal="left" vertical="center"/>
    </xf>
    <xf numFmtId="0" fontId="4" fillId="25" borderId="18" xfId="0" applyFont="1" applyFill="1" applyBorder="1" applyAlignment="1" applyProtection="1">
      <alignment horizontal="left" vertical="center"/>
    </xf>
    <xf numFmtId="0" fontId="4" fillId="25" borderId="89" xfId="0" applyFont="1" applyFill="1" applyBorder="1" applyAlignment="1" applyProtection="1">
      <alignment horizontal="left" vertical="center"/>
    </xf>
    <xf numFmtId="0" fontId="4" fillId="25" borderId="0" xfId="0" applyFont="1" applyFill="1" applyBorder="1" applyAlignment="1" applyProtection="1">
      <alignment horizontal="left" vertical="center"/>
    </xf>
    <xf numFmtId="0" fontId="17" fillId="25" borderId="0" xfId="0" applyFont="1" applyFill="1" applyBorder="1" applyAlignment="1" applyProtection="1">
      <alignment horizontal="left" vertical="center"/>
    </xf>
    <xf numFmtId="0" fontId="61" fillId="25" borderId="18" xfId="0" applyFont="1" applyFill="1" applyBorder="1" applyAlignment="1" applyProtection="1">
      <alignment horizontal="left" vertical="center"/>
    </xf>
    <xf numFmtId="0" fontId="86" fillId="25" borderId="97" xfId="0" applyFont="1" applyFill="1" applyBorder="1" applyAlignment="1" applyProtection="1">
      <alignment vertical="center"/>
    </xf>
    <xf numFmtId="0" fontId="76" fillId="25" borderId="97" xfId="0" applyFont="1" applyFill="1" applyBorder="1" applyAlignment="1" applyProtection="1">
      <alignment vertical="center"/>
    </xf>
    <xf numFmtId="0" fontId="23" fillId="25" borderId="33" xfId="0" applyFont="1" applyFill="1" applyBorder="1" applyAlignment="1" applyProtection="1">
      <alignment horizontal="center" vertical="center"/>
    </xf>
    <xf numFmtId="0" fontId="249" fillId="25" borderId="0" xfId="0" applyFont="1" applyFill="1" applyBorder="1" applyProtection="1"/>
    <xf numFmtId="0" fontId="250" fillId="25" borderId="0" xfId="0" applyFont="1" applyFill="1" applyBorder="1" applyAlignment="1" applyProtection="1">
      <alignment vertical="center"/>
    </xf>
    <xf numFmtId="0" fontId="251" fillId="25" borderId="0" xfId="0" applyFont="1" applyFill="1" applyBorder="1" applyAlignment="1" applyProtection="1"/>
    <xf numFmtId="0" fontId="10" fillId="25" borderId="150" xfId="0" applyFont="1" applyFill="1" applyBorder="1" applyAlignment="1" applyProtection="1">
      <alignment horizontal="center" vertical="center"/>
    </xf>
    <xf numFmtId="38" fontId="7" fillId="25" borderId="20" xfId="0" applyNumberFormat="1" applyFont="1" applyFill="1" applyBorder="1" applyAlignment="1" applyProtection="1">
      <alignment horizontal="right" vertical="center"/>
    </xf>
    <xf numFmtId="0" fontId="4" fillId="25" borderId="48" xfId="0" applyFont="1" applyFill="1" applyBorder="1" applyAlignment="1" applyProtection="1">
      <alignment vertical="center" shrinkToFit="1"/>
    </xf>
    <xf numFmtId="0" fontId="17" fillId="25" borderId="39" xfId="0" applyFont="1" applyFill="1" applyBorder="1" applyAlignment="1" applyProtection="1">
      <alignment horizontal="left" vertical="center"/>
    </xf>
    <xf numFmtId="0" fontId="61" fillId="25" borderId="39" xfId="0" applyFont="1" applyFill="1" applyBorder="1" applyAlignment="1" applyProtection="1">
      <alignment horizontal="center" vertical="center"/>
    </xf>
    <xf numFmtId="0" fontId="4" fillId="25" borderId="151" xfId="0" applyFont="1" applyFill="1" applyBorder="1" applyAlignment="1" applyProtection="1">
      <alignment vertical="center" shrinkToFit="1"/>
    </xf>
    <xf numFmtId="0" fontId="7" fillId="25" borderId="33" xfId="0" applyFont="1" applyFill="1" applyBorder="1" applyAlignment="1">
      <alignment vertical="center"/>
    </xf>
    <xf numFmtId="38" fontId="7" fillId="25" borderId="33" xfId="0" applyNumberFormat="1" applyFont="1" applyFill="1" applyBorder="1" applyAlignment="1">
      <alignment vertical="center"/>
    </xf>
    <xf numFmtId="38" fontId="102" fillId="25" borderId="40" xfId="35" applyFont="1" applyFill="1" applyBorder="1" applyAlignment="1" applyProtection="1">
      <alignment vertical="center"/>
    </xf>
    <xf numFmtId="0" fontId="17" fillId="25" borderId="86" xfId="0" applyFont="1" applyFill="1" applyBorder="1" applyAlignment="1">
      <alignment horizontal="right" vertical="center"/>
    </xf>
    <xf numFmtId="38" fontId="7" fillId="25" borderId="87" xfId="35" applyFont="1" applyFill="1" applyBorder="1" applyAlignment="1" applyProtection="1">
      <alignment vertical="center"/>
    </xf>
    <xf numFmtId="38" fontId="88" fillId="25" borderId="97" xfId="35" applyFont="1" applyFill="1" applyBorder="1" applyAlignment="1" applyProtection="1">
      <alignment vertical="center"/>
    </xf>
    <xf numFmtId="38" fontId="61" fillId="25" borderId="190" xfId="35" applyFont="1" applyFill="1" applyBorder="1" applyAlignment="1" applyProtection="1">
      <alignment vertical="center"/>
    </xf>
    <xf numFmtId="38" fontId="65" fillId="25" borderId="48" xfId="35" applyFont="1" applyFill="1" applyBorder="1" applyAlignment="1" applyProtection="1">
      <alignment vertical="center"/>
    </xf>
    <xf numFmtId="38" fontId="83" fillId="25" borderId="65" xfId="35" applyFont="1" applyFill="1" applyBorder="1" applyAlignment="1" applyProtection="1">
      <alignment vertical="center"/>
    </xf>
    <xf numFmtId="38" fontId="83" fillId="25" borderId="33" xfId="35" applyFont="1" applyFill="1" applyBorder="1" applyAlignment="1">
      <alignment vertical="center"/>
    </xf>
    <xf numFmtId="0" fontId="164" fillId="25" borderId="0" xfId="0" applyFont="1" applyFill="1" applyBorder="1" applyAlignment="1" applyProtection="1">
      <alignment vertical="center"/>
    </xf>
    <xf numFmtId="38" fontId="52" fillId="25" borderId="0" xfId="35" applyFont="1" applyFill="1" applyBorder="1" applyAlignment="1" applyProtection="1">
      <alignment horizontal="left" vertical="center"/>
    </xf>
    <xf numFmtId="0" fontId="68" fillId="0" borderId="0" xfId="0" applyFont="1" applyFill="1" applyBorder="1" applyAlignment="1">
      <alignment horizontal="center" vertical="center"/>
    </xf>
    <xf numFmtId="0" fontId="65" fillId="0" borderId="0" xfId="0" applyFont="1" applyFill="1" applyBorder="1" applyAlignment="1" applyProtection="1">
      <alignment vertical="center"/>
    </xf>
    <xf numFmtId="0" fontId="68" fillId="0" borderId="0" xfId="0" applyFont="1" applyFill="1" applyBorder="1" applyAlignment="1" applyProtection="1">
      <alignment horizontal="center" vertical="center"/>
    </xf>
    <xf numFmtId="0" fontId="4" fillId="25" borderId="33" xfId="0" applyFont="1" applyFill="1" applyBorder="1" applyAlignment="1">
      <alignment vertical="center"/>
    </xf>
    <xf numFmtId="38" fontId="83" fillId="0" borderId="97" xfId="35" applyFont="1" applyFill="1" applyBorder="1" applyAlignment="1" applyProtection="1">
      <alignment horizontal="right" vertical="center"/>
    </xf>
    <xf numFmtId="0" fontId="86" fillId="0" borderId="97" xfId="0" applyFont="1" applyFill="1" applyBorder="1" applyAlignment="1" applyProtection="1">
      <alignment horizontal="right" vertical="center"/>
    </xf>
    <xf numFmtId="38" fontId="83" fillId="25" borderId="40" xfId="35" applyFont="1" applyFill="1" applyBorder="1" applyAlignment="1" applyProtection="1">
      <alignment horizontal="right" vertical="center"/>
    </xf>
    <xf numFmtId="0" fontId="24" fillId="0" borderId="39" xfId="0" applyFont="1" applyFill="1" applyBorder="1" applyAlignment="1" applyProtection="1">
      <alignment horizontal="center" vertical="center"/>
    </xf>
    <xf numFmtId="38" fontId="24" fillId="0" borderId="39" xfId="35" applyFont="1" applyFill="1" applyBorder="1" applyAlignment="1" applyProtection="1">
      <alignment horizontal="center" vertical="center"/>
    </xf>
    <xf numFmtId="0" fontId="2" fillId="0" borderId="238" xfId="0" applyFont="1" applyBorder="1" applyAlignment="1">
      <alignment horizontal="center" vertical="center"/>
    </xf>
    <xf numFmtId="0" fontId="2" fillId="0" borderId="239" xfId="0" applyFont="1" applyFill="1" applyBorder="1" applyAlignment="1" applyProtection="1">
      <alignment horizontal="left" vertical="center"/>
    </xf>
    <xf numFmtId="0" fontId="4" fillId="0" borderId="240" xfId="0" applyFont="1" applyFill="1" applyBorder="1" applyAlignment="1" applyProtection="1">
      <alignment horizontal="center" vertical="center" shrinkToFit="1"/>
    </xf>
    <xf numFmtId="0" fontId="2" fillId="0" borderId="241" xfId="0" applyFont="1" applyBorder="1" applyAlignment="1">
      <alignment horizontal="center" vertical="center"/>
    </xf>
    <xf numFmtId="0" fontId="4" fillId="0" borderId="242" xfId="0" applyFont="1" applyFill="1" applyBorder="1" applyAlignment="1" applyProtection="1">
      <alignment horizontal="center" vertical="center" shrinkToFit="1"/>
    </xf>
    <xf numFmtId="0" fontId="17" fillId="0" borderId="243" xfId="0" applyFont="1" applyFill="1" applyBorder="1" applyAlignment="1" applyProtection="1">
      <alignment horizontal="center" vertical="center" shrinkToFit="1"/>
    </xf>
    <xf numFmtId="0" fontId="2" fillId="0" borderId="244" xfId="0" applyFont="1" applyBorder="1" applyAlignment="1">
      <alignment horizontal="center" vertical="center"/>
    </xf>
    <xf numFmtId="38" fontId="27" fillId="0" borderId="245" xfId="35" applyFont="1" applyFill="1" applyBorder="1" applyAlignment="1" applyProtection="1">
      <alignment vertical="center"/>
    </xf>
    <xf numFmtId="0" fontId="17" fillId="0" borderId="246" xfId="0" applyFont="1" applyFill="1" applyBorder="1" applyAlignment="1" applyProtection="1">
      <alignment horizontal="center" vertical="center" shrinkToFit="1"/>
    </xf>
    <xf numFmtId="0" fontId="36" fillId="0" borderId="48" xfId="0" applyFont="1" applyFill="1" applyBorder="1" applyAlignment="1" applyProtection="1">
      <alignment horizontal="center" vertical="center"/>
    </xf>
    <xf numFmtId="0" fontId="17" fillId="0" borderId="97" xfId="0" applyFont="1" applyFill="1" applyBorder="1" applyAlignment="1" applyProtection="1">
      <alignment horizontal="center" vertical="center" shrinkToFit="1"/>
    </xf>
    <xf numFmtId="0" fontId="25" fillId="0" borderId="39" xfId="0" applyFont="1" applyBorder="1" applyAlignment="1">
      <alignment vertical="center"/>
    </xf>
    <xf numFmtId="0" fontId="2" fillId="0" borderId="89" xfId="0" applyFont="1" applyFill="1" applyBorder="1" applyAlignment="1" applyProtection="1">
      <alignment vertical="center"/>
    </xf>
    <xf numFmtId="0" fontId="2" fillId="0" borderId="97" xfId="0" applyFont="1" applyFill="1" applyBorder="1" applyAlignment="1" applyProtection="1">
      <alignment vertical="center"/>
    </xf>
    <xf numFmtId="0" fontId="2" fillId="0" borderId="44" xfId="0" applyFont="1" applyFill="1" applyBorder="1" applyAlignment="1" applyProtection="1">
      <alignment horizontal="center" vertical="center"/>
    </xf>
    <xf numFmtId="0" fontId="2" fillId="0" borderId="48" xfId="0" applyFont="1" applyFill="1" applyBorder="1" applyAlignment="1" applyProtection="1">
      <alignment vertical="center"/>
    </xf>
    <xf numFmtId="38" fontId="84" fillId="0" borderId="48" xfId="35" applyFont="1" applyFill="1" applyBorder="1" applyAlignment="1" applyProtection="1">
      <alignment vertical="center"/>
    </xf>
    <xf numFmtId="0" fontId="2" fillId="0" borderId="89" xfId="0" applyFont="1" applyFill="1" applyBorder="1" applyAlignment="1" applyProtection="1">
      <alignment horizontal="center" vertical="center" shrinkToFit="1"/>
    </xf>
    <xf numFmtId="38" fontId="84" fillId="0" borderId="0" xfId="35" applyFont="1" applyFill="1" applyBorder="1" applyAlignment="1" applyProtection="1">
      <alignment vertical="center"/>
      <protection locked="0"/>
    </xf>
    <xf numFmtId="38" fontId="48" fillId="0" borderId="89" xfId="35" applyFont="1" applyFill="1" applyBorder="1" applyAlignment="1" applyProtection="1">
      <alignment vertical="center"/>
    </xf>
    <xf numFmtId="0" fontId="4" fillId="0" borderId="133" xfId="0" applyFont="1" applyFill="1" applyBorder="1" applyAlignment="1" applyProtection="1">
      <alignment horizontal="center" vertical="center" shrinkToFit="1"/>
    </xf>
    <xf numFmtId="0" fontId="2" fillId="0" borderId="39" xfId="0" applyFont="1" applyFill="1" applyBorder="1" applyAlignment="1" applyProtection="1">
      <alignment horizontal="center" vertical="center"/>
    </xf>
    <xf numFmtId="0" fontId="4" fillId="0" borderId="97" xfId="0" applyFont="1" applyFill="1" applyBorder="1" applyAlignment="1" applyProtection="1">
      <alignment horizontal="center" vertical="center" shrinkToFit="1"/>
    </xf>
    <xf numFmtId="0" fontId="2" fillId="0" borderId="247" xfId="0" applyFont="1" applyBorder="1" applyAlignment="1">
      <alignment vertical="center"/>
    </xf>
    <xf numFmtId="0" fontId="36" fillId="0" borderId="248" xfId="0" applyFont="1" applyBorder="1" applyAlignment="1">
      <alignment vertical="center" shrinkToFit="1"/>
    </xf>
    <xf numFmtId="0" fontId="17" fillId="0" borderId="248" xfId="0" applyFont="1" applyBorder="1" applyAlignment="1">
      <alignment horizontal="center" vertical="center"/>
    </xf>
    <xf numFmtId="38" fontId="12" fillId="0" borderId="248" xfId="36" applyFont="1" applyBorder="1" applyAlignment="1">
      <alignment vertical="center"/>
    </xf>
    <xf numFmtId="38" fontId="33" fillId="0" borderId="248" xfId="36" applyFont="1" applyBorder="1" applyAlignment="1" applyProtection="1">
      <alignment vertical="center"/>
      <protection locked="0"/>
    </xf>
    <xf numFmtId="38" fontId="48" fillId="0" borderId="245" xfId="35" applyFont="1" applyFill="1" applyBorder="1" applyAlignment="1" applyProtection="1">
      <alignment vertical="center"/>
    </xf>
    <xf numFmtId="0" fontId="4" fillId="0" borderId="249" xfId="0" applyFont="1" applyFill="1" applyBorder="1" applyAlignment="1" applyProtection="1">
      <alignment horizontal="center" vertical="center" shrinkToFit="1"/>
    </xf>
    <xf numFmtId="0" fontId="252" fillId="0" borderId="250" xfId="0" applyFont="1" applyBorder="1" applyAlignment="1">
      <alignment vertical="center" shrinkToFit="1"/>
    </xf>
    <xf numFmtId="0" fontId="253" fillId="0" borderId="251" xfId="0" applyFont="1" applyBorder="1" applyAlignment="1">
      <alignment horizontal="center" vertical="center"/>
    </xf>
    <xf numFmtId="38" fontId="245" fillId="0" borderId="251" xfId="36" applyFont="1" applyBorder="1" applyAlignment="1">
      <alignment vertical="center"/>
    </xf>
    <xf numFmtId="0" fontId="252" fillId="0" borderId="50" xfId="0" applyFont="1" applyBorder="1" applyAlignment="1">
      <alignment vertical="center" shrinkToFit="1"/>
    </xf>
    <xf numFmtId="0" fontId="253" fillId="0" borderId="18" xfId="0" applyFont="1" applyBorder="1" applyAlignment="1">
      <alignment horizontal="center" vertical="center"/>
    </xf>
    <xf numFmtId="38" fontId="245" fillId="0" borderId="18" xfId="36" applyFont="1" applyBorder="1" applyAlignment="1">
      <alignment vertical="center"/>
    </xf>
    <xf numFmtId="0" fontId="252" fillId="0" borderId="252" xfId="0" applyFont="1" applyBorder="1" applyAlignment="1">
      <alignment vertical="center" shrinkToFit="1"/>
    </xf>
    <xf numFmtId="0" fontId="253" fillId="0" borderId="253" xfId="0" applyFont="1" applyBorder="1" applyAlignment="1">
      <alignment horizontal="center" vertical="center"/>
    </xf>
    <xf numFmtId="38" fontId="245" fillId="0" borderId="253" xfId="36" applyFont="1" applyBorder="1" applyAlignment="1">
      <alignment vertical="center"/>
    </xf>
    <xf numFmtId="0" fontId="4" fillId="25" borderId="58" xfId="0" applyFont="1" applyFill="1" applyBorder="1" applyAlignment="1">
      <alignment vertical="center"/>
    </xf>
    <xf numFmtId="0" fontId="61" fillId="25" borderId="87" xfId="0" applyFont="1" applyFill="1" applyBorder="1" applyAlignment="1" applyProtection="1">
      <alignment vertical="center"/>
    </xf>
    <xf numFmtId="0" fontId="4" fillId="25" borderId="254" xfId="0" applyFont="1" applyFill="1" applyBorder="1" applyAlignment="1">
      <alignment vertical="center"/>
    </xf>
    <xf numFmtId="0" fontId="254" fillId="0" borderId="244" xfId="0" applyFont="1" applyFill="1" applyBorder="1" applyAlignment="1">
      <alignment horizontal="center" vertical="center"/>
    </xf>
    <xf numFmtId="0" fontId="4" fillId="25" borderId="255" xfId="0" applyFont="1" applyFill="1" applyBorder="1" applyAlignment="1">
      <alignment vertical="center"/>
    </xf>
    <xf numFmtId="38" fontId="255" fillId="25" borderId="256" xfId="35" applyFont="1" applyFill="1" applyBorder="1" applyAlignment="1">
      <alignment horizontal="right" vertical="center"/>
    </xf>
    <xf numFmtId="38" fontId="83" fillId="25" borderId="257" xfId="35" applyFont="1" applyFill="1" applyBorder="1" applyAlignment="1" applyProtection="1">
      <alignment horizontal="right" vertical="center"/>
      <protection locked="0"/>
    </xf>
    <xf numFmtId="0" fontId="254" fillId="25" borderId="0" xfId="0" applyFont="1" applyFill="1" applyBorder="1" applyAlignment="1" applyProtection="1">
      <alignment vertical="center"/>
    </xf>
    <xf numFmtId="38" fontId="255" fillId="25" borderId="0" xfId="35" applyFont="1" applyFill="1" applyBorder="1" applyAlignment="1" applyProtection="1">
      <alignment horizontal="right" vertical="center"/>
    </xf>
    <xf numFmtId="0" fontId="256" fillId="0" borderId="50" xfId="0" applyFont="1" applyBorder="1" applyAlignment="1">
      <alignment vertical="center" shrinkToFit="1"/>
    </xf>
    <xf numFmtId="0" fontId="257" fillId="0" borderId="113" xfId="0" applyFont="1" applyFill="1" applyBorder="1" applyAlignment="1">
      <alignment vertical="center" shrinkToFit="1"/>
    </xf>
    <xf numFmtId="0" fontId="258" fillId="0" borderId="0" xfId="0" applyFont="1"/>
    <xf numFmtId="38" fontId="259" fillId="0" borderId="57" xfId="35" applyFont="1" applyFill="1" applyBorder="1" applyAlignment="1" applyProtection="1">
      <alignment vertical="center"/>
    </xf>
    <xf numFmtId="38" fontId="259" fillId="0" borderId="51" xfId="35" applyFont="1" applyFill="1" applyBorder="1" applyAlignment="1" applyProtection="1">
      <alignment vertical="center"/>
    </xf>
    <xf numFmtId="0" fontId="38" fillId="25" borderId="0" xfId="0" applyFont="1" applyFill="1" applyAlignment="1">
      <alignment horizontal="center" shrinkToFit="1"/>
    </xf>
    <xf numFmtId="188" fontId="136" fillId="25" borderId="0" xfId="0" applyNumberFormat="1" applyFont="1" applyFill="1" applyAlignment="1">
      <alignment horizontal="center" shrinkToFit="1"/>
    </xf>
    <xf numFmtId="0" fontId="96" fillId="25" borderId="0" xfId="0" applyFont="1" applyFill="1" applyAlignment="1">
      <alignment horizontal="distributed" vertical="center"/>
    </xf>
    <xf numFmtId="0" fontId="36" fillId="25" borderId="0" xfId="0" applyFont="1" applyFill="1" applyAlignment="1">
      <alignment horizontal="center" shrinkToFit="1"/>
    </xf>
    <xf numFmtId="0" fontId="12" fillId="25" borderId="0" xfId="0" applyFont="1" applyFill="1" applyAlignment="1">
      <alignment horizontal="center" shrinkToFit="1"/>
    </xf>
    <xf numFmtId="0" fontId="0" fillId="0" borderId="0" xfId="0" applyAlignment="1">
      <alignment horizontal="center"/>
    </xf>
    <xf numFmtId="0" fontId="188" fillId="0" borderId="0" xfId="0" applyFont="1" applyAlignment="1">
      <alignment horizontal="center" vertical="center"/>
    </xf>
    <xf numFmtId="49" fontId="189" fillId="0" borderId="0" xfId="0" applyNumberFormat="1" applyFont="1" applyAlignment="1">
      <alignment horizontal="center" vertical="center"/>
    </xf>
    <xf numFmtId="0" fontId="189" fillId="0" borderId="0" xfId="0" applyFont="1" applyAlignment="1">
      <alignment horizontal="center" vertical="center"/>
    </xf>
    <xf numFmtId="0" fontId="188" fillId="0" borderId="0" xfId="0" applyFont="1" applyAlignment="1">
      <alignment horizontal="distributed" vertical="center"/>
    </xf>
    <xf numFmtId="0" fontId="152" fillId="0" borderId="0" xfId="0" applyFont="1" applyAlignment="1">
      <alignment horizontal="center"/>
    </xf>
    <xf numFmtId="0" fontId="97" fillId="25" borderId="21" xfId="0" applyFont="1" applyFill="1" applyBorder="1" applyAlignment="1" applyProtection="1">
      <alignment horizontal="right" vertical="center"/>
    </xf>
    <xf numFmtId="0" fontId="24" fillId="25" borderId="0" xfId="0" applyFont="1" applyFill="1" applyBorder="1" applyAlignment="1" applyProtection="1">
      <alignment horizontal="right" vertical="center"/>
    </xf>
    <xf numFmtId="0" fontId="10" fillId="25" borderId="22" xfId="0" applyFont="1" applyFill="1" applyBorder="1" applyAlignment="1" applyProtection="1">
      <alignment horizontal="center" vertical="center"/>
    </xf>
    <xf numFmtId="0" fontId="10" fillId="25" borderId="29" xfId="0" applyFont="1" applyFill="1" applyBorder="1" applyAlignment="1" applyProtection="1">
      <alignment horizontal="center" vertical="center"/>
    </xf>
    <xf numFmtId="0" fontId="10" fillId="25" borderId="25" xfId="0" applyFont="1" applyFill="1" applyBorder="1" applyAlignment="1" applyProtection="1">
      <alignment horizontal="center" vertical="center"/>
    </xf>
    <xf numFmtId="0" fontId="10" fillId="25" borderId="26" xfId="0" applyFont="1" applyFill="1" applyBorder="1" applyAlignment="1" applyProtection="1">
      <alignment horizontal="center" vertical="center"/>
    </xf>
    <xf numFmtId="0" fontId="10" fillId="25" borderId="46" xfId="0" applyFont="1" applyFill="1" applyBorder="1" applyAlignment="1" applyProtection="1">
      <alignment horizontal="center" vertical="center"/>
    </xf>
    <xf numFmtId="0" fontId="10" fillId="25" borderId="20" xfId="0" applyFont="1" applyFill="1" applyBorder="1" applyAlignment="1" applyProtection="1">
      <alignment horizontal="center" vertical="center"/>
    </xf>
    <xf numFmtId="0" fontId="162" fillId="25" borderId="0" xfId="0" applyFont="1" applyFill="1" applyBorder="1" applyAlignment="1" applyProtection="1">
      <alignment horizontal="right" vertical="center"/>
    </xf>
    <xf numFmtId="0" fontId="4" fillId="25" borderId="148" xfId="0" applyFont="1" applyFill="1" applyBorder="1" applyAlignment="1" applyProtection="1">
      <alignment vertical="top"/>
    </xf>
    <xf numFmtId="0" fontId="4" fillId="25" borderId="158" xfId="0" applyFont="1" applyFill="1" applyBorder="1" applyAlignment="1" applyProtection="1">
      <alignment vertical="top"/>
    </xf>
    <xf numFmtId="0" fontId="55" fillId="25" borderId="87" xfId="0" applyFont="1" applyFill="1" applyBorder="1" applyAlignment="1" applyProtection="1">
      <alignment vertical="center" shrinkToFit="1"/>
    </xf>
    <xf numFmtId="0" fontId="0" fillId="0" borderId="0" xfId="0" applyBorder="1" applyAlignment="1" applyProtection="1">
      <alignment vertical="center" shrinkToFit="1"/>
    </xf>
    <xf numFmtId="0" fontId="0" fillId="0" borderId="97" xfId="0" applyBorder="1" applyAlignment="1" applyProtection="1">
      <alignment vertical="center" shrinkToFit="1"/>
    </xf>
    <xf numFmtId="0" fontId="0" fillId="0" borderId="72" xfId="0" applyBorder="1" applyAlignment="1" applyProtection="1">
      <alignment vertical="center" shrinkToFit="1"/>
    </xf>
    <xf numFmtId="0" fontId="0" fillId="0" borderId="73" xfId="0" applyBorder="1" applyAlignment="1" applyProtection="1">
      <alignment vertical="center" shrinkToFit="1"/>
    </xf>
    <xf numFmtId="0" fontId="0" fillId="0" borderId="74" xfId="0" applyBorder="1" applyAlignment="1" applyProtection="1">
      <alignment vertical="center" shrinkToFit="1"/>
    </xf>
    <xf numFmtId="0" fontId="2" fillId="25" borderId="152" xfId="0" applyFont="1" applyFill="1" applyBorder="1" applyAlignment="1" applyProtection="1">
      <alignment vertical="top"/>
    </xf>
    <xf numFmtId="0" fontId="56" fillId="25" borderId="39" xfId="0" applyFont="1" applyFill="1" applyBorder="1" applyAlignment="1" applyProtection="1">
      <alignment vertical="center" wrapText="1"/>
    </xf>
    <xf numFmtId="0" fontId="56" fillId="25" borderId="97" xfId="0" applyFont="1" applyFill="1" applyBorder="1" applyAlignment="1" applyProtection="1">
      <alignment vertical="center" wrapText="1"/>
    </xf>
    <xf numFmtId="0" fontId="56" fillId="25" borderId="154" xfId="0" applyFont="1" applyFill="1" applyBorder="1" applyAlignment="1" applyProtection="1">
      <alignment vertical="center" wrapText="1"/>
    </xf>
    <xf numFmtId="0" fontId="56" fillId="25" borderId="74" xfId="0" applyFont="1" applyFill="1" applyBorder="1" applyAlignment="1" applyProtection="1">
      <alignment vertical="center" wrapText="1"/>
    </xf>
    <xf numFmtId="0" fontId="4" fillId="25" borderId="150" xfId="0" applyFont="1" applyFill="1" applyBorder="1" applyAlignment="1" applyProtection="1">
      <alignment vertical="top"/>
    </xf>
    <xf numFmtId="0" fontId="4" fillId="25" borderId="149" xfId="0" applyFont="1" applyFill="1" applyBorder="1" applyAlignment="1" applyProtection="1">
      <alignment vertical="top"/>
    </xf>
    <xf numFmtId="0" fontId="4" fillId="25" borderId="152" xfId="0" applyFont="1" applyFill="1" applyBorder="1" applyAlignment="1" applyProtection="1">
      <alignment vertical="top"/>
    </xf>
    <xf numFmtId="0" fontId="55" fillId="25" borderId="60" xfId="0" applyFont="1" applyFill="1" applyBorder="1" applyAlignment="1" applyProtection="1">
      <alignment horizontal="center" vertical="center"/>
    </xf>
    <xf numFmtId="0" fontId="55" fillId="25" borderId="192" xfId="0" applyFont="1" applyFill="1" applyBorder="1" applyAlignment="1" applyProtection="1">
      <alignment horizontal="center" vertical="center"/>
    </xf>
    <xf numFmtId="0" fontId="55" fillId="25" borderId="39" xfId="0" applyFont="1" applyFill="1" applyBorder="1" applyAlignment="1" applyProtection="1">
      <alignment vertical="center" shrinkToFit="1"/>
    </xf>
    <xf numFmtId="0" fontId="55" fillId="25" borderId="0" xfId="0" applyFont="1" applyFill="1" applyBorder="1" applyAlignment="1" applyProtection="1">
      <alignment vertical="center" shrinkToFit="1"/>
    </xf>
    <xf numFmtId="0" fontId="55" fillId="25" borderId="97" xfId="0" applyFont="1" applyFill="1" applyBorder="1" applyAlignment="1" applyProtection="1">
      <alignment vertical="center" shrinkToFit="1"/>
    </xf>
    <xf numFmtId="0" fontId="55" fillId="25" borderId="154" xfId="0" applyFont="1" applyFill="1" applyBorder="1" applyAlignment="1" applyProtection="1">
      <alignment vertical="center" shrinkToFit="1"/>
    </xf>
    <xf numFmtId="0" fontId="55" fillId="25" borderId="73" xfId="0" applyFont="1" applyFill="1" applyBorder="1" applyAlignment="1" applyProtection="1">
      <alignment vertical="center" shrinkToFit="1"/>
    </xf>
    <xf numFmtId="0" fontId="55" fillId="25" borderId="74" xfId="0" applyFont="1" applyFill="1" applyBorder="1" applyAlignment="1" applyProtection="1">
      <alignment vertical="center" shrinkToFit="1"/>
    </xf>
    <xf numFmtId="0" fontId="77" fillId="25" borderId="60" xfId="0" applyFont="1" applyFill="1" applyBorder="1" applyAlignment="1" applyProtection="1">
      <alignment horizontal="center" vertical="center"/>
    </xf>
    <xf numFmtId="0" fontId="77" fillId="25" borderId="192" xfId="0" applyFont="1" applyFill="1" applyBorder="1" applyAlignment="1" applyProtection="1">
      <alignment horizontal="center" vertical="center"/>
    </xf>
    <xf numFmtId="0" fontId="77" fillId="25" borderId="193" xfId="0" applyFont="1" applyFill="1" applyBorder="1" applyAlignment="1" applyProtection="1">
      <alignment horizontal="center" vertical="center"/>
    </xf>
    <xf numFmtId="0" fontId="77" fillId="25" borderId="194" xfId="0" applyFont="1" applyFill="1" applyBorder="1" applyAlignment="1" applyProtection="1">
      <alignment horizontal="center" vertical="center"/>
    </xf>
    <xf numFmtId="179" fontId="5" fillId="25" borderId="155" xfId="0" applyNumberFormat="1" applyFont="1" applyFill="1" applyBorder="1" applyAlignment="1" applyProtection="1">
      <alignment vertical="center"/>
    </xf>
    <xf numFmtId="179" fontId="5" fillId="25" borderId="156" xfId="0" applyNumberFormat="1" applyFont="1" applyFill="1" applyBorder="1" applyAlignment="1" applyProtection="1">
      <alignment vertical="center"/>
    </xf>
    <xf numFmtId="181" fontId="56" fillId="25" borderId="39" xfId="0" applyNumberFormat="1" applyFont="1" applyFill="1" applyBorder="1" applyAlignment="1" applyProtection="1">
      <alignment horizontal="center" vertical="center"/>
    </xf>
    <xf numFmtId="181" fontId="56" fillId="25" borderId="0" xfId="0" applyNumberFormat="1" applyFont="1" applyFill="1" applyBorder="1" applyAlignment="1" applyProtection="1">
      <alignment horizontal="center" vertical="center"/>
    </xf>
    <xf numFmtId="181" fontId="56" fillId="25" borderId="97" xfId="0" applyNumberFormat="1" applyFont="1" applyFill="1" applyBorder="1" applyAlignment="1" applyProtection="1">
      <alignment horizontal="center" vertical="center"/>
    </xf>
    <xf numFmtId="181" fontId="56" fillId="25" borderId="154" xfId="0" applyNumberFormat="1" applyFont="1" applyFill="1" applyBorder="1" applyAlignment="1" applyProtection="1">
      <alignment horizontal="center" vertical="center"/>
    </xf>
    <xf numFmtId="181" fontId="56" fillId="25" borderId="73" xfId="0" applyNumberFormat="1" applyFont="1" applyFill="1" applyBorder="1" applyAlignment="1" applyProtection="1">
      <alignment horizontal="center" vertical="center"/>
    </xf>
    <xf numFmtId="181" fontId="56" fillId="25" borderId="74" xfId="0" applyNumberFormat="1" applyFont="1" applyFill="1" applyBorder="1" applyAlignment="1" applyProtection="1">
      <alignment horizontal="center" vertical="center"/>
    </xf>
    <xf numFmtId="179" fontId="55" fillId="25" borderId="149" xfId="0" applyNumberFormat="1" applyFont="1" applyFill="1" applyBorder="1" applyAlignment="1" applyProtection="1">
      <alignment vertical="center"/>
    </xf>
    <xf numFmtId="179" fontId="55" fillId="25" borderId="152" xfId="0" applyNumberFormat="1" applyFont="1" applyFill="1" applyBorder="1" applyAlignment="1" applyProtection="1">
      <alignment vertical="center"/>
    </xf>
    <xf numFmtId="179" fontId="55" fillId="25" borderId="195" xfId="0" applyNumberFormat="1" applyFont="1" applyFill="1" applyBorder="1" applyAlignment="1" applyProtection="1">
      <alignment vertical="center"/>
    </xf>
    <xf numFmtId="179" fontId="55" fillId="25" borderId="196" xfId="0" applyNumberFormat="1" applyFont="1" applyFill="1" applyBorder="1" applyAlignment="1" applyProtection="1">
      <alignment vertical="center"/>
    </xf>
    <xf numFmtId="0" fontId="163" fillId="25" borderId="0" xfId="0" applyFont="1" applyFill="1" applyBorder="1" applyAlignment="1" applyProtection="1">
      <alignment horizontal="right" vertical="center" shrinkToFit="1"/>
    </xf>
    <xf numFmtId="0" fontId="55" fillId="25" borderId="154" xfId="0" applyFont="1" applyFill="1" applyBorder="1" applyAlignment="1" applyProtection="1">
      <alignment horizontal="center" vertical="center"/>
      <protection locked="0"/>
    </xf>
    <xf numFmtId="0" fontId="55" fillId="25" borderId="74" xfId="0" applyFont="1" applyFill="1" applyBorder="1" applyAlignment="1" applyProtection="1">
      <alignment horizontal="center" vertical="center"/>
      <protection locked="0"/>
    </xf>
    <xf numFmtId="0" fontId="4" fillId="25" borderId="28" xfId="0" applyFont="1" applyFill="1" applyBorder="1" applyAlignment="1" applyProtection="1">
      <alignment vertical="center"/>
      <protection locked="0"/>
    </xf>
    <xf numFmtId="0" fontId="4" fillId="25" borderId="186" xfId="0" applyFont="1" applyFill="1" applyBorder="1" applyAlignment="1" applyProtection="1">
      <alignment vertical="center"/>
      <protection locked="0"/>
    </xf>
    <xf numFmtId="0" fontId="36" fillId="25" borderId="28" xfId="0" applyFont="1" applyFill="1" applyBorder="1" applyAlignment="1">
      <alignment vertical="center"/>
    </xf>
    <xf numFmtId="0" fontId="36" fillId="25" borderId="31" xfId="0" applyFont="1" applyFill="1" applyBorder="1" applyAlignment="1">
      <alignment vertical="center"/>
    </xf>
    <xf numFmtId="0" fontId="55" fillId="25" borderId="68" xfId="0" applyFont="1" applyFill="1" applyBorder="1" applyAlignment="1" applyProtection="1">
      <alignment horizontal="left" vertical="center"/>
      <protection locked="0"/>
    </xf>
    <xf numFmtId="0" fontId="55" fillId="25" borderId="69" xfId="0" applyFont="1" applyFill="1" applyBorder="1" applyAlignment="1" applyProtection="1">
      <alignment horizontal="left" vertical="center"/>
      <protection locked="0"/>
    </xf>
    <xf numFmtId="38" fontId="2" fillId="0" borderId="30" xfId="35" applyFont="1" applyFill="1" applyBorder="1" applyAlignment="1">
      <alignment horizontal="left" vertical="center"/>
    </xf>
    <xf numFmtId="38" fontId="2" fillId="0" borderId="18" xfId="35" applyFont="1" applyFill="1" applyBorder="1" applyAlignment="1">
      <alignment horizontal="left" vertical="center"/>
    </xf>
    <xf numFmtId="38" fontId="2" fillId="0" borderId="51" xfId="35" applyFont="1" applyFill="1" applyBorder="1" applyAlignment="1">
      <alignment horizontal="left" vertical="center"/>
    </xf>
    <xf numFmtId="38" fontId="45" fillId="0" borderId="25" xfId="35" applyFont="1" applyFill="1" applyBorder="1" applyAlignment="1">
      <alignment horizontal="center" vertical="center"/>
    </xf>
    <xf numFmtId="0" fontId="45" fillId="0" borderId="46" xfId="0" applyFont="1" applyFill="1" applyBorder="1" applyAlignment="1">
      <alignment horizontal="center" vertical="center"/>
    </xf>
    <xf numFmtId="0" fontId="145" fillId="25" borderId="30" xfId="0" applyFont="1" applyFill="1" applyBorder="1" applyAlignment="1">
      <alignment horizontal="left" vertical="center" shrinkToFit="1"/>
    </xf>
    <xf numFmtId="0" fontId="145" fillId="25" borderId="18" xfId="0" applyFont="1" applyFill="1" applyBorder="1" applyAlignment="1">
      <alignment horizontal="left" vertical="center" shrinkToFit="1"/>
    </xf>
    <xf numFmtId="0" fontId="145" fillId="25" borderId="123" xfId="0" applyFont="1" applyFill="1" applyBorder="1" applyAlignment="1">
      <alignment horizontal="left" vertical="center" shrinkToFit="1"/>
    </xf>
    <xf numFmtId="180" fontId="55" fillId="25" borderId="149" xfId="0" applyNumberFormat="1" applyFont="1" applyFill="1" applyBorder="1" applyAlignment="1" applyProtection="1">
      <alignment vertical="center"/>
    </xf>
    <xf numFmtId="180" fontId="55" fillId="25" borderId="152" xfId="0" applyNumberFormat="1" applyFont="1" applyFill="1" applyBorder="1" applyAlignment="1" applyProtection="1">
      <alignment vertical="center"/>
    </xf>
    <xf numFmtId="180" fontId="55" fillId="25" borderId="195" xfId="0" applyNumberFormat="1" applyFont="1" applyFill="1" applyBorder="1" applyAlignment="1" applyProtection="1">
      <alignment vertical="center"/>
    </xf>
    <xf numFmtId="180" fontId="55" fillId="25" borderId="196" xfId="0" applyNumberFormat="1" applyFont="1" applyFill="1" applyBorder="1" applyAlignment="1" applyProtection="1">
      <alignment vertical="center"/>
    </xf>
    <xf numFmtId="38" fontId="8" fillId="0" borderId="30" xfId="35" applyFont="1" applyFill="1" applyBorder="1" applyAlignment="1">
      <alignment horizontal="left" vertical="center" shrinkToFit="1"/>
    </xf>
    <xf numFmtId="38" fontId="8" fillId="0" borderId="18" xfId="35" applyFont="1" applyFill="1" applyBorder="1" applyAlignment="1">
      <alignment horizontal="left" vertical="center" shrinkToFit="1"/>
    </xf>
    <xf numFmtId="38" fontId="8" fillId="0" borderId="51" xfId="35" applyFont="1" applyFill="1" applyBorder="1" applyAlignment="1">
      <alignment horizontal="left" vertical="center" shrinkToFit="1"/>
    </xf>
    <xf numFmtId="0" fontId="97" fillId="25" borderId="0" xfId="0" applyFont="1" applyFill="1" applyAlignment="1">
      <alignment horizontal="center" vertical="top" textRotation="255"/>
    </xf>
    <xf numFmtId="0" fontId="55" fillId="25" borderId="201" xfId="0" applyFont="1" applyFill="1" applyBorder="1" applyAlignment="1" applyProtection="1">
      <alignment horizontal="center" vertical="center"/>
      <protection locked="0"/>
    </xf>
    <xf numFmtId="0" fontId="2" fillId="25" borderId="34" xfId="0" applyFont="1" applyFill="1" applyBorder="1" applyAlignment="1">
      <alignment horizontal="center" vertical="center"/>
    </xf>
    <xf numFmtId="0" fontId="2" fillId="25" borderId="20" xfId="0" applyFont="1" applyFill="1" applyBorder="1" applyAlignment="1">
      <alignment horizontal="center" vertical="center"/>
    </xf>
    <xf numFmtId="0" fontId="36" fillId="25" borderId="148" xfId="0" applyFont="1" applyFill="1" applyBorder="1" applyAlignment="1">
      <alignment vertical="top"/>
    </xf>
    <xf numFmtId="0" fontId="36" fillId="25" borderId="149" xfId="0" applyFont="1" applyFill="1" applyBorder="1" applyAlignment="1">
      <alignment vertical="top"/>
    </xf>
    <xf numFmtId="0" fontId="36" fillId="25" borderId="157" xfId="0" applyFont="1" applyFill="1" applyBorder="1" applyAlignment="1">
      <alignment vertical="top"/>
    </xf>
    <xf numFmtId="182" fontId="56" fillId="25" borderId="39" xfId="0" applyNumberFormat="1" applyFont="1" applyFill="1" applyBorder="1" applyAlignment="1" applyProtection="1">
      <alignment horizontal="right" vertical="center" shrinkToFit="1"/>
      <protection locked="0"/>
    </xf>
    <xf numFmtId="182" fontId="56" fillId="25" borderId="0" xfId="0" applyNumberFormat="1" applyFont="1" applyFill="1" applyBorder="1" applyAlignment="1" applyProtection="1">
      <alignment horizontal="right" vertical="center" shrinkToFit="1"/>
      <protection locked="0"/>
    </xf>
    <xf numFmtId="182" fontId="56" fillId="25" borderId="136" xfId="0" applyNumberFormat="1" applyFont="1" applyFill="1" applyBorder="1" applyAlignment="1" applyProtection="1">
      <alignment horizontal="right" vertical="center" shrinkToFit="1"/>
      <protection locked="0"/>
    </xf>
    <xf numFmtId="182" fontId="56" fillId="25" borderId="22" xfId="0" applyNumberFormat="1" applyFont="1" applyFill="1" applyBorder="1" applyAlignment="1" applyProtection="1">
      <alignment horizontal="right" vertical="center" shrinkToFit="1"/>
      <protection locked="0"/>
    </xf>
    <xf numFmtId="182" fontId="56" fillId="25" borderId="20" xfId="0" applyNumberFormat="1" applyFont="1" applyFill="1" applyBorder="1" applyAlignment="1" applyProtection="1">
      <alignment horizontal="right" vertical="center" shrinkToFit="1"/>
      <protection locked="0"/>
    </xf>
    <xf numFmtId="182" fontId="56" fillId="25" borderId="147" xfId="0" applyNumberFormat="1" applyFont="1" applyFill="1" applyBorder="1" applyAlignment="1" applyProtection="1">
      <alignment horizontal="right" vertical="center" shrinkToFit="1"/>
      <protection locked="0"/>
    </xf>
    <xf numFmtId="181" fontId="55" fillId="25" borderId="155" xfId="0" applyNumberFormat="1" applyFont="1" applyFill="1" applyBorder="1" applyAlignment="1" applyProtection="1">
      <alignment horizontal="left" vertical="center" shrinkToFit="1"/>
      <protection locked="0"/>
    </xf>
    <xf numFmtId="181" fontId="55" fillId="25" borderId="156" xfId="0" applyNumberFormat="1" applyFont="1" applyFill="1" applyBorder="1" applyAlignment="1" applyProtection="1">
      <alignment horizontal="left" vertical="center" shrinkToFit="1"/>
      <protection locked="0"/>
    </xf>
    <xf numFmtId="0" fontId="36" fillId="25" borderId="152" xfId="0" applyFont="1" applyFill="1" applyBorder="1" applyAlignment="1">
      <alignment vertical="top"/>
    </xf>
    <xf numFmtId="0" fontId="55" fillId="25" borderId="60" xfId="0" applyFont="1" applyFill="1" applyBorder="1" applyAlignment="1" applyProtection="1">
      <alignment horizontal="center" vertical="center" shrinkToFit="1"/>
      <protection locked="0"/>
    </xf>
    <xf numFmtId="0" fontId="55" fillId="25" borderId="47" xfId="0" applyFont="1" applyFill="1" applyBorder="1" applyAlignment="1" applyProtection="1">
      <alignment horizontal="center" vertical="center" shrinkToFit="1"/>
      <protection locked="0"/>
    </xf>
    <xf numFmtId="185" fontId="2" fillId="25" borderId="0" xfId="0" applyNumberFormat="1" applyFont="1" applyFill="1" applyAlignment="1">
      <alignment horizontal="center" vertical="center" shrinkToFit="1"/>
    </xf>
    <xf numFmtId="185" fontId="2" fillId="25" borderId="136" xfId="0" applyNumberFormat="1" applyFont="1" applyFill="1" applyBorder="1" applyAlignment="1">
      <alignment horizontal="center" vertical="center" shrinkToFit="1"/>
    </xf>
    <xf numFmtId="38" fontId="12" fillId="25" borderId="126" xfId="0" applyNumberFormat="1" applyFont="1" applyFill="1" applyBorder="1" applyAlignment="1">
      <alignment vertical="center"/>
    </xf>
    <xf numFmtId="0" fontId="12" fillId="25" borderId="46" xfId="0" applyFont="1" applyFill="1" applyBorder="1" applyAlignment="1">
      <alignment vertical="center"/>
    </xf>
    <xf numFmtId="38" fontId="12" fillId="25" borderId="126" xfId="0" applyNumberFormat="1" applyFont="1" applyFill="1" applyBorder="1" applyAlignment="1">
      <alignment vertical="center" shrinkToFit="1"/>
    </xf>
    <xf numFmtId="0" fontId="12" fillId="25" borderId="46" xfId="0" applyFont="1" applyFill="1" applyBorder="1" applyAlignment="1">
      <alignment vertical="center" shrinkToFit="1"/>
    </xf>
    <xf numFmtId="0" fontId="2" fillId="0" borderId="30"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23" xfId="0" applyFont="1" applyFill="1" applyBorder="1" applyAlignment="1">
      <alignment horizontal="left" vertical="center" shrinkToFit="1"/>
    </xf>
    <xf numFmtId="180" fontId="5" fillId="25" borderId="42" xfId="0" applyNumberFormat="1" applyFont="1" applyFill="1" applyBorder="1" applyAlignment="1">
      <alignment vertical="center"/>
    </xf>
    <xf numFmtId="180" fontId="5" fillId="25" borderId="199" xfId="0" applyNumberFormat="1" applyFont="1" applyFill="1" applyBorder="1" applyAlignment="1">
      <alignment vertical="center"/>
    </xf>
    <xf numFmtId="38" fontId="12" fillId="0" borderId="126" xfId="35" applyNumberFormat="1" applyFont="1" applyFill="1" applyBorder="1" applyAlignment="1">
      <alignment vertical="center" shrinkToFit="1"/>
    </xf>
    <xf numFmtId="0" fontId="12" fillId="0" borderId="200" xfId="0" applyFont="1" applyFill="1" applyBorder="1" applyAlignment="1">
      <alignment vertical="center" shrinkToFit="1"/>
    </xf>
    <xf numFmtId="0" fontId="212" fillId="25" borderId="0" xfId="0" applyFont="1" applyFill="1" applyBorder="1" applyAlignment="1">
      <alignment horizontal="center" vertical="center" shrinkToFit="1"/>
    </xf>
    <xf numFmtId="0" fontId="45" fillId="25" borderId="22" xfId="0" applyFont="1" applyFill="1" applyBorder="1" applyAlignment="1">
      <alignment horizontal="center" vertical="center"/>
    </xf>
    <xf numFmtId="0" fontId="45" fillId="25" borderId="55" xfId="0" applyFont="1" applyFill="1" applyBorder="1" applyAlignment="1">
      <alignment horizontal="center" vertical="center"/>
    </xf>
    <xf numFmtId="38" fontId="45" fillId="25" borderId="25" xfId="35" applyFont="1" applyFill="1" applyBorder="1" applyAlignment="1">
      <alignment horizontal="center" vertical="center"/>
    </xf>
    <xf numFmtId="0" fontId="45" fillId="25" borderId="52" xfId="0" applyFont="1" applyFill="1" applyBorder="1" applyAlignment="1">
      <alignment horizontal="center" vertical="center"/>
    </xf>
    <xf numFmtId="0" fontId="91" fillId="25" borderId="149" xfId="0" applyFont="1" applyFill="1" applyBorder="1" applyAlignment="1">
      <alignment horizontal="left" vertical="top"/>
    </xf>
    <xf numFmtId="0" fontId="91" fillId="25" borderId="152" xfId="0" applyFont="1" applyFill="1" applyBorder="1" applyAlignment="1">
      <alignment horizontal="left" vertical="top"/>
    </xf>
    <xf numFmtId="0" fontId="2" fillId="0" borderId="30" xfId="0" applyFont="1" applyFill="1" applyBorder="1" applyAlignment="1">
      <alignment horizontal="left" vertical="center"/>
    </xf>
    <xf numFmtId="0" fontId="2" fillId="0" borderId="18" xfId="0" applyFont="1" applyFill="1" applyBorder="1" applyAlignment="1">
      <alignment horizontal="left" vertical="center"/>
    </xf>
    <xf numFmtId="0" fontId="2" fillId="0" borderId="51" xfId="0" applyFont="1" applyFill="1" applyBorder="1" applyAlignment="1">
      <alignment horizontal="left" vertical="center"/>
    </xf>
    <xf numFmtId="0" fontId="36" fillId="25" borderId="197" xfId="0" applyFont="1" applyFill="1" applyBorder="1" applyAlignment="1">
      <alignment vertical="center"/>
    </xf>
    <xf numFmtId="0" fontId="36" fillId="25" borderId="68" xfId="0" applyFont="1" applyFill="1" applyBorder="1" applyAlignment="1">
      <alignment vertical="center"/>
    </xf>
    <xf numFmtId="0" fontId="36" fillId="25" borderId="198" xfId="0" applyFont="1" applyFill="1" applyBorder="1" applyAlignment="1">
      <alignment vertical="center"/>
    </xf>
    <xf numFmtId="0" fontId="36" fillId="25" borderId="155" xfId="0" applyFont="1" applyFill="1" applyBorder="1" applyAlignment="1">
      <alignment vertical="center"/>
    </xf>
    <xf numFmtId="0" fontId="2" fillId="0" borderId="51" xfId="0" applyFont="1" applyFill="1" applyBorder="1" applyAlignment="1">
      <alignment horizontal="left" vertical="center" shrinkToFit="1"/>
    </xf>
    <xf numFmtId="0" fontId="2" fillId="0" borderId="104" xfId="0" applyFont="1" applyFill="1" applyBorder="1" applyAlignment="1">
      <alignment horizontal="left" vertical="center"/>
    </xf>
    <xf numFmtId="0" fontId="2" fillId="0" borderId="102" xfId="0" applyFont="1" applyFill="1" applyBorder="1" applyAlignment="1">
      <alignment horizontal="left" vertical="center"/>
    </xf>
    <xf numFmtId="0" fontId="2" fillId="0" borderId="132" xfId="0" applyFont="1" applyFill="1" applyBorder="1" applyAlignment="1">
      <alignment horizontal="left" vertical="center"/>
    </xf>
    <xf numFmtId="38" fontId="2" fillId="0" borderId="30" xfId="35" applyFont="1" applyFill="1" applyBorder="1" applyAlignment="1">
      <alignment horizontal="left" vertical="center" shrinkToFit="1"/>
    </xf>
    <xf numFmtId="38" fontId="2" fillId="0" borderId="18" xfId="35" applyFont="1" applyFill="1" applyBorder="1" applyAlignment="1">
      <alignment horizontal="left" vertical="center" shrinkToFit="1"/>
    </xf>
    <xf numFmtId="38" fontId="2" fillId="0" borderId="123" xfId="35" applyFont="1" applyFill="1" applyBorder="1" applyAlignment="1">
      <alignment horizontal="left" vertical="center" shrinkToFit="1"/>
    </xf>
    <xf numFmtId="49" fontId="29" fillId="25" borderId="121" xfId="0" applyNumberFormat="1" applyFont="1" applyFill="1" applyBorder="1" applyAlignment="1">
      <alignment horizontal="center" vertical="center" textRotation="255"/>
    </xf>
    <xf numFmtId="49" fontId="29" fillId="25" borderId="60" xfId="0" applyNumberFormat="1" applyFont="1" applyFill="1" applyBorder="1" applyAlignment="1">
      <alignment horizontal="center" vertical="center" textRotation="255"/>
    </xf>
    <xf numFmtId="49" fontId="29" fillId="25" borderId="47" xfId="0" applyNumberFormat="1" applyFont="1" applyFill="1" applyBorder="1" applyAlignment="1">
      <alignment horizontal="center" vertical="center" textRotation="255"/>
    </xf>
    <xf numFmtId="0" fontId="29" fillId="25" borderId="28" xfId="0" applyFont="1" applyFill="1" applyBorder="1" applyAlignment="1">
      <alignment horizontal="center" vertical="center" textRotation="255"/>
    </xf>
    <xf numFmtId="0" fontId="29" fillId="25" borderId="39" xfId="0" applyFont="1" applyFill="1" applyBorder="1" applyAlignment="1">
      <alignment horizontal="center" vertical="center" textRotation="255"/>
    </xf>
    <xf numFmtId="0" fontId="29" fillId="25" borderId="22" xfId="0" applyFont="1" applyFill="1" applyBorder="1" applyAlignment="1">
      <alignment horizontal="center" vertical="center" textRotation="255"/>
    </xf>
    <xf numFmtId="0" fontId="2" fillId="25" borderId="30" xfId="0" applyFont="1" applyFill="1" applyBorder="1" applyAlignment="1">
      <alignment horizontal="left" vertical="center" shrinkToFit="1"/>
    </xf>
    <xf numFmtId="0" fontId="2" fillId="25" borderId="18" xfId="0" applyFont="1" applyFill="1" applyBorder="1" applyAlignment="1">
      <alignment horizontal="left" vertical="center" shrinkToFit="1"/>
    </xf>
    <xf numFmtId="0" fontId="2" fillId="25" borderId="123" xfId="0" applyFont="1" applyFill="1" applyBorder="1" applyAlignment="1">
      <alignment horizontal="left" vertical="center" shrinkToFit="1"/>
    </xf>
    <xf numFmtId="38" fontId="2" fillId="0" borderId="51" xfId="35" applyFont="1" applyFill="1" applyBorder="1" applyAlignment="1">
      <alignment horizontal="left" vertical="center" shrinkToFit="1"/>
    </xf>
    <xf numFmtId="0" fontId="37" fillId="25" borderId="0" xfId="0" applyFont="1" applyFill="1" applyBorder="1" applyAlignment="1">
      <alignment horizontal="center" vertical="center"/>
    </xf>
    <xf numFmtId="0" fontId="36" fillId="25" borderId="0" xfId="0" applyFont="1" applyFill="1" applyBorder="1" applyAlignment="1">
      <alignment horizontal="center" vertical="center"/>
    </xf>
    <xf numFmtId="56" fontId="55" fillId="25" borderId="39" xfId="0" applyNumberFormat="1" applyFont="1" applyFill="1" applyBorder="1" applyAlignment="1" applyProtection="1">
      <alignment vertical="center" wrapText="1" shrinkToFit="1"/>
      <protection locked="0"/>
    </xf>
    <xf numFmtId="0" fontId="55" fillId="25" borderId="0" xfId="0" applyFont="1" applyFill="1" applyBorder="1" applyAlignment="1" applyProtection="1">
      <alignment vertical="center" shrinkToFit="1"/>
      <protection locked="0"/>
    </xf>
    <xf numFmtId="0" fontId="55" fillId="25" borderId="97" xfId="0" applyFont="1" applyFill="1" applyBorder="1" applyAlignment="1" applyProtection="1">
      <alignment vertical="center" shrinkToFit="1"/>
      <protection locked="0"/>
    </xf>
    <xf numFmtId="0" fontId="55" fillId="25" borderId="22" xfId="0" applyFont="1" applyFill="1" applyBorder="1" applyAlignment="1" applyProtection="1">
      <alignment vertical="center" shrinkToFit="1"/>
      <protection locked="0"/>
    </xf>
    <xf numFmtId="0" fontId="55" fillId="25" borderId="20" xfId="0" applyFont="1" applyFill="1" applyBorder="1" applyAlignment="1" applyProtection="1">
      <alignment vertical="center" shrinkToFit="1"/>
      <protection locked="0"/>
    </xf>
    <xf numFmtId="0" fontId="55" fillId="25" borderId="29" xfId="0" applyFont="1" applyFill="1" applyBorder="1" applyAlignment="1" applyProtection="1">
      <alignment vertical="center" shrinkToFit="1"/>
      <protection locked="0"/>
    </xf>
    <xf numFmtId="56" fontId="55" fillId="25" borderId="39" xfId="0" applyNumberFormat="1" applyFont="1" applyFill="1" applyBorder="1" applyAlignment="1" applyProtection="1">
      <alignment vertical="center" shrinkToFit="1"/>
      <protection locked="0"/>
    </xf>
    <xf numFmtId="0" fontId="36" fillId="25" borderId="39" xfId="0" applyFont="1" applyFill="1" applyBorder="1" applyAlignment="1">
      <alignment vertical="top"/>
    </xf>
    <xf numFmtId="0" fontId="36" fillId="25" borderId="0" xfId="0" applyFont="1" applyFill="1" applyBorder="1" applyAlignment="1">
      <alignment vertical="top"/>
    </xf>
    <xf numFmtId="176" fontId="36" fillId="25" borderId="0" xfId="0" applyNumberFormat="1" applyFont="1" applyFill="1" applyBorder="1" applyAlignment="1">
      <alignment vertical="center"/>
    </xf>
    <xf numFmtId="0" fontId="55" fillId="25" borderId="87" xfId="0" applyFont="1" applyFill="1" applyBorder="1" applyAlignment="1" applyProtection="1">
      <alignment vertical="center" shrinkToFit="1"/>
      <protection locked="0"/>
    </xf>
    <xf numFmtId="0" fontId="55" fillId="25" borderId="86" xfId="0" applyFont="1" applyFill="1" applyBorder="1" applyAlignment="1" applyProtection="1">
      <alignment vertical="center" shrinkToFit="1"/>
      <protection locked="0"/>
    </xf>
    <xf numFmtId="0" fontId="36" fillId="25" borderId="150" xfId="0" applyFont="1" applyFill="1" applyBorder="1" applyAlignment="1">
      <alignment horizontal="left" vertical="top"/>
    </xf>
    <xf numFmtId="0" fontId="36" fillId="25" borderId="149" xfId="0" applyFont="1" applyFill="1" applyBorder="1" applyAlignment="1">
      <alignment horizontal="left" vertical="top"/>
    </xf>
    <xf numFmtId="0" fontId="36" fillId="25" borderId="20" xfId="0" applyFont="1" applyFill="1" applyBorder="1" applyAlignment="1">
      <alignment horizontal="center" vertical="center"/>
    </xf>
    <xf numFmtId="0" fontId="36" fillId="25" borderId="147" xfId="0" applyFont="1" applyFill="1" applyBorder="1" applyAlignment="1">
      <alignment horizontal="center" vertical="center"/>
    </xf>
    <xf numFmtId="0" fontId="163" fillId="25" borderId="0" xfId="0" applyFont="1" applyFill="1" applyBorder="1" applyAlignment="1" applyProtection="1">
      <alignment horizontal="right" vertical="center"/>
    </xf>
    <xf numFmtId="38" fontId="12" fillId="25" borderId="52" xfId="0" applyNumberFormat="1" applyFont="1" applyFill="1" applyBorder="1" applyAlignment="1" applyProtection="1">
      <alignment vertical="center"/>
    </xf>
    <xf numFmtId="0" fontId="12" fillId="25" borderId="126" xfId="0" applyFont="1" applyFill="1" applyBorder="1" applyAlignment="1" applyProtection="1">
      <alignment vertical="center"/>
    </xf>
    <xf numFmtId="0" fontId="36" fillId="25" borderId="148" xfId="0" applyFont="1" applyFill="1" applyBorder="1" applyAlignment="1" applyProtection="1">
      <alignment vertical="top"/>
    </xf>
    <xf numFmtId="0" fontId="36" fillId="25" borderId="149" xfId="0" applyFont="1" applyFill="1" applyBorder="1" applyAlignment="1" applyProtection="1">
      <alignment vertical="top"/>
    </xf>
    <xf numFmtId="0" fontId="36" fillId="25" borderId="152" xfId="0" applyFont="1" applyFill="1" applyBorder="1" applyAlignment="1" applyProtection="1">
      <alignment vertical="top"/>
    </xf>
    <xf numFmtId="0" fontId="34" fillId="25" borderId="25" xfId="0" applyFont="1" applyFill="1" applyBorder="1" applyAlignment="1" applyProtection="1">
      <alignment horizontal="left" vertical="center"/>
    </xf>
    <xf numFmtId="0" fontId="34" fillId="25" borderId="46" xfId="0" applyFont="1" applyFill="1" applyBorder="1" applyAlignment="1" applyProtection="1">
      <alignment horizontal="left" vertical="center"/>
    </xf>
    <xf numFmtId="0" fontId="17" fillId="0" borderId="30" xfId="0" applyFont="1" applyFill="1" applyBorder="1" applyAlignment="1">
      <alignment horizontal="left" vertical="center" shrinkToFit="1"/>
    </xf>
    <xf numFmtId="0" fontId="17" fillId="0" borderId="18" xfId="0" applyFont="1" applyFill="1" applyBorder="1" applyAlignment="1">
      <alignment horizontal="left" vertical="center" shrinkToFit="1"/>
    </xf>
    <xf numFmtId="0" fontId="17" fillId="0" borderId="51" xfId="0" applyFont="1" applyFill="1" applyBorder="1" applyAlignment="1">
      <alignment horizontal="left" vertical="center" shrinkToFit="1"/>
    </xf>
    <xf numFmtId="38" fontId="2" fillId="25" borderId="30" xfId="35" applyFont="1" applyFill="1" applyBorder="1" applyAlignment="1" applyProtection="1">
      <alignment horizontal="left" vertical="center" shrinkToFit="1"/>
    </xf>
    <xf numFmtId="38" fontId="2" fillId="25" borderId="18" xfId="35" applyFont="1" applyFill="1" applyBorder="1" applyAlignment="1" applyProtection="1">
      <alignment horizontal="left" vertical="center" shrinkToFit="1"/>
    </xf>
    <xf numFmtId="38" fontId="2" fillId="25" borderId="51" xfId="35" applyFont="1" applyFill="1" applyBorder="1" applyAlignment="1" applyProtection="1">
      <alignment horizontal="left" vertical="center" shrinkToFit="1"/>
    </xf>
    <xf numFmtId="0" fontId="17" fillId="0" borderId="59" xfId="0" applyFont="1" applyFill="1" applyBorder="1" applyAlignment="1">
      <alignment horizontal="left" vertical="center" shrinkToFit="1"/>
    </xf>
    <xf numFmtId="0" fontId="17" fillId="0" borderId="48" xfId="0" applyFont="1" applyFill="1" applyBorder="1" applyAlignment="1">
      <alignment horizontal="left" vertical="center" shrinkToFit="1"/>
    </xf>
    <xf numFmtId="0" fontId="17" fillId="0" borderId="54" xfId="0" applyFont="1" applyFill="1" applyBorder="1" applyAlignment="1">
      <alignment horizontal="left" vertical="center" shrinkToFit="1"/>
    </xf>
    <xf numFmtId="0" fontId="29" fillId="25" borderId="44" xfId="0" applyFont="1" applyFill="1" applyBorder="1" applyAlignment="1" applyProtection="1">
      <alignment horizontal="center" vertical="center"/>
    </xf>
    <xf numFmtId="0" fontId="29" fillId="25" borderId="48" xfId="0" applyFont="1" applyFill="1" applyBorder="1" applyAlignment="1" applyProtection="1">
      <alignment horizontal="center" vertical="center"/>
    </xf>
    <xf numFmtId="0" fontId="29" fillId="25" borderId="0" xfId="0" applyFont="1" applyFill="1" applyBorder="1" applyAlignment="1" applyProtection="1">
      <alignment horizontal="center" vertical="center"/>
    </xf>
    <xf numFmtId="0" fontId="29" fillId="25" borderId="65" xfId="0" applyFont="1" applyFill="1" applyBorder="1" applyAlignment="1" applyProtection="1">
      <alignment horizontal="center" vertical="center"/>
    </xf>
    <xf numFmtId="0" fontId="17" fillId="25" borderId="0" xfId="0" applyFont="1" applyFill="1" applyBorder="1" applyAlignment="1" applyProtection="1">
      <alignment horizontal="center" vertical="center"/>
    </xf>
    <xf numFmtId="0" fontId="36" fillId="25" borderId="197" xfId="0" applyFont="1" applyFill="1" applyBorder="1" applyAlignment="1" applyProtection="1">
      <alignment vertical="center"/>
    </xf>
    <xf numFmtId="0" fontId="36" fillId="25" borderId="68" xfId="0" applyFont="1" applyFill="1" applyBorder="1" applyAlignment="1" applyProtection="1">
      <alignment vertical="center"/>
    </xf>
    <xf numFmtId="0" fontId="55" fillId="25" borderId="68" xfId="0" applyFont="1" applyFill="1" applyBorder="1" applyAlignment="1" applyProtection="1">
      <alignment horizontal="left" vertical="center" shrinkToFit="1"/>
    </xf>
    <xf numFmtId="0" fontId="55" fillId="25" borderId="69" xfId="0" applyFont="1" applyFill="1" applyBorder="1" applyAlignment="1" applyProtection="1">
      <alignment horizontal="left" vertical="center" shrinkToFit="1"/>
    </xf>
    <xf numFmtId="0" fontId="55" fillId="25" borderId="86" xfId="0" applyFont="1" applyFill="1" applyBorder="1" applyAlignment="1" applyProtection="1">
      <alignment vertical="center" shrinkToFit="1"/>
    </xf>
    <xf numFmtId="0" fontId="55" fillId="25" borderId="20" xfId="0" applyFont="1" applyFill="1" applyBorder="1" applyAlignment="1" applyProtection="1">
      <alignment vertical="center" shrinkToFit="1"/>
    </xf>
    <xf numFmtId="0" fontId="55" fillId="25" borderId="29" xfId="0" applyFont="1" applyFill="1" applyBorder="1" applyAlignment="1" applyProtection="1">
      <alignment vertical="center" shrinkToFit="1"/>
    </xf>
    <xf numFmtId="0" fontId="2" fillId="25" borderId="20" xfId="0" applyFont="1" applyFill="1" applyBorder="1" applyAlignment="1" applyProtection="1">
      <alignment horizontal="center" vertical="center"/>
    </xf>
    <xf numFmtId="0" fontId="36" fillId="25" borderId="198" xfId="0" applyFont="1" applyFill="1" applyBorder="1" applyAlignment="1" applyProtection="1">
      <alignment vertical="center"/>
    </xf>
    <xf numFmtId="0" fontId="36" fillId="25" borderId="155" xfId="0" applyFont="1" applyFill="1" applyBorder="1" applyAlignment="1" applyProtection="1">
      <alignment vertical="center"/>
    </xf>
    <xf numFmtId="0" fontId="36" fillId="25" borderId="158" xfId="0" applyFont="1" applyFill="1" applyBorder="1" applyAlignment="1" applyProtection="1">
      <alignment vertical="top"/>
    </xf>
    <xf numFmtId="0" fontId="36" fillId="25" borderId="195" xfId="0" applyFont="1" applyFill="1" applyBorder="1" applyAlignment="1" applyProtection="1">
      <alignment vertical="top"/>
    </xf>
    <xf numFmtId="0" fontId="36" fillId="25" borderId="204" xfId="0" applyFont="1" applyFill="1" applyBorder="1" applyAlignment="1" applyProtection="1">
      <alignment vertical="top"/>
    </xf>
    <xf numFmtId="0" fontId="36" fillId="25" borderId="202" xfId="0" applyFont="1" applyFill="1" applyBorder="1" applyAlignment="1" applyProtection="1">
      <alignment vertical="top"/>
    </xf>
    <xf numFmtId="181" fontId="55" fillId="25" borderId="155" xfId="0" applyNumberFormat="1" applyFont="1" applyFill="1" applyBorder="1" applyAlignment="1" applyProtection="1">
      <alignment horizontal="left" vertical="center" shrinkToFit="1"/>
    </xf>
    <xf numFmtId="181" fontId="55" fillId="25" borderId="156" xfId="0" applyNumberFormat="1" applyFont="1" applyFill="1" applyBorder="1" applyAlignment="1" applyProtection="1">
      <alignment horizontal="left" vertical="center" shrinkToFit="1"/>
    </xf>
    <xf numFmtId="38" fontId="10" fillId="25" borderId="0" xfId="35" applyFont="1" applyFill="1" applyBorder="1" applyAlignment="1">
      <alignment horizontal="center" vertical="center"/>
    </xf>
    <xf numFmtId="38" fontId="12" fillId="25" borderId="0" xfId="35" applyFont="1" applyFill="1" applyBorder="1" applyAlignment="1">
      <alignment horizontal="right" vertical="center"/>
    </xf>
    <xf numFmtId="49" fontId="29" fillId="25" borderId="0" xfId="0" applyNumberFormat="1" applyFont="1" applyFill="1" applyBorder="1" applyAlignment="1">
      <alignment horizontal="center" vertical="center" textRotation="255"/>
    </xf>
    <xf numFmtId="0" fontId="2" fillId="25" borderId="159" xfId="0" applyFont="1" applyFill="1" applyBorder="1" applyAlignment="1" applyProtection="1">
      <alignment horizontal="center" vertical="center"/>
    </xf>
    <xf numFmtId="0" fontId="2" fillId="25" borderId="34" xfId="0" applyFont="1" applyFill="1" applyBorder="1" applyAlignment="1" applyProtection="1">
      <alignment horizontal="center" vertical="center"/>
    </xf>
    <xf numFmtId="49" fontId="29" fillId="25" borderId="121" xfId="0" applyNumberFormat="1" applyFont="1" applyFill="1" applyBorder="1" applyAlignment="1" applyProtection="1">
      <alignment horizontal="center" vertical="center" textRotation="255"/>
    </xf>
    <xf numFmtId="49" fontId="29" fillId="25" borderId="60" xfId="0" applyNumberFormat="1" applyFont="1" applyFill="1" applyBorder="1" applyAlignment="1" applyProtection="1">
      <alignment horizontal="center" vertical="center" textRotation="255"/>
    </xf>
    <xf numFmtId="49" fontId="29" fillId="25" borderId="47" xfId="0" applyNumberFormat="1" applyFont="1" applyFill="1" applyBorder="1" applyAlignment="1" applyProtection="1">
      <alignment horizontal="center" vertical="center" textRotation="255"/>
    </xf>
    <xf numFmtId="0" fontId="29" fillId="25" borderId="103" xfId="0" applyFont="1" applyFill="1" applyBorder="1" applyAlignment="1" applyProtection="1">
      <alignment horizontal="center" vertical="center"/>
    </xf>
    <xf numFmtId="0" fontId="17" fillId="0" borderId="90" xfId="0" applyFont="1" applyFill="1" applyBorder="1" applyAlignment="1">
      <alignment horizontal="left" vertical="center" shrinkToFit="1"/>
    </xf>
    <xf numFmtId="0" fontId="17" fillId="0" borderId="89" xfId="0" applyFont="1" applyFill="1" applyBorder="1" applyAlignment="1">
      <alignment horizontal="left" vertical="center" shrinkToFit="1"/>
    </xf>
    <xf numFmtId="38" fontId="12" fillId="25" borderId="46" xfId="35" applyFont="1" applyFill="1" applyBorder="1" applyAlignment="1" applyProtection="1">
      <alignment horizontal="right" vertical="center"/>
    </xf>
    <xf numFmtId="0" fontId="34" fillId="25" borderId="138" xfId="0" applyFont="1" applyFill="1" applyBorder="1" applyAlignment="1" applyProtection="1">
      <alignment horizontal="center" vertical="center"/>
    </xf>
    <xf numFmtId="0" fontId="34" fillId="25" borderId="126" xfId="0" applyFont="1" applyFill="1" applyBorder="1" applyAlignment="1" applyProtection="1">
      <alignment horizontal="center" vertical="center"/>
    </xf>
    <xf numFmtId="0" fontId="36" fillId="25" borderId="0" xfId="0" applyNumberFormat="1" applyFont="1" applyFill="1" applyBorder="1" applyAlignment="1" applyProtection="1">
      <alignment horizontal="right"/>
    </xf>
    <xf numFmtId="0" fontId="55" fillId="25" borderId="154" xfId="0" applyFont="1" applyFill="1" applyBorder="1" applyAlignment="1" applyProtection="1">
      <alignment horizontal="center" vertical="center"/>
    </xf>
    <xf numFmtId="0" fontId="55" fillId="25" borderId="74" xfId="0" applyFont="1" applyFill="1" applyBorder="1" applyAlignment="1" applyProtection="1">
      <alignment horizontal="center" vertical="center"/>
    </xf>
    <xf numFmtId="0" fontId="55" fillId="25" borderId="201" xfId="0" applyFont="1" applyFill="1" applyBorder="1" applyAlignment="1" applyProtection="1">
      <alignment horizontal="center" vertical="center"/>
    </xf>
    <xf numFmtId="0" fontId="99" fillId="25" borderId="0" xfId="0" applyFont="1" applyFill="1" applyBorder="1" applyAlignment="1" applyProtection="1">
      <alignment horizontal="right" vertical="top" textRotation="255" shrinkToFit="1"/>
    </xf>
    <xf numFmtId="0" fontId="93" fillId="0" borderId="0" xfId="0" applyFont="1" applyBorder="1" applyAlignment="1" applyProtection="1">
      <alignment vertical="top" textRotation="255" shrinkToFit="1"/>
    </xf>
    <xf numFmtId="0" fontId="24" fillId="25" borderId="0" xfId="0" applyFont="1" applyFill="1" applyAlignment="1" applyProtection="1">
      <alignment horizontal="right" vertical="center"/>
    </xf>
    <xf numFmtId="0" fontId="164" fillId="25" borderId="0" xfId="0" applyFont="1" applyFill="1" applyBorder="1" applyAlignment="1" applyProtection="1">
      <alignment horizontal="right" vertical="center"/>
    </xf>
    <xf numFmtId="38" fontId="10" fillId="25" borderId="25" xfId="35" applyFont="1" applyFill="1" applyBorder="1" applyAlignment="1" applyProtection="1">
      <alignment horizontal="center" vertical="center"/>
    </xf>
    <xf numFmtId="38" fontId="10" fillId="25" borderId="46" xfId="35" applyFont="1" applyFill="1" applyBorder="1" applyAlignment="1" applyProtection="1">
      <alignment horizontal="center" vertical="center"/>
    </xf>
    <xf numFmtId="0" fontId="36" fillId="25" borderId="0" xfId="0" applyNumberFormat="1" applyFont="1" applyFill="1" applyBorder="1" applyAlignment="1">
      <alignment horizontal="right"/>
    </xf>
    <xf numFmtId="0" fontId="55" fillId="25" borderId="22" xfId="0" applyFont="1" applyFill="1" applyBorder="1" applyAlignment="1" applyProtection="1">
      <alignment vertical="center" shrinkToFit="1"/>
    </xf>
    <xf numFmtId="0" fontId="55" fillId="25" borderId="60" xfId="0" applyFont="1" applyFill="1" applyBorder="1" applyAlignment="1" applyProtection="1">
      <alignment horizontal="center" vertical="center" shrinkToFit="1"/>
    </xf>
    <xf numFmtId="0" fontId="55" fillId="25" borderId="47" xfId="0" applyFont="1" applyFill="1" applyBorder="1" applyAlignment="1" applyProtection="1">
      <alignment horizontal="center" vertical="center" shrinkToFit="1"/>
    </xf>
    <xf numFmtId="179" fontId="5" fillId="25" borderId="0" xfId="0" applyNumberFormat="1" applyFont="1" applyFill="1" applyBorder="1" applyAlignment="1" applyProtection="1">
      <alignment vertical="center"/>
    </xf>
    <xf numFmtId="179" fontId="5" fillId="25" borderId="97" xfId="0" applyNumberFormat="1" applyFont="1" applyFill="1" applyBorder="1" applyAlignment="1" applyProtection="1">
      <alignment vertical="center"/>
    </xf>
    <xf numFmtId="0" fontId="36" fillId="25" borderId="157" xfId="0" applyFont="1" applyFill="1" applyBorder="1" applyAlignment="1" applyProtection="1">
      <alignment vertical="top"/>
    </xf>
    <xf numFmtId="181" fontId="55" fillId="25" borderId="39" xfId="0" applyNumberFormat="1" applyFont="1" applyFill="1" applyBorder="1" applyAlignment="1" applyProtection="1">
      <alignment horizontal="center" vertical="center"/>
    </xf>
    <xf numFmtId="181" fontId="55" fillId="25" borderId="0" xfId="0" applyNumberFormat="1" applyFont="1" applyFill="1" applyBorder="1" applyAlignment="1" applyProtection="1">
      <alignment horizontal="center" vertical="center"/>
    </xf>
    <xf numFmtId="181" fontId="55" fillId="25" borderId="136" xfId="0" applyNumberFormat="1" applyFont="1" applyFill="1" applyBorder="1" applyAlignment="1" applyProtection="1">
      <alignment horizontal="center" vertical="center"/>
    </xf>
    <xf numFmtId="181" fontId="55" fillId="25" borderId="22" xfId="0" applyNumberFormat="1" applyFont="1" applyFill="1" applyBorder="1" applyAlignment="1" applyProtection="1">
      <alignment horizontal="center" vertical="center"/>
    </xf>
    <xf numFmtId="181" fontId="55" fillId="25" borderId="20" xfId="0" applyNumberFormat="1" applyFont="1" applyFill="1" applyBorder="1" applyAlignment="1" applyProtection="1">
      <alignment horizontal="center" vertical="center"/>
    </xf>
    <xf numFmtId="181" fontId="55" fillId="25" borderId="147" xfId="0" applyNumberFormat="1" applyFont="1" applyFill="1" applyBorder="1" applyAlignment="1" applyProtection="1">
      <alignment horizontal="center" vertical="center"/>
    </xf>
    <xf numFmtId="0" fontId="36" fillId="25" borderId="0" xfId="0" applyFont="1" applyFill="1" applyBorder="1" applyAlignment="1" applyProtection="1">
      <alignment horizontal="center" vertical="center"/>
    </xf>
    <xf numFmtId="0" fontId="2" fillId="25" borderId="0" xfId="0" applyFont="1" applyFill="1" applyBorder="1" applyAlignment="1">
      <alignment horizontal="center" vertical="center"/>
    </xf>
    <xf numFmtId="0" fontId="36" fillId="25" borderId="150" xfId="0" applyFont="1" applyFill="1" applyBorder="1" applyAlignment="1" applyProtection="1">
      <alignment horizontal="left" vertical="top"/>
    </xf>
    <xf numFmtId="0" fontId="36" fillId="25" borderId="149" xfId="0" applyFont="1" applyFill="1" applyBorder="1" applyAlignment="1" applyProtection="1">
      <alignment horizontal="left" vertical="top"/>
    </xf>
    <xf numFmtId="176" fontId="4" fillId="25" borderId="0" xfId="0" applyNumberFormat="1" applyFont="1" applyFill="1" applyBorder="1" applyAlignment="1" applyProtection="1">
      <alignment vertical="center"/>
    </xf>
    <xf numFmtId="0" fontId="4" fillId="25" borderId="0" xfId="0" applyNumberFormat="1" applyFont="1" applyFill="1" applyBorder="1" applyAlignment="1" applyProtection="1">
      <alignment vertical="center"/>
    </xf>
    <xf numFmtId="0" fontId="92" fillId="25" borderId="149" xfId="0" applyFont="1" applyFill="1" applyBorder="1" applyAlignment="1" applyProtection="1">
      <alignment horizontal="left" vertical="top"/>
    </xf>
    <xf numFmtId="0" fontId="92" fillId="25" borderId="152" xfId="0" applyFont="1" applyFill="1" applyBorder="1" applyAlignment="1" applyProtection="1">
      <alignment horizontal="left" vertical="top"/>
    </xf>
    <xf numFmtId="0" fontId="93" fillId="0" borderId="149" xfId="0" applyFont="1" applyBorder="1" applyAlignment="1" applyProtection="1">
      <alignment horizontal="left"/>
    </xf>
    <xf numFmtId="0" fontId="93" fillId="0" borderId="152" xfId="0" applyFont="1" applyBorder="1" applyAlignment="1" applyProtection="1">
      <alignment horizontal="left"/>
    </xf>
    <xf numFmtId="0" fontId="36" fillId="25" borderId="148" xfId="0" applyFont="1" applyFill="1" applyBorder="1" applyAlignment="1" applyProtection="1">
      <alignment horizontal="left" vertical="top"/>
    </xf>
    <xf numFmtId="0" fontId="36" fillId="25" borderId="152" xfId="0" applyFont="1" applyFill="1" applyBorder="1" applyAlignment="1" applyProtection="1">
      <alignment horizontal="left" vertical="top"/>
    </xf>
    <xf numFmtId="180" fontId="5" fillId="25" borderId="202" xfId="0" applyNumberFormat="1" applyFont="1" applyFill="1" applyBorder="1" applyAlignment="1" applyProtection="1">
      <alignment vertical="center"/>
    </xf>
    <xf numFmtId="180" fontId="5" fillId="25" borderId="203" xfId="0" applyNumberFormat="1" applyFont="1" applyFill="1" applyBorder="1" applyAlignment="1" applyProtection="1">
      <alignment vertical="center"/>
    </xf>
    <xf numFmtId="185" fontId="2" fillId="25" borderId="0" xfId="0" applyNumberFormat="1" applyFont="1" applyFill="1" applyAlignment="1" applyProtection="1">
      <alignment horizontal="center" vertical="center" shrinkToFit="1"/>
    </xf>
    <xf numFmtId="185" fontId="51" fillId="0" borderId="136" xfId="0" applyNumberFormat="1" applyFont="1" applyBorder="1" applyAlignment="1">
      <alignment shrinkToFit="1"/>
    </xf>
    <xf numFmtId="180" fontId="55" fillId="25" borderId="149" xfId="0" applyNumberFormat="1" applyFont="1" applyFill="1" applyBorder="1" applyAlignment="1" applyProtection="1">
      <alignment horizontal="right" vertical="center"/>
    </xf>
    <xf numFmtId="180" fontId="55" fillId="25" borderId="152" xfId="0" applyNumberFormat="1" applyFont="1" applyFill="1" applyBorder="1" applyAlignment="1" applyProtection="1">
      <alignment horizontal="right" vertical="center"/>
    </xf>
    <xf numFmtId="180" fontId="55" fillId="25" borderId="195" xfId="0" applyNumberFormat="1" applyFont="1" applyFill="1" applyBorder="1" applyAlignment="1" applyProtection="1">
      <alignment horizontal="right" vertical="center"/>
    </xf>
    <xf numFmtId="180" fontId="55" fillId="25" borderId="196" xfId="0" applyNumberFormat="1" applyFont="1" applyFill="1" applyBorder="1" applyAlignment="1" applyProtection="1">
      <alignment horizontal="right" vertical="center"/>
    </xf>
    <xf numFmtId="38" fontId="10" fillId="25" borderId="25" xfId="35" applyFont="1" applyFill="1" applyBorder="1" applyAlignment="1" applyProtection="1">
      <alignment horizontal="left" vertical="center"/>
    </xf>
    <xf numFmtId="38" fontId="10" fillId="25" borderId="46" xfId="35" applyFont="1" applyFill="1" applyBorder="1" applyAlignment="1" applyProtection="1">
      <alignment horizontal="left" vertical="center"/>
    </xf>
    <xf numFmtId="0" fontId="97" fillId="25" borderId="0" xfId="0" applyFont="1" applyFill="1" applyBorder="1" applyAlignment="1" applyProtection="1">
      <alignment horizontal="right" vertical="center"/>
    </xf>
    <xf numFmtId="176" fontId="4" fillId="0" borderId="0" xfId="0" applyNumberFormat="1" applyFont="1" applyFill="1" applyBorder="1" applyAlignment="1">
      <alignment vertical="center"/>
    </xf>
    <xf numFmtId="0" fontId="36" fillId="0" borderId="0" xfId="0" applyFont="1" applyFill="1" applyBorder="1" applyAlignment="1">
      <alignment horizontal="center" vertical="center"/>
    </xf>
    <xf numFmtId="0" fontId="55" fillId="0" borderId="0" xfId="0" applyFont="1" applyFill="1" applyBorder="1" applyAlignment="1" applyProtection="1">
      <alignment vertical="center" shrinkToFit="1"/>
      <protection locked="0"/>
    </xf>
    <xf numFmtId="0" fontId="36" fillId="25" borderId="155" xfId="0" applyFont="1" applyFill="1" applyBorder="1" applyAlignment="1" applyProtection="1">
      <alignment horizontal="right" vertical="center"/>
    </xf>
    <xf numFmtId="49" fontId="29" fillId="25" borderId="39" xfId="0" applyNumberFormat="1" applyFont="1" applyFill="1" applyBorder="1" applyAlignment="1" applyProtection="1">
      <alignment horizontal="center" vertical="center" textRotation="255"/>
    </xf>
    <xf numFmtId="0" fontId="55" fillId="25" borderId="0" xfId="0" applyFont="1" applyFill="1" applyBorder="1" applyAlignment="1" applyProtection="1">
      <alignment horizontal="center" vertical="center"/>
      <protection locked="0"/>
    </xf>
    <xf numFmtId="181" fontId="55" fillId="0" borderId="0" xfId="0" applyNumberFormat="1" applyFont="1" applyFill="1" applyBorder="1" applyAlignment="1" applyProtection="1">
      <alignment horizontal="left" vertical="center" shrinkToFit="1"/>
      <protection locked="0"/>
    </xf>
    <xf numFmtId="179" fontId="55" fillId="0" borderId="0" xfId="0" applyNumberFormat="1" applyFont="1" applyFill="1" applyBorder="1" applyAlignment="1" applyProtection="1">
      <alignment vertical="center"/>
    </xf>
    <xf numFmtId="0" fontId="36" fillId="0" borderId="0" xfId="0" applyFont="1" applyFill="1" applyBorder="1" applyAlignment="1">
      <alignment horizontal="left" vertical="top"/>
    </xf>
    <xf numFmtId="0" fontId="55" fillId="0" borderId="0" xfId="0" applyFont="1" applyFill="1" applyBorder="1" applyAlignment="1" applyProtection="1">
      <alignment horizontal="center" vertical="center" shrinkToFit="1"/>
      <protection locked="0"/>
    </xf>
    <xf numFmtId="179" fontId="5" fillId="0" borderId="0" xfId="0" applyNumberFormat="1" applyFont="1" applyFill="1" applyBorder="1" applyAlignment="1" applyProtection="1">
      <alignment vertical="center"/>
    </xf>
    <xf numFmtId="0" fontId="92" fillId="0" borderId="0" xfId="0" applyFont="1" applyFill="1" applyBorder="1" applyAlignment="1">
      <alignment horizontal="left" vertical="top"/>
    </xf>
    <xf numFmtId="0" fontId="36" fillId="0" borderId="0" xfId="0" applyFont="1" applyFill="1" applyBorder="1" applyAlignment="1">
      <alignment vertical="top"/>
    </xf>
    <xf numFmtId="0" fontId="36" fillId="25" borderId="0" xfId="0" applyFont="1" applyFill="1" applyBorder="1" applyAlignment="1" applyProtection="1">
      <alignment vertical="top"/>
      <protection locked="0"/>
    </xf>
    <xf numFmtId="0" fontId="55" fillId="0" borderId="0" xfId="0" applyFont="1" applyFill="1" applyBorder="1" applyAlignment="1" applyProtection="1">
      <alignment horizontal="left" vertical="center" shrinkToFit="1"/>
      <protection locked="0"/>
    </xf>
    <xf numFmtId="181" fontId="55" fillId="25" borderId="0" xfId="0" applyNumberFormat="1" applyFont="1" applyFill="1" applyBorder="1" applyAlignment="1" applyProtection="1">
      <alignment horizontal="center" vertical="center"/>
      <protection locked="0"/>
    </xf>
    <xf numFmtId="0" fontId="36" fillId="0" borderId="0" xfId="0" applyFont="1" applyFill="1" applyBorder="1" applyAlignment="1">
      <alignment vertical="center"/>
    </xf>
    <xf numFmtId="0" fontId="244" fillId="0" borderId="30" xfId="0" applyFont="1" applyFill="1" applyBorder="1" applyAlignment="1" applyProtection="1">
      <alignment horizontal="left" vertical="center" shrinkToFit="1"/>
    </xf>
    <xf numFmtId="0" fontId="244" fillId="0" borderId="18" xfId="0" applyFont="1" applyFill="1" applyBorder="1" applyAlignment="1" applyProtection="1">
      <alignment horizontal="left" vertical="center" shrinkToFit="1"/>
    </xf>
    <xf numFmtId="0" fontId="244" fillId="0" borderId="51" xfId="0" applyFont="1" applyFill="1" applyBorder="1" applyAlignment="1" applyProtection="1">
      <alignment horizontal="left" vertical="center" shrinkToFit="1"/>
    </xf>
    <xf numFmtId="0" fontId="36" fillId="25" borderId="39" xfId="0" applyFont="1" applyFill="1" applyBorder="1" applyAlignment="1" applyProtection="1">
      <alignment vertical="top"/>
    </xf>
    <xf numFmtId="0" fontId="36" fillId="25" borderId="97" xfId="0" applyFont="1" applyFill="1" applyBorder="1" applyAlignment="1" applyProtection="1">
      <alignment vertical="top"/>
    </xf>
    <xf numFmtId="0" fontId="29" fillId="0" borderId="0" xfId="0" applyFont="1" applyFill="1" applyBorder="1" applyAlignment="1">
      <alignment horizontal="center" vertical="center"/>
    </xf>
    <xf numFmtId="0" fontId="36" fillId="25" borderId="154" xfId="0" applyFont="1" applyFill="1" applyBorder="1" applyAlignment="1" applyProtection="1">
      <alignment horizontal="left" vertical="top"/>
    </xf>
    <xf numFmtId="0" fontId="36" fillId="25" borderId="73" xfId="0" applyFont="1" applyFill="1" applyBorder="1" applyAlignment="1" applyProtection="1">
      <alignment horizontal="left" vertical="top"/>
    </xf>
    <xf numFmtId="0" fontId="36" fillId="25" borderId="201" xfId="0" applyFont="1" applyFill="1" applyBorder="1" applyAlignment="1" applyProtection="1">
      <alignment horizontal="left" vertical="top"/>
    </xf>
    <xf numFmtId="0" fontId="36" fillId="25" borderId="28" xfId="0" applyFont="1" applyFill="1" applyBorder="1" applyAlignment="1" applyProtection="1">
      <alignment horizontal="left" vertical="top"/>
    </xf>
    <xf numFmtId="0" fontId="36" fillId="25" borderId="21" xfId="0" applyFont="1" applyFill="1" applyBorder="1" applyAlignment="1" applyProtection="1">
      <alignment horizontal="left" vertical="top"/>
    </xf>
    <xf numFmtId="0" fontId="36" fillId="25" borderId="186" xfId="0" applyFont="1" applyFill="1" applyBorder="1" applyAlignment="1" applyProtection="1">
      <alignment horizontal="left" vertical="top"/>
    </xf>
    <xf numFmtId="0" fontId="55" fillId="25" borderId="68" xfId="0" applyFont="1" applyFill="1" applyBorder="1" applyAlignment="1" applyProtection="1">
      <alignment vertical="center" shrinkToFit="1"/>
    </xf>
    <xf numFmtId="0" fontId="55" fillId="25" borderId="69" xfId="0" applyFont="1" applyFill="1" applyBorder="1" applyAlignment="1" applyProtection="1">
      <alignment vertical="center" shrinkToFit="1"/>
    </xf>
    <xf numFmtId="0" fontId="36" fillId="25" borderId="21" xfId="0" applyFont="1" applyFill="1" applyBorder="1" applyAlignment="1" applyProtection="1">
      <alignment vertical="top"/>
    </xf>
    <xf numFmtId="0" fontId="36" fillId="25" borderId="186" xfId="0" applyFont="1" applyFill="1" applyBorder="1" applyAlignment="1" applyProtection="1">
      <alignment vertical="top"/>
    </xf>
    <xf numFmtId="0" fontId="55" fillId="0" borderId="0"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49" fontId="29" fillId="0" borderId="0" xfId="0" applyNumberFormat="1" applyFont="1" applyFill="1" applyBorder="1" applyAlignment="1">
      <alignment horizontal="center" vertical="center" textRotation="255"/>
    </xf>
    <xf numFmtId="0" fontId="55" fillId="25" borderId="154" xfId="0" applyFont="1" applyFill="1" applyBorder="1" applyAlignment="1" applyProtection="1">
      <alignment horizontal="left" vertical="center"/>
    </xf>
    <xf numFmtId="0" fontId="244" fillId="25" borderId="104" xfId="0" applyFont="1" applyFill="1" applyBorder="1" applyAlignment="1" applyProtection="1">
      <alignment horizontal="left" vertical="center" shrinkToFit="1"/>
    </xf>
    <xf numFmtId="0" fontId="244" fillId="25" borderId="102" xfId="0" applyFont="1" applyFill="1" applyBorder="1" applyAlignment="1" applyProtection="1">
      <alignment horizontal="left" vertical="center" shrinkToFit="1"/>
    </xf>
    <xf numFmtId="0" fontId="244" fillId="25" borderId="56" xfId="0" applyFont="1" applyFill="1" applyBorder="1" applyAlignment="1" applyProtection="1">
      <alignment horizontal="left" vertical="center" shrinkToFit="1"/>
    </xf>
    <xf numFmtId="0" fontId="25" fillId="0" borderId="258" xfId="0" applyFont="1" applyBorder="1" applyAlignment="1">
      <alignment horizontal="left" vertical="center" shrinkToFit="1"/>
    </xf>
    <xf numFmtId="0" fontId="25" fillId="0" borderId="259" xfId="0" applyFont="1" applyBorder="1" applyAlignment="1">
      <alignment horizontal="left" vertical="center" shrinkToFit="1"/>
    </xf>
    <xf numFmtId="0" fontId="25" fillId="0" borderId="260" xfId="0" applyFont="1" applyBorder="1" applyAlignment="1">
      <alignment horizontal="left" vertical="center" shrinkToFit="1"/>
    </xf>
    <xf numFmtId="0" fontId="36" fillId="25" borderId="28" xfId="0" applyFont="1" applyFill="1" applyBorder="1" applyAlignment="1" applyProtection="1">
      <alignment vertical="top"/>
    </xf>
    <xf numFmtId="0" fontId="36" fillId="25" borderId="31" xfId="0" applyFont="1" applyFill="1" applyBorder="1" applyAlignment="1" applyProtection="1">
      <alignment vertical="top"/>
    </xf>
    <xf numFmtId="0" fontId="29" fillId="25" borderId="0" xfId="0" applyFont="1" applyFill="1" applyBorder="1" applyAlignment="1">
      <alignment horizontal="center" vertical="center"/>
    </xf>
    <xf numFmtId="0" fontId="99" fillId="25" borderId="0" xfId="0" applyFont="1" applyFill="1" applyBorder="1" applyAlignment="1">
      <alignment horizontal="right" vertical="top" textRotation="255" shrinkToFit="1"/>
    </xf>
    <xf numFmtId="0" fontId="93" fillId="0" borderId="0" xfId="0" applyFont="1" applyBorder="1" applyAlignment="1">
      <alignment vertical="top" textRotation="255" shrinkToFit="1"/>
    </xf>
    <xf numFmtId="0" fontId="2" fillId="0" borderId="0" xfId="0" applyFont="1" applyFill="1" applyBorder="1" applyAlignment="1">
      <alignment horizontal="center" vertical="center"/>
    </xf>
    <xf numFmtId="0" fontId="2" fillId="25" borderId="114" xfId="0" applyFont="1" applyFill="1" applyBorder="1" applyAlignment="1" applyProtection="1">
      <alignment horizontal="center" vertical="center"/>
    </xf>
    <xf numFmtId="0" fontId="2" fillId="25" borderId="105" xfId="0" applyFont="1" applyFill="1" applyBorder="1" applyAlignment="1" applyProtection="1">
      <alignment horizontal="center" vertical="center"/>
    </xf>
    <xf numFmtId="0" fontId="64" fillId="25" borderId="0" xfId="0" applyFont="1" applyFill="1" applyBorder="1" applyAlignment="1">
      <alignment horizontal="left" shrinkToFit="1"/>
    </xf>
    <xf numFmtId="0" fontId="86" fillId="0" borderId="87" xfId="0" applyFont="1" applyFill="1" applyBorder="1" applyAlignment="1" applyProtection="1">
      <alignment horizontal="center" vertical="center"/>
    </xf>
    <xf numFmtId="0" fontId="64" fillId="0" borderId="0"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134" xfId="0" applyFont="1" applyFill="1" applyBorder="1" applyAlignment="1">
      <alignment horizontal="center" vertical="center"/>
    </xf>
    <xf numFmtId="38" fontId="64" fillId="0" borderId="0" xfId="35" applyFont="1" applyFill="1" applyBorder="1" applyAlignment="1">
      <alignment vertical="center"/>
    </xf>
    <xf numFmtId="38" fontId="64" fillId="0" borderId="16" xfId="35" applyFont="1" applyFill="1" applyBorder="1" applyAlignment="1">
      <alignment vertical="center"/>
    </xf>
    <xf numFmtId="38" fontId="7" fillId="0" borderId="0" xfId="35" applyFont="1" applyFill="1" applyBorder="1" applyAlignment="1">
      <alignment horizontal="right" vertical="center"/>
    </xf>
    <xf numFmtId="38" fontId="7" fillId="0" borderId="16" xfId="35" applyFont="1" applyFill="1" applyBorder="1" applyAlignment="1">
      <alignment horizontal="right" vertical="center"/>
    </xf>
    <xf numFmtId="0" fontId="69" fillId="25" borderId="100" xfId="0" applyFont="1" applyFill="1" applyBorder="1" applyAlignment="1">
      <alignment horizontal="center" vertical="center" shrinkToFit="1"/>
    </xf>
    <xf numFmtId="0" fontId="69" fillId="25" borderId="58" xfId="0" applyFont="1" applyFill="1" applyBorder="1" applyAlignment="1">
      <alignment horizontal="center" vertical="center" shrinkToFit="1"/>
    </xf>
    <xf numFmtId="0" fontId="69" fillId="25" borderId="59" xfId="0" applyFont="1" applyFill="1" applyBorder="1" applyAlignment="1">
      <alignment horizontal="center" vertical="center" shrinkToFit="1"/>
    </xf>
    <xf numFmtId="38" fontId="75" fillId="0" borderId="57" xfId="35" applyFont="1" applyFill="1" applyBorder="1" applyAlignment="1" applyProtection="1">
      <alignment vertical="center" wrapText="1"/>
    </xf>
    <xf numFmtId="38" fontId="75" fillId="0" borderId="96" xfId="35" applyFont="1" applyFill="1" applyBorder="1" applyAlignment="1" applyProtection="1">
      <alignment vertical="center" wrapText="1"/>
    </xf>
    <xf numFmtId="38" fontId="83" fillId="0" borderId="78" xfId="35" applyFont="1" applyFill="1" applyBorder="1" applyAlignment="1" applyProtection="1">
      <alignment horizontal="right" vertical="center"/>
      <protection locked="0"/>
    </xf>
    <xf numFmtId="38" fontId="83" fillId="0" borderId="81" xfId="35" applyFont="1" applyFill="1" applyBorder="1" applyAlignment="1" applyProtection="1">
      <alignment horizontal="right" vertical="center"/>
      <protection locked="0"/>
    </xf>
    <xf numFmtId="38" fontId="4" fillId="0" borderId="0" xfId="35" applyFont="1" applyFill="1" applyBorder="1" applyAlignment="1" applyProtection="1">
      <alignment vertical="center"/>
    </xf>
    <xf numFmtId="38" fontId="4" fillId="0" borderId="16" xfId="35" applyFont="1" applyFill="1" applyBorder="1" applyAlignment="1" applyProtection="1">
      <alignment vertical="center"/>
    </xf>
    <xf numFmtId="38" fontId="86" fillId="0" borderId="87" xfId="35" applyFont="1" applyFill="1" applyBorder="1" applyAlignment="1" applyProtection="1">
      <alignment horizontal="right" vertical="center"/>
    </xf>
    <xf numFmtId="38" fontId="86" fillId="0" borderId="134" xfId="35" applyFont="1" applyFill="1" applyBorder="1" applyAlignment="1" applyProtection="1">
      <alignment horizontal="right" vertical="center"/>
    </xf>
    <xf numFmtId="0" fontId="69" fillId="0" borderId="58" xfId="0" applyFont="1" applyFill="1" applyBorder="1" applyAlignment="1">
      <alignment horizontal="center" vertical="center"/>
    </xf>
    <xf numFmtId="0" fontId="69" fillId="0" borderId="95" xfId="0" applyFont="1" applyFill="1" applyBorder="1" applyAlignment="1">
      <alignment horizontal="center" vertical="center"/>
    </xf>
    <xf numFmtId="38" fontId="83" fillId="0" borderId="78" xfId="35" applyFont="1" applyFill="1" applyBorder="1" applyAlignment="1" applyProtection="1">
      <alignment vertical="center"/>
      <protection locked="0"/>
    </xf>
    <xf numFmtId="38" fontId="83" fillId="0" borderId="91" xfId="35" applyFont="1" applyFill="1" applyBorder="1" applyAlignment="1" applyProtection="1">
      <alignment vertical="center"/>
      <protection locked="0"/>
    </xf>
    <xf numFmtId="0" fontId="4" fillId="0" borderId="35" xfId="0" applyFont="1" applyFill="1" applyBorder="1" applyAlignment="1">
      <alignment vertical="center"/>
    </xf>
    <xf numFmtId="0" fontId="4" fillId="25" borderId="92" xfId="0" applyFont="1" applyFill="1" applyBorder="1" applyAlignment="1">
      <alignment horizontal="center" vertical="center"/>
    </xf>
    <xf numFmtId="0" fontId="4" fillId="25" borderId="57" xfId="0" applyFont="1" applyFill="1" applyBorder="1" applyAlignment="1">
      <alignment horizontal="center" vertical="center"/>
    </xf>
    <xf numFmtId="0" fontId="4" fillId="25" borderId="54" xfId="0" applyFont="1" applyFill="1" applyBorder="1" applyAlignment="1">
      <alignment horizontal="center" vertical="center"/>
    </xf>
    <xf numFmtId="185" fontId="2" fillId="25" borderId="0" xfId="0" applyNumberFormat="1" applyFont="1" applyFill="1" applyAlignment="1" applyProtection="1">
      <alignment horizontal="center" shrinkToFit="1"/>
    </xf>
    <xf numFmtId="185" fontId="2" fillId="25" borderId="136" xfId="0" applyNumberFormat="1" applyFont="1" applyFill="1" applyBorder="1" applyAlignment="1" applyProtection="1">
      <alignment horizontal="center" shrinkToFit="1"/>
    </xf>
    <xf numFmtId="38" fontId="83" fillId="0" borderId="97" xfId="35" applyFont="1" applyFill="1" applyBorder="1" applyAlignment="1" applyProtection="1">
      <alignment horizontal="right" vertical="center"/>
      <protection locked="0"/>
    </xf>
    <xf numFmtId="38" fontId="83" fillId="0" borderId="135" xfId="35" applyFont="1" applyFill="1" applyBorder="1" applyAlignment="1" applyProtection="1">
      <alignment horizontal="right" vertical="center"/>
      <protection locked="0"/>
    </xf>
    <xf numFmtId="38" fontId="4" fillId="0" borderId="57" xfId="35" applyFont="1" applyFill="1" applyBorder="1" applyAlignment="1" applyProtection="1">
      <alignment vertical="center"/>
    </xf>
    <xf numFmtId="38" fontId="4" fillId="0" borderId="96" xfId="35" applyFont="1" applyFill="1" applyBorder="1" applyAlignment="1" applyProtection="1">
      <alignment vertical="center"/>
    </xf>
    <xf numFmtId="38" fontId="86" fillId="0" borderId="83" xfId="35" applyFont="1" applyFill="1" applyBorder="1" applyAlignment="1" applyProtection="1">
      <alignment horizontal="right" vertical="center"/>
    </xf>
    <xf numFmtId="38" fontId="86" fillId="0" borderId="91" xfId="35" applyFont="1" applyFill="1" applyBorder="1" applyAlignment="1" applyProtection="1">
      <alignment horizontal="right" vertical="center"/>
    </xf>
    <xf numFmtId="38" fontId="7" fillId="0" borderId="0" xfId="35" applyFont="1" applyFill="1" applyBorder="1" applyAlignment="1" applyProtection="1">
      <alignment horizontal="right" vertical="center"/>
    </xf>
    <xf numFmtId="38" fontId="7" fillId="0" borderId="16" xfId="35" applyFont="1" applyFill="1" applyBorder="1" applyAlignment="1" applyProtection="1">
      <alignment horizontal="right" vertical="center"/>
    </xf>
    <xf numFmtId="176" fontId="2" fillId="25" borderId="0" xfId="0" applyNumberFormat="1" applyFont="1" applyFill="1" applyBorder="1" applyAlignment="1" applyProtection="1">
      <alignment vertical="center"/>
    </xf>
    <xf numFmtId="0" fontId="2" fillId="25" borderId="0" xfId="0" applyFont="1" applyFill="1" applyBorder="1" applyAlignment="1" applyProtection="1">
      <alignment horizontal="center" vertical="center"/>
    </xf>
    <xf numFmtId="0" fontId="2" fillId="25" borderId="136" xfId="0" applyFont="1" applyFill="1" applyBorder="1" applyAlignment="1" applyProtection="1">
      <alignment horizontal="center" vertical="center"/>
    </xf>
    <xf numFmtId="56" fontId="55" fillId="25" borderId="39" xfId="0" applyNumberFormat="1" applyFont="1" applyFill="1" applyBorder="1" applyAlignment="1" applyProtection="1">
      <alignment vertical="center" shrinkToFit="1"/>
    </xf>
    <xf numFmtId="0" fontId="4" fillId="25" borderId="150" xfId="0" applyFont="1" applyFill="1" applyBorder="1" applyAlignment="1" applyProtection="1">
      <alignment horizontal="left" vertical="top"/>
    </xf>
    <xf numFmtId="0" fontId="4" fillId="25" borderId="149" xfId="0" applyFont="1" applyFill="1" applyBorder="1" applyAlignment="1" applyProtection="1">
      <alignment horizontal="left" vertical="top"/>
    </xf>
    <xf numFmtId="0" fontId="4" fillId="25" borderId="149" xfId="0" applyFont="1" applyFill="1" applyBorder="1" applyAlignment="1">
      <alignment horizontal="center" vertical="center"/>
    </xf>
    <xf numFmtId="0" fontId="4" fillId="25" borderId="157" xfId="0" applyFont="1" applyFill="1" applyBorder="1" applyAlignment="1">
      <alignment horizontal="center" vertical="center"/>
    </xf>
    <xf numFmtId="38" fontId="83" fillId="25" borderId="165" xfId="35" applyFont="1" applyFill="1" applyBorder="1" applyAlignment="1" applyProtection="1">
      <alignment horizontal="right" vertical="center"/>
      <protection locked="0"/>
    </xf>
    <xf numFmtId="38" fontId="83" fillId="25" borderId="87" xfId="35" applyFont="1" applyFill="1" applyBorder="1" applyAlignment="1" applyProtection="1">
      <alignment horizontal="right" vertical="center"/>
      <protection locked="0"/>
    </xf>
    <xf numFmtId="0" fontId="4" fillId="25" borderId="165" xfId="0" applyFont="1" applyFill="1" applyBorder="1" applyAlignment="1" applyProtection="1">
      <alignment horizontal="center" vertical="center"/>
    </xf>
    <xf numFmtId="0" fontId="4" fillId="25" borderId="87" xfId="0" applyFont="1" applyFill="1" applyBorder="1" applyAlignment="1" applyProtection="1">
      <alignment horizontal="center" vertical="center"/>
    </xf>
    <xf numFmtId="0" fontId="4" fillId="25" borderId="21" xfId="0" applyFont="1" applyFill="1" applyBorder="1" applyAlignment="1" applyProtection="1">
      <alignment horizontal="center" vertical="center"/>
    </xf>
    <xf numFmtId="0" fontId="4" fillId="25" borderId="0" xfId="0" applyFont="1" applyFill="1" applyBorder="1" applyAlignment="1" applyProtection="1">
      <alignment horizontal="center" vertical="center"/>
    </xf>
    <xf numFmtId="38" fontId="83" fillId="25" borderId="31" xfId="35" applyFont="1" applyFill="1" applyBorder="1" applyAlignment="1" applyProtection="1">
      <alignment horizontal="right" vertical="center"/>
    </xf>
    <xf numFmtId="38" fontId="83" fillId="25" borderId="97" xfId="35" applyFont="1" applyFill="1" applyBorder="1" applyAlignment="1" applyProtection="1">
      <alignment horizontal="right" vertical="center"/>
    </xf>
    <xf numFmtId="38" fontId="7" fillId="25" borderId="21" xfId="35" applyFont="1" applyFill="1" applyBorder="1" applyAlignment="1" applyProtection="1">
      <alignment horizontal="right" vertical="center"/>
    </xf>
    <xf numFmtId="38" fontId="7" fillId="25" borderId="0" xfId="35" applyFont="1" applyFill="1" applyBorder="1" applyAlignment="1" applyProtection="1">
      <alignment horizontal="right" vertical="center"/>
    </xf>
    <xf numFmtId="0" fontId="55" fillId="25" borderId="39" xfId="0" applyFont="1" applyFill="1" applyBorder="1" applyAlignment="1" applyProtection="1">
      <alignment horizontal="center" vertical="center" shrinkToFit="1"/>
    </xf>
    <xf numFmtId="0" fontId="55" fillId="25" borderId="97" xfId="0" applyFont="1" applyFill="1" applyBorder="1" applyAlignment="1" applyProtection="1">
      <alignment horizontal="center" vertical="center" shrinkToFit="1"/>
    </xf>
    <xf numFmtId="0" fontId="55" fillId="25" borderId="22" xfId="0" applyFont="1" applyFill="1" applyBorder="1" applyAlignment="1" applyProtection="1">
      <alignment horizontal="center" vertical="center" shrinkToFit="1"/>
    </xf>
    <xf numFmtId="0" fontId="55" fillId="25" borderId="29" xfId="0" applyFont="1" applyFill="1" applyBorder="1" applyAlignment="1" applyProtection="1">
      <alignment horizontal="center" vertical="center" shrinkToFit="1"/>
    </xf>
    <xf numFmtId="179" fontId="5" fillId="25" borderId="202" xfId="0" applyNumberFormat="1" applyFont="1" applyFill="1" applyBorder="1" applyAlignment="1" applyProtection="1">
      <alignment vertical="top"/>
    </xf>
    <xf numFmtId="179" fontId="5" fillId="25" borderId="202" xfId="0" applyNumberFormat="1" applyFont="1" applyFill="1" applyBorder="1" applyAlignment="1" applyProtection="1"/>
    <xf numFmtId="179" fontId="5" fillId="25" borderId="203" xfId="0" applyNumberFormat="1" applyFont="1" applyFill="1" applyBorder="1" applyAlignment="1" applyProtection="1"/>
    <xf numFmtId="0" fontId="4" fillId="25" borderId="161" xfId="0" applyFont="1" applyFill="1" applyBorder="1" applyAlignment="1">
      <alignment horizontal="center" vertical="center" textRotation="255"/>
    </xf>
    <xf numFmtId="0" fontId="4" fillId="25" borderId="151" xfId="0" applyFont="1" applyFill="1" applyBorder="1" applyAlignment="1">
      <alignment horizontal="center" vertical="center" textRotation="255"/>
    </xf>
    <xf numFmtId="0" fontId="4" fillId="25" borderId="124" xfId="0" applyFont="1" applyFill="1" applyBorder="1" applyAlignment="1">
      <alignment horizontal="center" vertical="center"/>
    </xf>
    <xf numFmtId="38" fontId="83" fillId="25" borderId="118" xfId="35" applyFont="1" applyFill="1" applyBorder="1" applyAlignment="1" applyProtection="1">
      <alignment horizontal="right" vertical="center"/>
      <protection locked="0"/>
    </xf>
    <xf numFmtId="38" fontId="83" fillId="25" borderId="83" xfId="35" applyFont="1" applyFill="1" applyBorder="1" applyAlignment="1" applyProtection="1">
      <alignment horizontal="right" vertical="center"/>
      <protection locked="0"/>
    </xf>
    <xf numFmtId="38" fontId="83" fillId="25" borderId="81" xfId="35" applyFont="1" applyFill="1" applyBorder="1" applyAlignment="1" applyProtection="1">
      <alignment horizontal="right" vertical="center"/>
      <protection locked="0"/>
    </xf>
    <xf numFmtId="0" fontId="4" fillId="25" borderId="21"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100" xfId="0" applyFont="1" applyFill="1" applyBorder="1" applyAlignment="1">
      <alignment horizontal="center" vertical="center"/>
    </xf>
    <xf numFmtId="0" fontId="4" fillId="25" borderId="58"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4" xfId="0" applyFont="1" applyFill="1" applyBorder="1" applyAlignment="1">
      <alignment horizontal="center" vertical="center"/>
    </xf>
    <xf numFmtId="0" fontId="229" fillId="0" borderId="90" xfId="0" applyFont="1" applyFill="1" applyBorder="1" applyAlignment="1">
      <alignment horizontal="center" vertical="center" shrinkToFit="1"/>
    </xf>
    <xf numFmtId="0" fontId="229" fillId="0" borderId="58" xfId="0" applyFont="1" applyFill="1" applyBorder="1" applyAlignment="1">
      <alignment horizontal="center" vertical="center" shrinkToFit="1"/>
    </xf>
    <xf numFmtId="0" fontId="229" fillId="0" borderId="59" xfId="0" applyFont="1" applyFill="1" applyBorder="1" applyAlignment="1">
      <alignment horizontal="center" vertical="center" shrinkToFit="1"/>
    </xf>
    <xf numFmtId="38" fontId="7" fillId="0" borderId="89" xfId="35" applyFont="1" applyFill="1" applyBorder="1" applyAlignment="1">
      <alignment horizontal="right" vertical="center"/>
    </xf>
    <xf numFmtId="38" fontId="7" fillId="0" borderId="48" xfId="35" applyFont="1" applyFill="1" applyBorder="1" applyAlignment="1">
      <alignment horizontal="right" vertical="center"/>
    </xf>
    <xf numFmtId="0" fontId="4" fillId="25" borderId="35" xfId="0" applyFont="1" applyFill="1" applyBorder="1" applyAlignment="1">
      <alignment horizontal="left" vertical="center" shrinkToFit="1"/>
    </xf>
    <xf numFmtId="0" fontId="4" fillId="25" borderId="18" xfId="0" applyFont="1" applyFill="1" applyBorder="1" applyAlignment="1">
      <alignment horizontal="left" vertical="center" shrinkToFit="1"/>
    </xf>
    <xf numFmtId="0" fontId="4" fillId="25" borderId="28" xfId="0" applyFont="1" applyFill="1"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8" xfId="0" applyBorder="1" applyAlignment="1">
      <alignment horizontal="center" vertical="center"/>
    </xf>
    <xf numFmtId="0" fontId="4" fillId="25" borderId="28" xfId="0" applyFont="1" applyFill="1" applyBorder="1" applyAlignment="1">
      <alignment vertical="top"/>
    </xf>
    <xf numFmtId="0" fontId="4" fillId="25" borderId="186" xfId="0" applyFont="1" applyFill="1" applyBorder="1" applyAlignment="1">
      <alignment vertical="top"/>
    </xf>
    <xf numFmtId="38" fontId="7" fillId="25" borderId="21" xfId="35" applyFont="1" applyFill="1" applyBorder="1" applyAlignment="1">
      <alignment horizontal="right" vertical="center"/>
    </xf>
    <xf numFmtId="38" fontId="7" fillId="25" borderId="0" xfId="35" applyFont="1" applyFill="1" applyBorder="1" applyAlignment="1">
      <alignment horizontal="right" vertical="center"/>
    </xf>
    <xf numFmtId="38" fontId="7" fillId="25" borderId="48" xfId="35" applyFont="1" applyFill="1" applyBorder="1" applyAlignment="1">
      <alignment horizontal="right" vertical="center"/>
    </xf>
    <xf numFmtId="38" fontId="255" fillId="25" borderId="186" xfId="35" applyFont="1" applyFill="1" applyBorder="1" applyAlignment="1">
      <alignment horizontal="right" vertical="center"/>
    </xf>
    <xf numFmtId="38" fontId="255" fillId="25" borderId="136" xfId="35" applyFont="1" applyFill="1" applyBorder="1" applyAlignment="1">
      <alignment horizontal="right" vertical="center"/>
    </xf>
    <xf numFmtId="0" fontId="64" fillId="25" borderId="0" xfId="0" applyFont="1" applyFill="1" applyBorder="1" applyAlignment="1">
      <alignment horizontal="center" vertical="center"/>
    </xf>
    <xf numFmtId="0" fontId="4" fillId="25" borderId="21" xfId="0" applyFont="1" applyFill="1" applyBorder="1" applyAlignment="1">
      <alignment vertical="top"/>
    </xf>
    <xf numFmtId="0" fontId="4" fillId="25" borderId="31" xfId="0" applyFont="1" applyFill="1" applyBorder="1" applyAlignment="1">
      <alignment vertical="top"/>
    </xf>
    <xf numFmtId="181" fontId="55" fillId="25" borderId="156" xfId="0" applyNumberFormat="1" applyFont="1" applyFill="1" applyBorder="1" applyAlignment="1" applyProtection="1">
      <alignment horizontal="center" vertical="center" shrinkToFit="1"/>
    </xf>
    <xf numFmtId="0" fontId="4" fillId="25" borderId="176" xfId="0" applyFont="1" applyFill="1" applyBorder="1" applyAlignment="1">
      <alignment horizontal="center" vertical="center"/>
    </xf>
    <xf numFmtId="0" fontId="4" fillId="25" borderId="207" xfId="0" applyFont="1" applyFill="1" applyBorder="1" applyAlignment="1">
      <alignment horizontal="center" vertical="center"/>
    </xf>
    <xf numFmtId="0" fontId="4" fillId="25" borderId="148" xfId="0" applyFont="1" applyFill="1" applyBorder="1" applyAlignment="1" applyProtection="1">
      <alignment horizontal="left" vertical="top"/>
    </xf>
    <xf numFmtId="0" fontId="4" fillId="25" borderId="157" xfId="0" applyFont="1" applyFill="1" applyBorder="1" applyAlignment="1" applyProtection="1">
      <alignment horizontal="left" vertical="top"/>
    </xf>
    <xf numFmtId="0" fontId="2" fillId="25" borderId="158" xfId="0" applyFont="1" applyFill="1" applyBorder="1" applyAlignment="1" applyProtection="1">
      <alignment vertical="top"/>
    </xf>
    <xf numFmtId="38" fontId="83" fillId="0" borderId="177" xfId="35" applyFont="1" applyFill="1" applyBorder="1" applyAlignment="1" applyProtection="1">
      <alignment horizontal="right" vertical="center"/>
      <protection locked="0"/>
    </xf>
    <xf numFmtId="38" fontId="83" fillId="0" borderId="87" xfId="35" applyFont="1" applyFill="1" applyBorder="1" applyAlignment="1" applyProtection="1">
      <alignment horizontal="right" vertical="center"/>
      <protection locked="0"/>
    </xf>
    <xf numFmtId="38" fontId="83" fillId="0" borderId="190" xfId="35" applyFont="1" applyFill="1" applyBorder="1" applyAlignment="1" applyProtection="1">
      <alignment horizontal="right" vertical="center"/>
      <protection locked="0"/>
    </xf>
    <xf numFmtId="0" fontId="55" fillId="25" borderId="73" xfId="0" applyFont="1" applyFill="1" applyBorder="1" applyAlignment="1" applyProtection="1">
      <alignment horizontal="center" vertical="center"/>
      <protection locked="0"/>
    </xf>
    <xf numFmtId="0" fontId="17" fillId="25" borderId="148" xfId="0" applyFont="1" applyFill="1" applyBorder="1" applyAlignment="1" applyProtection="1">
      <alignment vertical="top"/>
    </xf>
    <xf numFmtId="0" fontId="17" fillId="25" borderId="149" xfId="0" applyFont="1" applyFill="1" applyBorder="1" applyAlignment="1" applyProtection="1">
      <alignment vertical="top"/>
    </xf>
    <xf numFmtId="0" fontId="17" fillId="25" borderId="152" xfId="0" applyFont="1" applyFill="1" applyBorder="1" applyAlignment="1" applyProtection="1">
      <alignment vertical="top"/>
    </xf>
    <xf numFmtId="0" fontId="4" fillId="25" borderId="39" xfId="0" applyFont="1" applyFill="1" applyBorder="1" applyAlignment="1">
      <alignment horizontal="center" vertical="center"/>
    </xf>
    <xf numFmtId="0" fontId="4" fillId="25" borderId="90" xfId="0" applyFont="1" applyFill="1" applyBorder="1" applyAlignment="1">
      <alignment horizontal="center" vertical="center"/>
    </xf>
    <xf numFmtId="0" fontId="4" fillId="25" borderId="59"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39" xfId="0" applyFont="1" applyFill="1" applyBorder="1" applyAlignment="1">
      <alignment horizontal="center"/>
    </xf>
    <xf numFmtId="0" fontId="4" fillId="0" borderId="0" xfId="0" applyFont="1" applyFill="1" applyBorder="1" applyAlignment="1">
      <alignment horizontal="center"/>
    </xf>
    <xf numFmtId="0" fontId="4" fillId="0" borderId="161" xfId="0" applyFont="1" applyFill="1" applyBorder="1" applyAlignment="1">
      <alignment vertical="center"/>
    </xf>
    <xf numFmtId="0" fontId="4" fillId="0" borderId="213" xfId="0" applyFont="1" applyFill="1" applyBorder="1" applyAlignment="1">
      <alignment vertical="center"/>
    </xf>
    <xf numFmtId="0" fontId="4" fillId="0" borderId="140" xfId="0" applyFont="1" applyFill="1" applyBorder="1" applyAlignment="1">
      <alignment horizontal="center" vertical="center" textRotation="255"/>
    </xf>
    <xf numFmtId="0" fontId="4" fillId="0" borderId="161" xfId="0" applyFont="1" applyFill="1" applyBorder="1" applyAlignment="1">
      <alignment horizontal="center" vertical="center" textRotation="255"/>
    </xf>
    <xf numFmtId="0" fontId="4" fillId="0" borderId="35"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40" xfId="0" applyFont="1" applyFill="1" applyBorder="1" applyAlignment="1">
      <alignment horizontal="left" vertical="center"/>
    </xf>
    <xf numFmtId="0" fontId="4" fillId="0" borderId="151" xfId="0" applyFont="1" applyFill="1" applyBorder="1" applyAlignment="1">
      <alignment horizontal="left" vertical="center"/>
    </xf>
    <xf numFmtId="0" fontId="69" fillId="25" borderId="90" xfId="0" applyFont="1" applyFill="1" applyBorder="1" applyAlignment="1">
      <alignment horizontal="center" vertical="center"/>
    </xf>
    <xf numFmtId="0" fontId="69" fillId="25" borderId="95" xfId="0" applyFont="1" applyFill="1" applyBorder="1" applyAlignment="1">
      <alignment horizontal="center" vertical="center"/>
    </xf>
    <xf numFmtId="38" fontId="7" fillId="0" borderId="0" xfId="35" applyFont="1" applyFill="1" applyBorder="1" applyAlignment="1">
      <alignment vertical="center"/>
    </xf>
    <xf numFmtId="38" fontId="7" fillId="0" borderId="16" xfId="35" applyFont="1" applyFill="1" applyBorder="1" applyAlignment="1">
      <alignment vertical="center"/>
    </xf>
    <xf numFmtId="38" fontId="7" fillId="0" borderId="171" xfId="35" applyFont="1" applyFill="1" applyBorder="1" applyAlignment="1">
      <alignment horizontal="right" vertical="center"/>
    </xf>
    <xf numFmtId="38" fontId="7" fillId="0" borderId="208" xfId="35" applyFont="1" applyFill="1" applyBorder="1" applyAlignment="1">
      <alignment horizontal="right" vertical="center"/>
    </xf>
    <xf numFmtId="0" fontId="69" fillId="0" borderId="90" xfId="0" applyFont="1" applyFill="1" applyBorder="1" applyAlignment="1">
      <alignment horizontal="center" vertical="center"/>
    </xf>
    <xf numFmtId="0" fontId="69" fillId="0" borderId="59" xfId="0" applyFont="1" applyFill="1" applyBorder="1" applyAlignment="1">
      <alignment horizontal="center" vertical="center"/>
    </xf>
    <xf numFmtId="38" fontId="83" fillId="0" borderId="83" xfId="35" applyFont="1" applyFill="1" applyBorder="1" applyAlignment="1" applyProtection="1">
      <alignment horizontal="right" vertical="center"/>
      <protection locked="0"/>
    </xf>
    <xf numFmtId="38" fontId="83" fillId="0" borderId="91" xfId="35" applyFont="1" applyFill="1" applyBorder="1" applyAlignment="1" applyProtection="1">
      <alignment horizontal="right" vertical="center"/>
      <protection locked="0"/>
    </xf>
    <xf numFmtId="38" fontId="83" fillId="25" borderId="97" xfId="35" applyFont="1" applyFill="1" applyBorder="1" applyAlignment="1" applyProtection="1">
      <alignment horizontal="right" vertical="center"/>
      <protection locked="0"/>
    </xf>
    <xf numFmtId="38" fontId="7" fillId="25" borderId="89" xfId="35" applyFont="1" applyFill="1" applyBorder="1" applyAlignment="1">
      <alignment horizontal="right" vertical="center"/>
    </xf>
    <xf numFmtId="0" fontId="69" fillId="25" borderId="90" xfId="0" applyFont="1" applyFill="1" applyBorder="1" applyAlignment="1">
      <alignment horizontal="center" vertical="center" shrinkToFit="1"/>
    </xf>
    <xf numFmtId="38" fontId="83" fillId="25" borderId="78" xfId="35" applyFont="1" applyFill="1" applyBorder="1" applyAlignment="1" applyProtection="1">
      <alignment vertical="center"/>
      <protection locked="0"/>
    </xf>
    <xf numFmtId="38" fontId="83" fillId="25" borderId="81" xfId="35" applyFont="1" applyFill="1" applyBorder="1" applyAlignment="1" applyProtection="1">
      <alignment vertical="center"/>
      <protection locked="0"/>
    </xf>
    <xf numFmtId="0" fontId="254" fillId="0" borderId="264" xfId="0" applyFont="1" applyFill="1" applyBorder="1" applyAlignment="1">
      <alignment horizontal="center" vertical="center"/>
    </xf>
    <xf numFmtId="0" fontId="254" fillId="0" borderId="265" xfId="0" applyFont="1" applyFill="1" applyBorder="1" applyAlignment="1">
      <alignment horizontal="center" vertical="center"/>
    </xf>
    <xf numFmtId="0" fontId="254" fillId="0" borderId="266" xfId="0" applyFont="1" applyFill="1" applyBorder="1" applyAlignment="1">
      <alignment horizontal="center" vertical="center"/>
    </xf>
    <xf numFmtId="38" fontId="255" fillId="25" borderId="267" xfId="35" applyFont="1" applyFill="1" applyBorder="1" applyAlignment="1">
      <alignment horizontal="right" vertical="center"/>
    </xf>
    <xf numFmtId="38" fontId="255" fillId="25" borderId="208" xfId="35" applyFont="1" applyFill="1" applyBorder="1" applyAlignment="1">
      <alignment horizontal="right" vertical="center"/>
    </xf>
    <xf numFmtId="0" fontId="99" fillId="25" borderId="0" xfId="0" applyFont="1" applyFill="1" applyBorder="1" applyAlignment="1">
      <alignment horizontal="center" vertical="top" textRotation="255"/>
    </xf>
    <xf numFmtId="3" fontId="11" fillId="25" borderId="186" xfId="0" applyNumberFormat="1" applyFont="1" applyFill="1" applyBorder="1" applyAlignment="1">
      <alignment horizontal="right" vertical="center"/>
    </xf>
    <xf numFmtId="3" fontId="11" fillId="25" borderId="136" xfId="0" applyNumberFormat="1" applyFont="1" applyFill="1" applyBorder="1" applyAlignment="1">
      <alignment horizontal="right" vertical="center"/>
    </xf>
    <xf numFmtId="3" fontId="11" fillId="25" borderId="208" xfId="0" applyNumberFormat="1" applyFont="1" applyFill="1" applyBorder="1" applyAlignment="1">
      <alignment horizontal="right" vertical="center"/>
    </xf>
    <xf numFmtId="0" fontId="4" fillId="0" borderId="167" xfId="0" applyFont="1" applyFill="1" applyBorder="1" applyAlignment="1">
      <alignment horizontal="center" vertical="center"/>
    </xf>
    <xf numFmtId="0" fontId="4" fillId="0" borderId="209" xfId="0" applyFont="1" applyFill="1" applyBorder="1" applyAlignment="1">
      <alignment horizontal="center" vertical="center"/>
    </xf>
    <xf numFmtId="38" fontId="229" fillId="0" borderId="0" xfId="35" applyFont="1" applyFill="1" applyBorder="1" applyAlignment="1">
      <alignment vertical="center" shrinkToFit="1"/>
    </xf>
    <xf numFmtId="38" fontId="229" fillId="0" borderId="16" xfId="35" applyFont="1" applyFill="1" applyBorder="1" applyAlignment="1">
      <alignment vertical="center" shrinkToFit="1"/>
    </xf>
    <xf numFmtId="38" fontId="83" fillId="25" borderId="261" xfId="35" applyFont="1" applyFill="1" applyBorder="1" applyAlignment="1" applyProtection="1">
      <alignment horizontal="right" vertical="center"/>
      <protection locked="0"/>
    </xf>
    <xf numFmtId="38" fontId="83" fillId="25" borderId="262" xfId="35" applyFont="1" applyFill="1" applyBorder="1" applyAlignment="1" applyProtection="1">
      <alignment horizontal="right" vertical="center"/>
      <protection locked="0"/>
    </xf>
    <xf numFmtId="38" fontId="83" fillId="25" borderId="263" xfId="35" applyFont="1" applyFill="1" applyBorder="1" applyAlignment="1" applyProtection="1">
      <alignment horizontal="right" vertical="center"/>
      <protection locked="0"/>
    </xf>
    <xf numFmtId="38" fontId="83" fillId="0" borderId="76" xfId="35" applyFont="1" applyFill="1" applyBorder="1" applyAlignment="1" applyProtection="1">
      <alignment vertical="center"/>
      <protection locked="0"/>
    </xf>
    <xf numFmtId="38" fontId="7" fillId="0" borderId="18" xfId="35" applyFont="1" applyFill="1" applyBorder="1" applyAlignment="1">
      <alignment vertical="center"/>
    </xf>
    <xf numFmtId="0" fontId="7" fillId="0" borderId="18" xfId="0" applyFont="1" applyFill="1" applyBorder="1" applyAlignment="1">
      <alignment vertical="center"/>
    </xf>
    <xf numFmtId="0" fontId="69" fillId="0" borderId="30" xfId="0" applyFont="1" applyFill="1" applyBorder="1" applyAlignment="1">
      <alignment horizontal="center" vertical="center"/>
    </xf>
    <xf numFmtId="0" fontId="4" fillId="0" borderId="35"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169" xfId="0" applyFont="1" applyFill="1" applyBorder="1" applyAlignment="1" applyProtection="1">
      <alignment horizontal="left" vertical="center" shrinkToFit="1"/>
    </xf>
    <xf numFmtId="0" fontId="163" fillId="25" borderId="0" xfId="0" applyFont="1" applyFill="1" applyBorder="1" applyAlignment="1" applyProtection="1">
      <alignment horizontal="right" shrinkToFit="1"/>
    </xf>
    <xf numFmtId="0" fontId="68" fillId="0" borderId="90" xfId="0" applyFont="1" applyFill="1" applyBorder="1" applyAlignment="1">
      <alignment horizontal="center" vertical="center"/>
    </xf>
    <xf numFmtId="0" fontId="68" fillId="0" borderId="58" xfId="0" applyFont="1" applyFill="1" applyBorder="1" applyAlignment="1">
      <alignment horizontal="center" vertical="center"/>
    </xf>
    <xf numFmtId="0" fontId="68" fillId="0" borderId="59" xfId="0" applyFont="1" applyFill="1" applyBorder="1" applyAlignment="1">
      <alignment horizontal="center" vertical="center"/>
    </xf>
    <xf numFmtId="0" fontId="4" fillId="0" borderId="89"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48" xfId="0" applyFont="1" applyFill="1" applyBorder="1" applyAlignment="1">
      <alignment horizontal="center" vertical="center"/>
    </xf>
    <xf numFmtId="38" fontId="7" fillId="25" borderId="33" xfId="35" applyFont="1" applyFill="1" applyBorder="1" applyAlignment="1">
      <alignment vertical="center"/>
    </xf>
    <xf numFmtId="0" fontId="68" fillId="0" borderId="0" xfId="0" applyFont="1" applyFill="1" applyBorder="1" applyAlignment="1">
      <alignment horizontal="center" vertical="center"/>
    </xf>
    <xf numFmtId="0" fontId="55" fillId="25" borderId="68" xfId="0" applyFont="1" applyFill="1" applyBorder="1" applyAlignment="1" applyProtection="1">
      <alignment shrinkToFit="1"/>
    </xf>
    <xf numFmtId="0" fontId="55" fillId="25" borderId="69" xfId="0" applyFont="1" applyFill="1" applyBorder="1" applyAlignment="1" applyProtection="1">
      <alignment shrinkToFit="1"/>
    </xf>
    <xf numFmtId="0" fontId="4" fillId="0" borderId="161" xfId="0" applyFont="1" applyFill="1" applyBorder="1" applyAlignment="1" applyProtection="1">
      <alignment horizontal="center" vertical="center" textRotation="255"/>
    </xf>
    <xf numFmtId="0" fontId="4" fillId="0" borderId="213" xfId="0" applyFont="1" applyFill="1" applyBorder="1" applyAlignment="1" applyProtection="1">
      <alignment horizontal="center" vertical="center" textRotation="255"/>
    </xf>
    <xf numFmtId="0" fontId="4" fillId="0" borderId="103" xfId="0" applyFont="1" applyFill="1" applyBorder="1" applyAlignment="1" applyProtection="1">
      <alignment horizontal="center" vertical="center"/>
    </xf>
    <xf numFmtId="0" fontId="4" fillId="0" borderId="13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13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39" fillId="0" borderId="140" xfId="0" applyFont="1" applyFill="1" applyBorder="1" applyAlignment="1" applyProtection="1">
      <alignment horizontal="center" vertical="center" textRotation="255"/>
    </xf>
    <xf numFmtId="0" fontId="39" fillId="0" borderId="151" xfId="0" applyFont="1" applyFill="1" applyBorder="1" applyAlignment="1" applyProtection="1">
      <alignment horizontal="center" vertical="center" textRotation="255"/>
    </xf>
    <xf numFmtId="0" fontId="4" fillId="0" borderId="93"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2" fillId="0" borderId="161" xfId="0" applyFont="1" applyFill="1" applyBorder="1" applyAlignment="1" applyProtection="1">
      <alignment vertical="center"/>
    </xf>
    <xf numFmtId="0" fontId="2" fillId="0" borderId="151" xfId="0" applyFont="1" applyFill="1" applyBorder="1" applyAlignment="1" applyProtection="1">
      <alignment vertical="center"/>
    </xf>
    <xf numFmtId="0" fontId="4" fillId="0" borderId="140" xfId="0" applyFont="1" applyFill="1" applyBorder="1" applyAlignment="1" applyProtection="1">
      <alignment horizontal="center" vertical="center" textRotation="255"/>
    </xf>
    <xf numFmtId="0" fontId="4" fillId="0" borderId="151" xfId="0" applyFont="1" applyFill="1" applyBorder="1" applyAlignment="1" applyProtection="1">
      <alignment horizontal="center" vertical="center" textRotation="255"/>
    </xf>
    <xf numFmtId="185" fontId="2" fillId="25" borderId="0" xfId="0" applyNumberFormat="1" applyFont="1" applyFill="1" applyAlignment="1" applyProtection="1">
      <alignment horizontal="center"/>
    </xf>
    <xf numFmtId="185" fontId="2" fillId="25" borderId="136" xfId="0" applyNumberFormat="1" applyFont="1" applyFill="1" applyBorder="1" applyAlignment="1" applyProtection="1">
      <alignment horizontal="center"/>
    </xf>
    <xf numFmtId="38" fontId="7" fillId="0" borderId="89" xfId="35" applyFont="1" applyFill="1" applyBorder="1" applyAlignment="1" applyProtection="1">
      <alignment vertical="center"/>
    </xf>
    <xf numFmtId="38" fontId="7" fillId="0" borderId="48" xfId="35" applyFont="1" applyFill="1" applyBorder="1" applyAlignment="1" applyProtection="1">
      <alignment vertical="center"/>
    </xf>
    <xf numFmtId="0" fontId="68" fillId="27" borderId="100" xfId="0" applyFont="1" applyFill="1" applyBorder="1" applyAlignment="1" applyProtection="1">
      <alignment horizontal="center" vertical="center"/>
    </xf>
    <xf numFmtId="0" fontId="68" fillId="27" borderId="58" xfId="0" applyFont="1" applyFill="1" applyBorder="1" applyAlignment="1" applyProtection="1">
      <alignment horizontal="center" vertical="center"/>
    </xf>
    <xf numFmtId="0" fontId="68" fillId="27" borderId="59" xfId="0" applyFont="1" applyFill="1" applyBorder="1" applyAlignment="1" applyProtection="1">
      <alignment horizontal="center" vertical="center"/>
    </xf>
    <xf numFmtId="0" fontId="4" fillId="0" borderId="140" xfId="0" applyFont="1" applyFill="1" applyBorder="1" applyAlignment="1" applyProtection="1">
      <alignment vertical="center" shrinkToFit="1"/>
    </xf>
    <xf numFmtId="0" fontId="4" fillId="0" borderId="151" xfId="0" applyFont="1" applyFill="1" applyBorder="1" applyAlignment="1" applyProtection="1">
      <alignment vertical="center" shrinkToFit="1"/>
    </xf>
    <xf numFmtId="0" fontId="4" fillId="25" borderId="20" xfId="0" applyFont="1" applyFill="1" applyBorder="1" applyAlignment="1" applyProtection="1">
      <alignment horizontal="center" vertical="center"/>
    </xf>
    <xf numFmtId="0" fontId="4" fillId="27" borderId="170" xfId="0" applyFont="1" applyFill="1" applyBorder="1" applyAlignment="1" applyProtection="1">
      <alignment vertical="center" shrinkToFit="1"/>
    </xf>
    <xf numFmtId="0" fontId="4" fillId="27" borderId="161" xfId="0" applyFont="1" applyFill="1" applyBorder="1" applyAlignment="1" applyProtection="1">
      <alignment vertical="center" shrinkToFit="1"/>
    </xf>
    <xf numFmtId="0" fontId="4" fillId="27" borderId="151" xfId="0" applyFont="1" applyFill="1" applyBorder="1" applyAlignment="1" applyProtection="1">
      <alignment vertical="center" shrinkToFit="1"/>
    </xf>
    <xf numFmtId="0" fontId="68" fillId="0" borderId="90" xfId="0" applyFont="1" applyFill="1" applyBorder="1" applyAlignment="1" applyProtection="1">
      <alignment horizontal="center" vertical="center"/>
    </xf>
    <xf numFmtId="0" fontId="68" fillId="0" borderId="59" xfId="0" applyFont="1" applyFill="1" applyBorder="1" applyAlignment="1" applyProtection="1">
      <alignment horizontal="center" vertical="center"/>
    </xf>
    <xf numFmtId="38" fontId="139" fillId="27" borderId="21" xfId="35" applyFont="1" applyFill="1" applyBorder="1" applyAlignment="1" applyProtection="1">
      <alignment vertical="center"/>
    </xf>
    <xf numFmtId="38" fontId="139" fillId="27" borderId="0" xfId="35" applyFont="1" applyFill="1" applyBorder="1" applyAlignment="1" applyProtection="1">
      <alignment vertical="center"/>
    </xf>
    <xf numFmtId="38" fontId="139" fillId="27" borderId="48" xfId="35" applyFont="1" applyFill="1" applyBorder="1" applyAlignment="1" applyProtection="1">
      <alignment vertical="center"/>
    </xf>
    <xf numFmtId="38" fontId="83" fillId="0" borderId="81" xfId="35" applyFont="1" applyFill="1" applyBorder="1" applyAlignment="1" applyProtection="1">
      <alignment vertical="center"/>
      <protection locked="0"/>
    </xf>
    <xf numFmtId="0" fontId="4" fillId="0" borderId="165"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8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97" xfId="0" applyFont="1" applyFill="1" applyBorder="1" applyAlignment="1">
      <alignment horizontal="left" vertical="center" shrinkToFit="1"/>
    </xf>
    <xf numFmtId="0" fontId="4" fillId="25" borderId="148" xfId="0" applyFont="1" applyFill="1" applyBorder="1" applyAlignment="1" applyProtection="1">
      <alignment horizontal="left" vertical="center"/>
    </xf>
    <xf numFmtId="0" fontId="4" fillId="25" borderId="149" xfId="0" applyFont="1" applyFill="1" applyBorder="1" applyAlignment="1" applyProtection="1">
      <alignment horizontal="left" vertical="center"/>
    </xf>
    <xf numFmtId="0" fontId="4" fillId="25" borderId="157" xfId="0" applyFont="1" applyFill="1" applyBorder="1" applyAlignment="1" applyProtection="1">
      <alignment horizontal="left" vertical="center"/>
    </xf>
    <xf numFmtId="0" fontId="4" fillId="0" borderId="92" xfId="0" applyFont="1" applyFill="1" applyBorder="1" applyAlignment="1">
      <alignment horizontal="center" vertical="center"/>
    </xf>
    <xf numFmtId="179" fontId="5" fillId="25" borderId="202" xfId="0" applyNumberFormat="1" applyFont="1" applyFill="1" applyBorder="1" applyAlignment="1" applyProtection="1">
      <alignment vertical="center"/>
    </xf>
    <xf numFmtId="179" fontId="5" fillId="25" borderId="203" xfId="0" applyNumberFormat="1" applyFont="1" applyFill="1" applyBorder="1" applyAlignment="1" applyProtection="1">
      <alignment vertical="center"/>
    </xf>
    <xf numFmtId="38" fontId="60" fillId="0" borderId="0" xfId="35" applyFont="1" applyFill="1" applyBorder="1" applyAlignment="1" applyProtection="1">
      <alignment vertical="center"/>
    </xf>
    <xf numFmtId="38" fontId="7" fillId="0" borderId="0" xfId="35" applyFont="1" applyFill="1" applyBorder="1" applyAlignment="1" applyProtection="1">
      <alignment vertical="center"/>
    </xf>
    <xf numFmtId="38" fontId="83" fillId="0" borderId="219" xfId="35" applyFont="1" applyFill="1" applyBorder="1" applyAlignment="1" applyProtection="1">
      <alignment horizontal="right" vertical="center"/>
      <protection locked="0"/>
    </xf>
    <xf numFmtId="38" fontId="83" fillId="0" borderId="169" xfId="35" applyFont="1" applyFill="1" applyBorder="1" applyAlignment="1" applyProtection="1">
      <alignment horizontal="right" vertical="center"/>
      <protection locked="0"/>
    </xf>
    <xf numFmtId="0" fontId="105" fillId="27" borderId="25" xfId="0" applyFont="1" applyFill="1" applyBorder="1" applyAlignment="1" applyProtection="1">
      <alignment horizontal="center" vertical="center" shrinkToFit="1"/>
    </xf>
    <xf numFmtId="0" fontId="103" fillId="27" borderId="46" xfId="0" applyFont="1" applyFill="1" applyBorder="1" applyAlignment="1" applyProtection="1">
      <alignment horizontal="center" vertical="center" shrinkToFit="1"/>
    </xf>
    <xf numFmtId="0" fontId="103" fillId="27" borderId="26" xfId="0" applyFont="1" applyFill="1" applyBorder="1" applyAlignment="1" applyProtection="1">
      <alignment horizontal="center" vertical="center" shrinkToFit="1"/>
    </xf>
    <xf numFmtId="0" fontId="100" fillId="24" borderId="87" xfId="0" applyFont="1" applyFill="1" applyBorder="1" applyAlignment="1" applyProtection="1">
      <alignment horizontal="center" vertical="center"/>
    </xf>
    <xf numFmtId="0" fontId="100" fillId="24" borderId="136"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181" fontId="55" fillId="25" borderId="39" xfId="0" applyNumberFormat="1" applyFont="1" applyFill="1" applyBorder="1" applyAlignment="1" applyProtection="1">
      <alignment horizontal="center" vertical="center" shrinkToFit="1"/>
    </xf>
    <xf numFmtId="181" fontId="55" fillId="25" borderId="0" xfId="0" applyNumberFormat="1" applyFont="1" applyFill="1" applyBorder="1" applyAlignment="1" applyProtection="1">
      <alignment horizontal="center" vertical="center" shrinkToFit="1"/>
    </xf>
    <xf numFmtId="181" fontId="55" fillId="25" borderId="136" xfId="0" applyNumberFormat="1" applyFont="1" applyFill="1" applyBorder="1" applyAlignment="1" applyProtection="1">
      <alignment horizontal="center" vertical="center" shrinkToFit="1"/>
    </xf>
    <xf numFmtId="181" fontId="55" fillId="25" borderId="22" xfId="0" applyNumberFormat="1" applyFont="1" applyFill="1" applyBorder="1" applyAlignment="1" applyProtection="1">
      <alignment horizontal="center" vertical="center" shrinkToFit="1"/>
    </xf>
    <xf numFmtId="181" fontId="55" fillId="25" borderId="20" xfId="0" applyNumberFormat="1" applyFont="1" applyFill="1" applyBorder="1" applyAlignment="1" applyProtection="1">
      <alignment horizontal="center" vertical="center" shrinkToFit="1"/>
    </xf>
    <xf numFmtId="181" fontId="55" fillId="25" borderId="147" xfId="0" applyNumberFormat="1" applyFont="1" applyFill="1" applyBorder="1" applyAlignment="1" applyProtection="1">
      <alignment horizontal="center" vertical="center" shrinkToFit="1"/>
    </xf>
    <xf numFmtId="0" fontId="4" fillId="25" borderId="28" xfId="0" applyFont="1" applyFill="1" applyBorder="1" applyAlignment="1" applyProtection="1">
      <alignment vertical="center"/>
    </xf>
    <xf numFmtId="0" fontId="4" fillId="25" borderId="186" xfId="0" applyFont="1" applyFill="1" applyBorder="1" applyAlignment="1" applyProtection="1">
      <alignment vertical="center"/>
    </xf>
    <xf numFmtId="0" fontId="4" fillId="25" borderId="28" xfId="0" applyFont="1" applyFill="1" applyBorder="1" applyAlignment="1" applyProtection="1">
      <alignment vertical="top"/>
    </xf>
    <xf numFmtId="0" fontId="4" fillId="25" borderId="21" xfId="0" applyFont="1" applyFill="1" applyBorder="1" applyAlignment="1" applyProtection="1">
      <alignment vertical="top"/>
    </xf>
    <xf numFmtId="0" fontId="4" fillId="25" borderId="31" xfId="0" applyFont="1" applyFill="1" applyBorder="1" applyAlignment="1" applyProtection="1">
      <alignment vertical="top"/>
    </xf>
    <xf numFmtId="0" fontId="55" fillId="25" borderId="73" xfId="0" applyFont="1" applyFill="1" applyBorder="1" applyAlignment="1" applyProtection="1">
      <alignment horizontal="center" vertical="center"/>
    </xf>
    <xf numFmtId="38" fontId="83" fillId="0" borderId="214" xfId="35" applyFont="1" applyFill="1" applyBorder="1" applyAlignment="1" applyProtection="1">
      <alignment horizontal="right" vertical="center"/>
      <protection locked="0"/>
    </xf>
    <xf numFmtId="38" fontId="83" fillId="0" borderId="215" xfId="35" applyFont="1" applyFill="1" applyBorder="1" applyAlignment="1" applyProtection="1">
      <alignment horizontal="right" vertical="center"/>
      <protection locked="0"/>
    </xf>
    <xf numFmtId="0" fontId="7" fillId="0" borderId="119" xfId="0" applyFont="1" applyFill="1" applyBorder="1" applyAlignment="1" applyProtection="1">
      <alignment horizontal="center" vertical="center"/>
    </xf>
    <xf numFmtId="0" fontId="7" fillId="0" borderId="216" xfId="0" applyFont="1" applyFill="1" applyBorder="1" applyAlignment="1" applyProtection="1">
      <alignment horizontal="center" vertical="center"/>
    </xf>
    <xf numFmtId="0" fontId="4" fillId="0" borderId="0" xfId="0" applyFont="1" applyFill="1" applyBorder="1" applyAlignment="1" applyProtection="1">
      <alignment vertical="center"/>
    </xf>
    <xf numFmtId="38" fontId="83" fillId="0" borderId="217" xfId="35" applyFont="1" applyFill="1" applyBorder="1" applyAlignment="1" applyProtection="1">
      <alignment horizontal="right" vertical="center"/>
    </xf>
    <xf numFmtId="38" fontId="83" fillId="0" borderId="218" xfId="35" applyFont="1" applyFill="1" applyBorder="1" applyAlignment="1" applyProtection="1">
      <alignment horizontal="right" vertical="center"/>
    </xf>
    <xf numFmtId="38" fontId="87" fillId="0" borderId="118" xfId="35" applyFont="1" applyFill="1" applyBorder="1" applyAlignment="1" applyProtection="1">
      <alignment horizontal="right" vertical="center"/>
      <protection locked="0"/>
    </xf>
    <xf numFmtId="38" fontId="87" fillId="0" borderId="83" xfId="35" applyFont="1" applyFill="1" applyBorder="1" applyAlignment="1" applyProtection="1">
      <alignment horizontal="right" vertical="center"/>
      <protection locked="0"/>
    </xf>
    <xf numFmtId="38" fontId="87" fillId="0" borderId="81" xfId="35" applyFont="1" applyFill="1" applyBorder="1" applyAlignment="1" applyProtection="1">
      <alignment horizontal="right" vertical="center"/>
      <protection locked="0"/>
    </xf>
    <xf numFmtId="0" fontId="18" fillId="0" borderId="0" xfId="0" applyFont="1" applyFill="1" applyBorder="1" applyAlignment="1" applyProtection="1">
      <alignment horizontal="center" vertical="center"/>
    </xf>
    <xf numFmtId="38" fontId="83" fillId="0" borderId="208" xfId="35" applyFont="1" applyFill="1" applyBorder="1" applyAlignment="1" applyProtection="1">
      <alignment horizontal="right" vertical="center"/>
      <protection locked="0"/>
    </xf>
    <xf numFmtId="0" fontId="7" fillId="0" borderId="103" xfId="0" applyFont="1" applyFill="1" applyBorder="1" applyAlignment="1" applyProtection="1">
      <alignment horizontal="center" vertical="center"/>
    </xf>
    <xf numFmtId="0" fontId="7" fillId="0" borderId="132" xfId="0" applyFont="1" applyFill="1" applyBorder="1" applyAlignment="1" applyProtection="1">
      <alignment horizontal="center" vertical="center"/>
    </xf>
    <xf numFmtId="0" fontId="61" fillId="0" borderId="35" xfId="0" applyFont="1" applyFill="1" applyBorder="1" applyAlignment="1" applyProtection="1">
      <alignment horizontal="left" vertical="center" shrinkToFit="1"/>
    </xf>
    <xf numFmtId="0" fontId="61" fillId="0" borderId="18" xfId="0" applyFont="1" applyFill="1" applyBorder="1" applyAlignment="1" applyProtection="1">
      <alignment horizontal="left" vertical="center" shrinkToFit="1"/>
    </xf>
    <xf numFmtId="0" fontId="61" fillId="0" borderId="169" xfId="0" applyFont="1" applyFill="1" applyBorder="1" applyAlignment="1" applyProtection="1">
      <alignment horizontal="left" vertical="center" shrinkToFit="1"/>
    </xf>
    <xf numFmtId="0" fontId="7" fillId="0" borderId="35" xfId="0" applyFont="1" applyFill="1" applyBorder="1" applyAlignment="1" applyProtection="1">
      <alignment horizontal="center" vertical="center"/>
    </xf>
    <xf numFmtId="0" fontId="7" fillId="0" borderId="123" xfId="0" applyFont="1" applyFill="1" applyBorder="1" applyAlignment="1" applyProtection="1">
      <alignment horizontal="center" vertical="center"/>
    </xf>
    <xf numFmtId="38" fontId="7" fillId="0" borderId="136" xfId="35" applyFont="1" applyFill="1" applyBorder="1" applyAlignment="1">
      <alignment horizontal="right" vertical="center"/>
    </xf>
    <xf numFmtId="0" fontId="68" fillId="0" borderId="100" xfId="0" applyFont="1" applyFill="1" applyBorder="1" applyAlignment="1">
      <alignment horizontal="center" vertical="center"/>
    </xf>
    <xf numFmtId="38" fontId="7" fillId="0" borderId="21" xfId="35" applyFont="1" applyFill="1" applyBorder="1" applyAlignment="1">
      <alignment horizontal="right" vertical="center"/>
    </xf>
    <xf numFmtId="38" fontId="104" fillId="0" borderId="118" xfId="35" applyFont="1" applyFill="1" applyBorder="1" applyAlignment="1" applyProtection="1">
      <alignment horizontal="right" vertical="center"/>
      <protection locked="0"/>
    </xf>
    <xf numFmtId="38" fontId="104" fillId="0" borderId="83" xfId="35" applyFont="1" applyFill="1" applyBorder="1" applyAlignment="1" applyProtection="1">
      <alignment horizontal="right" vertical="center"/>
      <protection locked="0"/>
    </xf>
    <xf numFmtId="38" fontId="104" fillId="0" borderId="81" xfId="35" applyFont="1" applyFill="1" applyBorder="1" applyAlignment="1" applyProtection="1">
      <alignment horizontal="right" vertical="center"/>
      <protection locked="0"/>
    </xf>
    <xf numFmtId="0" fontId="163" fillId="25" borderId="0" xfId="0" applyFont="1" applyFill="1" applyBorder="1" applyAlignment="1" applyProtection="1">
      <alignment horizontal="right"/>
    </xf>
    <xf numFmtId="0" fontId="24" fillId="25" borderId="0" xfId="0" applyFont="1" applyFill="1" applyBorder="1" applyAlignment="1" applyProtection="1">
      <alignment horizontal="right" vertical="center" wrapText="1"/>
    </xf>
    <xf numFmtId="0" fontId="16" fillId="25" borderId="35" xfId="0" applyFont="1" applyFill="1" applyBorder="1" applyAlignment="1" applyProtection="1">
      <alignment horizontal="left" vertical="center" shrinkToFit="1"/>
    </xf>
    <xf numFmtId="0" fontId="16" fillId="25" borderId="18" xfId="0" applyFont="1" applyFill="1" applyBorder="1" applyAlignment="1" applyProtection="1">
      <alignment horizontal="left" vertical="center" shrinkToFit="1"/>
    </xf>
    <xf numFmtId="0" fontId="16" fillId="25" borderId="169" xfId="0" applyFont="1" applyFill="1" applyBorder="1" applyAlignment="1" applyProtection="1">
      <alignment horizontal="left" vertical="center" shrinkToFit="1"/>
    </xf>
    <xf numFmtId="0" fontId="4" fillId="25" borderId="170" xfId="0" applyFont="1" applyFill="1" applyBorder="1" applyAlignment="1" applyProtection="1">
      <alignment horizontal="center" vertical="center" textRotation="255"/>
    </xf>
    <xf numFmtId="0" fontId="4" fillId="25" borderId="161" xfId="0" applyFont="1" applyFill="1" applyBorder="1" applyAlignment="1" applyProtection="1">
      <alignment horizontal="center" vertical="center" textRotation="255"/>
    </xf>
    <xf numFmtId="0" fontId="4" fillId="25" borderId="151" xfId="0" applyFont="1" applyFill="1" applyBorder="1" applyAlignment="1" applyProtection="1">
      <alignment horizontal="center" vertical="center" textRotation="255"/>
    </xf>
    <xf numFmtId="0" fontId="4" fillId="28" borderId="140" xfId="0" applyFont="1" applyFill="1" applyBorder="1" applyAlignment="1" applyProtection="1">
      <alignment horizontal="left" vertical="center"/>
    </xf>
    <xf numFmtId="0" fontId="4" fillId="28" borderId="161" xfId="0" applyFont="1" applyFill="1" applyBorder="1" applyAlignment="1" applyProtection="1">
      <alignment horizontal="left" vertical="center"/>
    </xf>
    <xf numFmtId="0" fontId="4" fillId="28" borderId="151" xfId="0" applyFont="1" applyFill="1" applyBorder="1" applyAlignment="1" applyProtection="1">
      <alignment horizontal="left" vertical="center"/>
    </xf>
    <xf numFmtId="0" fontId="68" fillId="28" borderId="90" xfId="0" applyFont="1" applyFill="1" applyBorder="1" applyAlignment="1" applyProtection="1">
      <alignment horizontal="left" vertical="center"/>
    </xf>
    <xf numFmtId="0" fontId="68" fillId="28" borderId="58" xfId="0" applyFont="1" applyFill="1" applyBorder="1" applyAlignment="1" applyProtection="1">
      <alignment horizontal="left" vertical="center"/>
    </xf>
    <xf numFmtId="0" fontId="68" fillId="28" borderId="59" xfId="0" applyFont="1" applyFill="1" applyBorder="1" applyAlignment="1" applyProtection="1">
      <alignment horizontal="left" vertical="center"/>
    </xf>
    <xf numFmtId="38" fontId="260" fillId="28" borderId="171" xfId="35" applyFont="1" applyFill="1" applyBorder="1" applyAlignment="1" applyProtection="1">
      <alignment horizontal="right" vertical="center"/>
    </xf>
    <xf numFmtId="38" fontId="260" fillId="28" borderId="136" xfId="35" applyFont="1" applyFill="1" applyBorder="1" applyAlignment="1" applyProtection="1">
      <alignment horizontal="right" vertical="center"/>
    </xf>
    <xf numFmtId="38" fontId="260" fillId="28" borderId="208" xfId="35" applyFont="1" applyFill="1" applyBorder="1" applyAlignment="1" applyProtection="1">
      <alignment horizontal="right" vertical="center"/>
    </xf>
    <xf numFmtId="38" fontId="261" fillId="25" borderId="83" xfId="35" applyFont="1" applyFill="1" applyBorder="1" applyAlignment="1" applyProtection="1">
      <alignment horizontal="right" vertical="center"/>
      <protection locked="0"/>
    </xf>
    <xf numFmtId="38" fontId="261" fillId="25" borderId="81" xfId="35" applyFont="1" applyFill="1" applyBorder="1" applyAlignment="1" applyProtection="1">
      <alignment horizontal="right" vertical="center"/>
      <protection locked="0"/>
    </xf>
    <xf numFmtId="38" fontId="83" fillId="25" borderId="21" xfId="35" applyFont="1" applyFill="1" applyBorder="1" applyAlignment="1" applyProtection="1">
      <alignment horizontal="center" vertical="center"/>
      <protection locked="0"/>
    </xf>
    <xf numFmtId="38" fontId="83" fillId="25" borderId="0" xfId="35" applyFont="1" applyFill="1" applyBorder="1" applyAlignment="1" applyProtection="1">
      <alignment horizontal="center" vertical="center"/>
      <protection locked="0"/>
    </xf>
    <xf numFmtId="38" fontId="83" fillId="25" borderId="16" xfId="35" applyFont="1" applyFill="1" applyBorder="1" applyAlignment="1" applyProtection="1">
      <alignment horizontal="center" vertical="center"/>
      <protection locked="0"/>
    </xf>
    <xf numFmtId="38" fontId="7" fillId="25" borderId="267" xfId="35" applyFont="1" applyFill="1" applyBorder="1" applyAlignment="1" applyProtection="1">
      <alignment horizontal="right" vertical="center"/>
    </xf>
    <xf numFmtId="38" fontId="7" fillId="25" borderId="136" xfId="35" applyFont="1" applyFill="1" applyBorder="1" applyAlignment="1" applyProtection="1">
      <alignment horizontal="right" vertical="center"/>
    </xf>
    <xf numFmtId="38" fontId="7" fillId="25" borderId="271" xfId="35" applyFont="1" applyFill="1" applyBorder="1" applyAlignment="1" applyProtection="1">
      <alignment horizontal="right" vertical="center"/>
    </xf>
    <xf numFmtId="0" fontId="4" fillId="25" borderId="150" xfId="0" applyFont="1" applyFill="1" applyBorder="1" applyAlignment="1" applyProtection="1">
      <alignment horizontal="left" vertical="center" wrapText="1" shrinkToFit="1"/>
    </xf>
    <xf numFmtId="0" fontId="4" fillId="25" borderId="149" xfId="0" applyFont="1" applyFill="1" applyBorder="1" applyAlignment="1" applyProtection="1">
      <alignment horizontal="left" vertical="center" shrinkToFit="1"/>
    </xf>
    <xf numFmtId="0" fontId="4" fillId="25" borderId="152" xfId="0" applyFont="1" applyFill="1" applyBorder="1" applyAlignment="1" applyProtection="1">
      <alignment horizontal="left" vertical="center" shrinkToFit="1"/>
    </xf>
    <xf numFmtId="0" fontId="4" fillId="25" borderId="87" xfId="0" applyFont="1" applyFill="1" applyBorder="1" applyAlignment="1" applyProtection="1">
      <alignment horizontal="left" vertical="center" shrinkToFit="1"/>
    </xf>
    <xf numFmtId="0" fontId="4" fillId="25" borderId="0" xfId="0" applyFont="1" applyFill="1" applyBorder="1" applyAlignment="1" applyProtection="1">
      <alignment horizontal="left" vertical="center" shrinkToFit="1"/>
    </xf>
    <xf numFmtId="0" fontId="4" fillId="25" borderId="97" xfId="0" applyFont="1" applyFill="1" applyBorder="1" applyAlignment="1" applyProtection="1">
      <alignment horizontal="left" vertical="center" shrinkToFit="1"/>
    </xf>
    <xf numFmtId="0" fontId="4" fillId="25" borderId="92" xfId="0" applyFont="1" applyFill="1" applyBorder="1" applyAlignment="1" applyProtection="1">
      <alignment horizontal="left" vertical="center"/>
    </xf>
    <xf numFmtId="0" fontId="4" fillId="25" borderId="57" xfId="0" applyFont="1" applyFill="1" applyBorder="1" applyAlignment="1" applyProtection="1">
      <alignment horizontal="left" vertical="center"/>
    </xf>
    <xf numFmtId="38" fontId="83" fillId="25" borderId="78" xfId="35" applyFont="1" applyFill="1" applyBorder="1" applyAlignment="1" applyProtection="1">
      <alignment horizontal="right" vertical="center"/>
      <protection locked="0"/>
    </xf>
    <xf numFmtId="38" fontId="83" fillId="25" borderId="91" xfId="35" applyFont="1" applyFill="1" applyBorder="1" applyAlignment="1" applyProtection="1">
      <alignment horizontal="right" vertical="center"/>
      <protection locked="0"/>
    </xf>
    <xf numFmtId="0" fontId="99" fillId="25" borderId="0" xfId="0" applyFont="1" applyFill="1" applyBorder="1" applyAlignment="1" applyProtection="1">
      <alignment horizontal="center" vertical="top" textRotation="255"/>
    </xf>
    <xf numFmtId="0" fontId="7" fillId="25" borderId="0" xfId="0" applyFont="1" applyFill="1" applyBorder="1" applyAlignment="1" applyProtection="1">
      <alignment horizontal="center" vertical="center"/>
    </xf>
    <xf numFmtId="38" fontId="83" fillId="25" borderId="270" xfId="35" applyFont="1" applyFill="1" applyBorder="1" applyAlignment="1" applyProtection="1">
      <alignment horizontal="right" vertical="center"/>
      <protection locked="0"/>
    </xf>
    <xf numFmtId="38" fontId="83" fillId="25" borderId="118" xfId="35" applyFont="1" applyFill="1" applyBorder="1" applyAlignment="1" applyProtection="1">
      <alignment vertical="center"/>
      <protection locked="0"/>
    </xf>
    <xf numFmtId="38" fontId="83" fillId="25" borderId="83" xfId="35" applyFont="1" applyFill="1" applyBorder="1" applyAlignment="1" applyProtection="1">
      <alignment vertical="center"/>
      <protection locked="0"/>
    </xf>
    <xf numFmtId="38" fontId="4" fillId="27" borderId="28" xfId="35" applyFont="1" applyFill="1" applyBorder="1" applyAlignment="1" applyProtection="1">
      <alignment horizontal="center" vertical="center" shrinkToFit="1"/>
    </xf>
    <xf numFmtId="38" fontId="4" fillId="27" borderId="21" xfId="35" applyFont="1" applyFill="1" applyBorder="1" applyAlignment="1" applyProtection="1">
      <alignment horizontal="center" vertical="center" shrinkToFit="1"/>
    </xf>
    <xf numFmtId="38" fontId="4" fillId="27" borderId="31" xfId="35" applyFont="1" applyFill="1" applyBorder="1" applyAlignment="1" applyProtection="1">
      <alignment horizontal="center" vertical="center" shrinkToFit="1"/>
    </xf>
    <xf numFmtId="38" fontId="4" fillId="27" borderId="137" xfId="35" applyFont="1" applyFill="1" applyBorder="1" applyAlignment="1" applyProtection="1">
      <alignment horizontal="center" vertical="center" shrinkToFit="1"/>
    </xf>
    <xf numFmtId="38" fontId="4" fillId="27" borderId="16" xfId="35" applyFont="1" applyFill="1" applyBorder="1" applyAlignment="1" applyProtection="1">
      <alignment horizontal="center" vertical="center" shrinkToFit="1"/>
    </xf>
    <xf numFmtId="38" fontId="4" fillId="27" borderId="135" xfId="35" applyFont="1" applyFill="1" applyBorder="1" applyAlignment="1" applyProtection="1">
      <alignment horizontal="center" vertical="center" shrinkToFit="1"/>
    </xf>
    <xf numFmtId="0" fontId="70" fillId="25" borderId="21" xfId="0" applyFont="1" applyFill="1" applyBorder="1" applyAlignment="1" applyProtection="1">
      <alignment horizontal="center" vertical="center"/>
    </xf>
    <xf numFmtId="0" fontId="70" fillId="25" borderId="0" xfId="0" applyFont="1" applyFill="1" applyBorder="1" applyAlignment="1" applyProtection="1">
      <alignment horizontal="center" vertical="center"/>
    </xf>
    <xf numFmtId="38" fontId="86" fillId="25" borderId="78" xfId="35" applyFont="1" applyFill="1" applyBorder="1" applyAlignment="1" applyProtection="1">
      <alignment horizontal="right" vertical="center"/>
      <protection locked="0"/>
    </xf>
    <xf numFmtId="38" fontId="86" fillId="25" borderId="83" xfId="35" applyFont="1" applyFill="1" applyBorder="1" applyAlignment="1" applyProtection="1">
      <alignment horizontal="right" vertical="center"/>
      <protection locked="0"/>
    </xf>
    <xf numFmtId="38" fontId="86" fillId="25" borderId="81" xfId="35" applyFont="1" applyFill="1" applyBorder="1" applyAlignment="1" applyProtection="1">
      <alignment horizontal="right" vertical="center"/>
      <protection locked="0"/>
    </xf>
    <xf numFmtId="38" fontId="4" fillId="25" borderId="124" xfId="35" applyFont="1" applyFill="1" applyBorder="1" applyAlignment="1" applyProtection="1">
      <alignment horizontal="left" vertical="center"/>
    </xf>
    <xf numFmtId="38" fontId="4" fillId="25" borderId="57" xfId="35" applyFont="1" applyFill="1" applyBorder="1" applyAlignment="1" applyProtection="1">
      <alignment horizontal="left" vertical="center"/>
    </xf>
    <xf numFmtId="38" fontId="4" fillId="25" borderId="96" xfId="35" applyFont="1" applyFill="1" applyBorder="1" applyAlignment="1" applyProtection="1">
      <alignment horizontal="left" vertical="center"/>
    </xf>
    <xf numFmtId="38" fontId="4" fillId="25" borderId="134" xfId="36" applyFont="1" applyFill="1" applyBorder="1" applyAlignment="1" applyProtection="1">
      <alignment horizontal="left" vertical="center" shrinkToFit="1"/>
    </xf>
    <xf numFmtId="38" fontId="4" fillId="25" borderId="16" xfId="36" applyFont="1" applyFill="1" applyBorder="1" applyAlignment="1" applyProtection="1">
      <alignment horizontal="left" vertical="center" shrinkToFit="1"/>
    </xf>
    <xf numFmtId="38" fontId="4" fillId="25" borderId="135" xfId="36" applyFont="1" applyFill="1" applyBorder="1" applyAlignment="1" applyProtection="1">
      <alignment horizontal="left" vertical="center" shrinkToFit="1"/>
    </xf>
    <xf numFmtId="38" fontId="7" fillId="25" borderId="171" xfId="35" applyFont="1" applyFill="1" applyBorder="1" applyAlignment="1" applyProtection="1">
      <alignment horizontal="right" vertical="center"/>
    </xf>
    <xf numFmtId="38" fontId="7" fillId="25" borderId="164" xfId="35" applyFont="1" applyFill="1" applyBorder="1" applyAlignment="1" applyProtection="1">
      <alignment horizontal="right" vertical="center"/>
    </xf>
    <xf numFmtId="38" fontId="4" fillId="25" borderId="87" xfId="36" applyFont="1" applyFill="1" applyBorder="1" applyAlignment="1" applyProtection="1">
      <alignment horizontal="left" vertical="center" shrinkToFit="1"/>
    </xf>
    <xf numFmtId="38" fontId="4" fillId="25" borderId="0" xfId="36" applyFont="1" applyFill="1" applyBorder="1" applyAlignment="1" applyProtection="1">
      <alignment horizontal="left" vertical="center" shrinkToFit="1"/>
    </xf>
    <xf numFmtId="38" fontId="4" fillId="25" borderId="97" xfId="36" applyFont="1" applyFill="1" applyBorder="1" applyAlignment="1" applyProtection="1">
      <alignment horizontal="left" vertical="center" shrinkToFit="1"/>
    </xf>
    <xf numFmtId="38" fontId="7" fillId="25" borderId="208" xfId="35" applyFont="1" applyFill="1" applyBorder="1" applyAlignment="1" applyProtection="1">
      <alignment horizontal="right" vertical="center"/>
    </xf>
    <xf numFmtId="0" fontId="65" fillId="25" borderId="89" xfId="0" applyFont="1" applyFill="1" applyBorder="1" applyAlignment="1" applyProtection="1">
      <alignment horizontal="center" vertical="center"/>
    </xf>
    <xf numFmtId="0" fontId="65" fillId="25" borderId="0" xfId="0" applyFont="1" applyFill="1" applyBorder="1" applyAlignment="1" applyProtection="1">
      <alignment horizontal="center" vertical="center"/>
    </xf>
    <xf numFmtId="0" fontId="65" fillId="25" borderId="48" xfId="0" applyFont="1" applyFill="1" applyBorder="1" applyAlignment="1" applyProtection="1">
      <alignment horizontal="center" vertical="center"/>
    </xf>
    <xf numFmtId="38" fontId="138" fillId="27" borderId="171" xfId="35" applyFont="1" applyFill="1" applyBorder="1" applyAlignment="1" applyProtection="1">
      <alignment horizontal="right" vertical="center"/>
    </xf>
    <xf numFmtId="38" fontId="138" fillId="27" borderId="208" xfId="35" applyFont="1" applyFill="1" applyBorder="1" applyAlignment="1" applyProtection="1">
      <alignment horizontal="right" vertical="center"/>
    </xf>
    <xf numFmtId="38" fontId="74" fillId="27" borderId="90" xfId="35" applyFont="1" applyFill="1" applyBorder="1" applyAlignment="1" applyProtection="1">
      <alignment horizontal="left" vertical="center"/>
    </xf>
    <xf numFmtId="38" fontId="74" fillId="27" borderId="59" xfId="35" applyFont="1" applyFill="1" applyBorder="1" applyAlignment="1" applyProtection="1">
      <alignment horizontal="left" vertical="center"/>
    </xf>
    <xf numFmtId="0" fontId="4" fillId="25" borderId="140" xfId="0" applyFont="1" applyFill="1" applyBorder="1" applyAlignment="1" applyProtection="1">
      <alignment horizontal="center" vertical="center" textRotation="255"/>
    </xf>
    <xf numFmtId="38" fontId="4" fillId="25" borderId="93" xfId="35" applyFont="1" applyFill="1" applyBorder="1" applyAlignment="1" applyProtection="1">
      <alignment horizontal="center" vertical="center"/>
    </xf>
    <xf numFmtId="38" fontId="4" fillId="25" borderId="67" xfId="35" applyFont="1" applyFill="1" applyBorder="1" applyAlignment="1" applyProtection="1">
      <alignment horizontal="center" vertical="center"/>
    </xf>
    <xf numFmtId="38" fontId="4" fillId="25" borderId="23" xfId="35" applyFont="1" applyFill="1" applyBorder="1" applyAlignment="1" applyProtection="1">
      <alignment horizontal="center" vertical="center"/>
    </xf>
    <xf numFmtId="0" fontId="68" fillId="0" borderId="90" xfId="0" applyFont="1" applyFill="1" applyBorder="1" applyAlignment="1" applyProtection="1">
      <alignment horizontal="left" vertical="center"/>
    </xf>
    <xf numFmtId="0" fontId="68" fillId="0" borderId="58" xfId="0" applyFont="1" applyFill="1" applyBorder="1" applyAlignment="1" applyProtection="1">
      <alignment horizontal="left" vertical="center"/>
    </xf>
    <xf numFmtId="0" fontId="68" fillId="0" borderId="59" xfId="0" applyFont="1" applyFill="1" applyBorder="1" applyAlignment="1" applyProtection="1">
      <alignment horizontal="left" vertical="center"/>
    </xf>
    <xf numFmtId="38" fontId="231" fillId="0" borderId="78" xfId="35" applyFont="1" applyFill="1" applyBorder="1" applyAlignment="1" applyProtection="1">
      <alignment horizontal="right" vertical="center"/>
      <protection locked="0"/>
    </xf>
    <xf numFmtId="38" fontId="231" fillId="0" borderId="83" xfId="35" applyFont="1" applyFill="1" applyBorder="1" applyAlignment="1" applyProtection="1">
      <alignment horizontal="right" vertical="center"/>
      <protection locked="0"/>
    </xf>
    <xf numFmtId="38" fontId="231" fillId="0" borderId="81" xfId="35" applyFont="1" applyFill="1" applyBorder="1" applyAlignment="1" applyProtection="1">
      <alignment horizontal="right" vertical="center"/>
      <protection locked="0"/>
    </xf>
    <xf numFmtId="38" fontId="231" fillId="25" borderId="78" xfId="35" applyFont="1" applyFill="1" applyBorder="1" applyAlignment="1" applyProtection="1">
      <alignment horizontal="right" vertical="center"/>
      <protection locked="0"/>
    </xf>
    <xf numFmtId="38" fontId="231" fillId="25" borderId="83" xfId="35" applyFont="1" applyFill="1" applyBorder="1" applyAlignment="1" applyProtection="1">
      <alignment horizontal="right" vertical="center"/>
      <protection locked="0"/>
    </xf>
    <xf numFmtId="38" fontId="231" fillId="25" borderId="81" xfId="35" applyFont="1" applyFill="1" applyBorder="1" applyAlignment="1" applyProtection="1">
      <alignment horizontal="right" vertical="center"/>
      <protection locked="0"/>
    </xf>
    <xf numFmtId="38" fontId="104" fillId="25" borderId="78" xfId="35" applyFont="1" applyFill="1" applyBorder="1" applyAlignment="1" applyProtection="1">
      <alignment horizontal="right" vertical="center"/>
      <protection locked="0"/>
    </xf>
    <xf numFmtId="38" fontId="104" fillId="25" borderId="81" xfId="35" applyFont="1" applyFill="1" applyBorder="1" applyAlignment="1" applyProtection="1">
      <alignment horizontal="right" vertical="center"/>
      <protection locked="0"/>
    </xf>
    <xf numFmtId="38" fontId="7" fillId="0" borderId="171" xfId="35" applyFont="1" applyFill="1" applyBorder="1" applyAlignment="1" applyProtection="1">
      <alignment horizontal="right" vertical="center"/>
    </xf>
    <xf numFmtId="38" fontId="7" fillId="0" borderId="136" xfId="35" applyFont="1" applyFill="1" applyBorder="1" applyAlignment="1" applyProtection="1">
      <alignment horizontal="right" vertical="center"/>
    </xf>
    <xf numFmtId="38" fontId="7" fillId="0" borderId="208" xfId="35" applyFont="1" applyFill="1" applyBorder="1" applyAlignment="1" applyProtection="1">
      <alignment horizontal="right" vertical="center"/>
    </xf>
    <xf numFmtId="0" fontId="4" fillId="25" borderId="133" xfId="0" applyFont="1" applyFill="1" applyBorder="1" applyAlignment="1" applyProtection="1">
      <alignment horizontal="center" vertical="center" shrinkToFit="1"/>
    </xf>
    <xf numFmtId="0" fontId="4" fillId="25" borderId="97" xfId="0" applyFont="1" applyFill="1" applyBorder="1" applyAlignment="1" applyProtection="1">
      <alignment horizontal="center" vertical="center" shrinkToFit="1"/>
    </xf>
    <xf numFmtId="0" fontId="4" fillId="25" borderId="65" xfId="0" applyFont="1" applyFill="1" applyBorder="1" applyAlignment="1" applyProtection="1">
      <alignment horizontal="center" vertical="center" shrinkToFit="1"/>
    </xf>
    <xf numFmtId="0" fontId="4" fillId="25" borderId="213" xfId="0" applyFont="1" applyFill="1" applyBorder="1" applyAlignment="1" applyProtection="1">
      <alignment horizontal="center" vertical="center" textRotation="255"/>
    </xf>
    <xf numFmtId="0" fontId="4" fillId="25" borderId="67" xfId="0" applyFont="1" applyFill="1" applyBorder="1" applyAlignment="1" applyProtection="1">
      <alignment horizontal="center" vertical="center"/>
    </xf>
    <xf numFmtId="0" fontId="4" fillId="25" borderId="23" xfId="0" applyFont="1" applyFill="1" applyBorder="1" applyAlignment="1" applyProtection="1">
      <alignment horizontal="center" vertical="center"/>
    </xf>
    <xf numFmtId="38" fontId="4" fillId="25" borderId="94" xfId="35" applyFont="1" applyFill="1" applyBorder="1" applyAlignment="1" applyProtection="1">
      <alignment horizontal="center" vertical="center"/>
    </xf>
    <xf numFmtId="38" fontId="16" fillId="27" borderId="140" xfId="35" applyFont="1" applyFill="1" applyBorder="1" applyAlignment="1" applyProtection="1">
      <alignment horizontal="left" vertical="center"/>
    </xf>
    <xf numFmtId="38" fontId="16" fillId="27" borderId="151" xfId="35" applyFont="1" applyFill="1" applyBorder="1" applyAlignment="1" applyProtection="1">
      <alignment horizontal="left" vertical="center"/>
    </xf>
    <xf numFmtId="0" fontId="16" fillId="0" borderId="140" xfId="0" applyFont="1" applyFill="1" applyBorder="1" applyAlignment="1" applyProtection="1">
      <alignment horizontal="left" vertical="center"/>
    </xf>
    <xf numFmtId="0" fontId="16" fillId="0" borderId="161" xfId="0" applyFont="1" applyFill="1" applyBorder="1" applyAlignment="1" applyProtection="1">
      <alignment horizontal="left" vertical="center"/>
    </xf>
    <xf numFmtId="0" fontId="16" fillId="0" borderId="151" xfId="0" applyFont="1" applyFill="1" applyBorder="1" applyAlignment="1" applyProtection="1">
      <alignment horizontal="left" vertical="center"/>
    </xf>
    <xf numFmtId="0" fontId="68" fillId="25" borderId="89" xfId="0" applyFont="1" applyFill="1" applyBorder="1" applyAlignment="1" applyProtection="1">
      <alignment horizontal="left" vertical="center"/>
    </xf>
    <xf numFmtId="0" fontId="68" fillId="25" borderId="0" xfId="0" applyFont="1" applyFill="1" applyBorder="1" applyAlignment="1" applyProtection="1">
      <alignment horizontal="left" vertical="center"/>
    </xf>
    <xf numFmtId="0" fontId="68" fillId="25" borderId="48" xfId="0" applyFont="1" applyFill="1" applyBorder="1" applyAlignment="1" applyProtection="1">
      <alignment horizontal="left" vertical="center"/>
    </xf>
    <xf numFmtId="0" fontId="4" fillId="25" borderId="140" xfId="0" applyFont="1" applyFill="1" applyBorder="1" applyAlignment="1" applyProtection="1">
      <alignment horizontal="left" vertical="center"/>
    </xf>
    <xf numFmtId="0" fontId="4" fillId="25" borderId="161" xfId="0" applyFont="1" applyFill="1" applyBorder="1" applyAlignment="1" applyProtection="1">
      <alignment horizontal="left" vertical="center"/>
    </xf>
    <xf numFmtId="0" fontId="4" fillId="25" borderId="151" xfId="0" applyFont="1" applyFill="1" applyBorder="1" applyAlignment="1" applyProtection="1">
      <alignment horizontal="left" vertical="center"/>
    </xf>
    <xf numFmtId="0" fontId="4" fillId="25" borderId="124" xfId="0" applyFont="1" applyFill="1" applyBorder="1" applyAlignment="1" applyProtection="1">
      <alignment horizontal="left" vertical="center"/>
    </xf>
    <xf numFmtId="0" fontId="4" fillId="25" borderId="54" xfId="0" applyFont="1" applyFill="1" applyBorder="1" applyAlignment="1" applyProtection="1">
      <alignment horizontal="left" vertical="center"/>
    </xf>
    <xf numFmtId="0" fontId="4" fillId="25" borderId="93" xfId="0" applyFont="1" applyFill="1" applyBorder="1" applyAlignment="1" applyProtection="1">
      <alignment horizontal="center" vertical="center" shrinkToFit="1"/>
    </xf>
    <xf numFmtId="0" fontId="4" fillId="25" borderId="23" xfId="0" applyFont="1" applyFill="1" applyBorder="1" applyAlignment="1" applyProtection="1">
      <alignment horizontal="center" vertical="center" shrinkToFit="1"/>
    </xf>
    <xf numFmtId="38" fontId="7" fillId="25" borderId="89" xfId="35" applyFont="1" applyFill="1" applyBorder="1" applyAlignment="1" applyProtection="1">
      <alignment horizontal="right" vertical="center"/>
    </xf>
    <xf numFmtId="38" fontId="7" fillId="25" borderId="48" xfId="35" applyFont="1" applyFill="1" applyBorder="1" applyAlignment="1" applyProtection="1">
      <alignment horizontal="right" vertical="center"/>
    </xf>
    <xf numFmtId="38" fontId="7" fillId="25" borderId="186" xfId="35" applyFont="1" applyFill="1" applyBorder="1" applyAlignment="1" applyProtection="1">
      <alignment horizontal="right" vertical="center"/>
    </xf>
    <xf numFmtId="0" fontId="254" fillId="25" borderId="35" xfId="0" applyFont="1" applyFill="1" applyBorder="1" applyAlignment="1" applyProtection="1">
      <alignment horizontal="left" vertical="center" shrinkToFit="1"/>
    </xf>
    <xf numFmtId="0" fontId="254" fillId="25" borderId="18" xfId="0" applyFont="1" applyFill="1" applyBorder="1" applyAlignment="1" applyProtection="1">
      <alignment horizontal="left" vertical="center" shrinkToFit="1"/>
    </xf>
    <xf numFmtId="0" fontId="254" fillId="25" borderId="169" xfId="0" applyFont="1" applyFill="1" applyBorder="1" applyAlignment="1" applyProtection="1">
      <alignment horizontal="left" vertical="center" shrinkToFit="1"/>
    </xf>
    <xf numFmtId="0" fontId="4" fillId="25" borderId="176" xfId="0" applyFont="1" applyFill="1" applyBorder="1" applyAlignment="1" applyProtection="1">
      <alignment horizontal="center" vertical="center"/>
    </xf>
    <xf numFmtId="0" fontId="4" fillId="25" borderId="207" xfId="0" applyFont="1" applyFill="1" applyBorder="1" applyAlignment="1" applyProtection="1">
      <alignment horizontal="center" vertical="center"/>
    </xf>
    <xf numFmtId="38" fontId="4" fillId="25" borderId="93" xfId="35" applyFont="1" applyFill="1" applyBorder="1" applyAlignment="1" applyProtection="1">
      <alignment horizontal="center" vertical="center" shrinkToFit="1"/>
    </xf>
    <xf numFmtId="38" fontId="4" fillId="25" borderId="67" xfId="35" applyFont="1" applyFill="1" applyBorder="1" applyAlignment="1" applyProtection="1">
      <alignment horizontal="center" vertical="center" shrinkToFit="1"/>
    </xf>
    <xf numFmtId="38" fontId="4" fillId="25" borderId="23" xfId="35" applyFont="1" applyFill="1" applyBorder="1" applyAlignment="1" applyProtection="1">
      <alignment horizontal="center" vertical="center" shrinkToFit="1"/>
    </xf>
    <xf numFmtId="0" fontId="4" fillId="25" borderId="254" xfId="0" applyFont="1" applyFill="1" applyBorder="1" applyAlignment="1" applyProtection="1">
      <alignment horizontal="center" vertical="center"/>
    </xf>
    <xf numFmtId="0" fontId="4" fillId="25" borderId="58" xfId="0" applyFont="1" applyFill="1" applyBorder="1" applyAlignment="1" applyProtection="1">
      <alignment horizontal="center" vertical="center"/>
    </xf>
    <xf numFmtId="0" fontId="4" fillId="25" borderId="269" xfId="0" applyFont="1" applyFill="1" applyBorder="1" applyAlignment="1" applyProtection="1">
      <alignment horizontal="center" vertical="center"/>
    </xf>
    <xf numFmtId="0" fontId="4" fillId="25" borderId="149" xfId="0" applyFont="1" applyFill="1" applyBorder="1" applyAlignment="1" applyProtection="1">
      <alignment horizontal="center" vertical="center"/>
    </xf>
    <xf numFmtId="0" fontId="4" fillId="25" borderId="157" xfId="0" applyFont="1" applyFill="1" applyBorder="1" applyAlignment="1" applyProtection="1">
      <alignment horizontal="center" vertical="center"/>
    </xf>
    <xf numFmtId="0" fontId="4" fillId="25" borderId="122" xfId="0" applyFont="1" applyFill="1" applyBorder="1" applyAlignment="1" applyProtection="1">
      <alignment horizontal="center" vertical="center" shrinkToFit="1"/>
    </xf>
    <xf numFmtId="0" fontId="0" fillId="0" borderId="0" xfId="0" applyBorder="1" applyAlignment="1" applyProtection="1">
      <alignment shrinkToFit="1"/>
    </xf>
    <xf numFmtId="0" fontId="0" fillId="0" borderId="97" xfId="0" applyBorder="1" applyAlignment="1" applyProtection="1">
      <alignment shrinkToFit="1"/>
    </xf>
    <xf numFmtId="0" fontId="0" fillId="0" borderId="86" xfId="0" applyBorder="1" applyAlignment="1" applyProtection="1">
      <alignment shrinkToFit="1"/>
    </xf>
    <xf numFmtId="0" fontId="0" fillId="0" borderId="20" xfId="0" applyBorder="1" applyAlignment="1" applyProtection="1">
      <alignment shrinkToFit="1"/>
    </xf>
    <xf numFmtId="0" fontId="0" fillId="0" borderId="29" xfId="0" applyBorder="1" applyAlignment="1" applyProtection="1">
      <alignment shrinkToFit="1"/>
    </xf>
    <xf numFmtId="0" fontId="36" fillId="25" borderId="197" xfId="0" applyFont="1" applyFill="1" applyBorder="1" applyAlignment="1" applyProtection="1">
      <alignment vertical="center" shrinkToFit="1"/>
    </xf>
    <xf numFmtId="0" fontId="36" fillId="25" borderId="68" xfId="0" applyFont="1" applyFill="1" applyBorder="1" applyAlignment="1" applyProtection="1">
      <alignment vertical="center" shrinkToFit="1"/>
    </xf>
    <xf numFmtId="0" fontId="2" fillId="25" borderId="158" xfId="0" applyFont="1" applyFill="1" applyBorder="1" applyAlignment="1" applyProtection="1"/>
    <xf numFmtId="0" fontId="7" fillId="25" borderId="25" xfId="0" applyFont="1" applyFill="1" applyBorder="1" applyAlignment="1" applyProtection="1">
      <alignment horizontal="center" vertical="center"/>
    </xf>
    <xf numFmtId="0" fontId="7" fillId="25" borderId="200" xfId="0" applyFont="1" applyFill="1" applyBorder="1" applyAlignment="1" applyProtection="1">
      <alignment horizontal="center" vertical="center"/>
    </xf>
    <xf numFmtId="0" fontId="17" fillId="25" borderId="264" xfId="0" applyFont="1" applyFill="1" applyBorder="1" applyAlignment="1" applyProtection="1">
      <alignment horizontal="center" vertical="center" shrinkToFit="1"/>
    </xf>
    <xf numFmtId="0" fontId="17" fillId="25" borderId="265" xfId="0" applyFont="1" applyFill="1" applyBorder="1" applyAlignment="1" applyProtection="1">
      <alignment horizontal="center" vertical="center" shrinkToFit="1"/>
    </xf>
    <xf numFmtId="0" fontId="17" fillId="25" borderId="268" xfId="0" applyFont="1" applyFill="1" applyBorder="1" applyAlignment="1" applyProtection="1">
      <alignment horizontal="center" vertical="center" shrinkToFit="1"/>
    </xf>
    <xf numFmtId="0" fontId="36" fillId="25" borderId="198" xfId="0" applyFont="1" applyFill="1" applyBorder="1" applyAlignment="1" applyProtection="1">
      <alignment vertical="center" shrinkToFit="1"/>
    </xf>
    <xf numFmtId="0" fontId="36" fillId="25" borderId="155" xfId="0" applyFont="1" applyFill="1" applyBorder="1" applyAlignment="1" applyProtection="1">
      <alignment vertical="center" shrinkToFit="1"/>
    </xf>
    <xf numFmtId="0" fontId="161" fillId="25" borderId="25" xfId="0" applyFont="1" applyFill="1" applyBorder="1" applyAlignment="1">
      <alignment horizontal="center" vertical="center" shrinkToFit="1"/>
    </xf>
    <xf numFmtId="0" fontId="161" fillId="25" borderId="26" xfId="0" applyFont="1" applyFill="1" applyBorder="1" applyAlignment="1">
      <alignment horizontal="center" vertical="center" shrinkToFit="1"/>
    </xf>
    <xf numFmtId="0" fontId="161" fillId="25" borderId="63" xfId="0" applyFont="1" applyFill="1" applyBorder="1" applyAlignment="1">
      <alignment horizontal="center" vertical="center" textRotation="255"/>
    </xf>
    <xf numFmtId="0" fontId="25" fillId="25" borderId="0" xfId="0" applyFont="1" applyFill="1" applyBorder="1" applyAlignment="1">
      <alignment horizontal="center" vertical="center"/>
    </xf>
    <xf numFmtId="0" fontId="25" fillId="25" borderId="20" xfId="0" applyFont="1" applyFill="1" applyBorder="1" applyAlignment="1">
      <alignment horizontal="center" vertical="center"/>
    </xf>
    <xf numFmtId="0" fontId="24" fillId="25" borderId="0" xfId="0" applyFont="1" applyFill="1" applyBorder="1" applyAlignment="1" applyProtection="1">
      <alignment horizontal="right" wrapText="1"/>
    </xf>
    <xf numFmtId="0" fontId="24" fillId="25" borderId="0" xfId="0" applyFont="1" applyFill="1" applyBorder="1" applyAlignment="1" applyProtection="1">
      <alignment horizontal="right"/>
    </xf>
    <xf numFmtId="38" fontId="4" fillId="25" borderId="145" xfId="35" applyFont="1" applyFill="1" applyBorder="1" applyAlignment="1" applyProtection="1">
      <alignment horizontal="center" vertical="center"/>
    </xf>
    <xf numFmtId="38" fontId="4" fillId="25" borderId="58" xfId="35" applyFont="1" applyFill="1" applyBorder="1" applyAlignment="1" applyProtection="1">
      <alignment horizontal="center" vertical="center"/>
    </xf>
    <xf numFmtId="38" fontId="17" fillId="25" borderId="210" xfId="35" applyFont="1" applyFill="1" applyBorder="1" applyAlignment="1">
      <alignment horizontal="center" vertical="center"/>
    </xf>
    <xf numFmtId="38" fontId="17" fillId="25" borderId="211" xfId="35" applyFont="1" applyFill="1" applyBorder="1" applyAlignment="1">
      <alignment horizontal="center" vertical="center"/>
    </xf>
    <xf numFmtId="38" fontId="17" fillId="25" borderId="220" xfId="35" applyFont="1" applyFill="1" applyBorder="1" applyAlignment="1">
      <alignment horizontal="center" vertical="center"/>
    </xf>
    <xf numFmtId="0" fontId="161" fillId="25" borderId="63" xfId="0" applyFont="1" applyFill="1" applyBorder="1" applyAlignment="1">
      <alignment horizontal="right" vertical="center"/>
    </xf>
    <xf numFmtId="0" fontId="161" fillId="25" borderId="25" xfId="0" applyFont="1" applyFill="1" applyBorder="1" applyAlignment="1">
      <alignment horizontal="center" vertical="center"/>
    </xf>
    <xf numFmtId="0" fontId="161" fillId="25" borderId="26" xfId="0" applyFont="1" applyFill="1" applyBorder="1" applyAlignment="1">
      <alignment horizontal="center" vertical="center"/>
    </xf>
    <xf numFmtId="38" fontId="7" fillId="25" borderId="212" xfId="35" applyFont="1" applyFill="1" applyBorder="1" applyAlignment="1">
      <alignment horizontal="center" vertical="center"/>
    </xf>
    <xf numFmtId="38" fontId="7" fillId="25" borderId="136" xfId="35" applyFont="1" applyFill="1" applyBorder="1" applyAlignment="1">
      <alignment horizontal="center" vertical="center"/>
    </xf>
    <xf numFmtId="38" fontId="7" fillId="25" borderId="222" xfId="35" applyFont="1" applyFill="1" applyBorder="1" applyAlignment="1">
      <alignment horizontal="center" vertical="center"/>
    </xf>
    <xf numFmtId="38" fontId="83" fillId="25" borderId="205" xfId="35" applyFont="1" applyFill="1" applyBorder="1" applyAlignment="1" applyProtection="1">
      <alignment horizontal="center" vertical="center"/>
      <protection locked="0"/>
    </xf>
    <xf numFmtId="38" fontId="83" fillId="25" borderId="206" xfId="35" applyFont="1" applyFill="1" applyBorder="1" applyAlignment="1" applyProtection="1">
      <alignment horizontal="center" vertical="center"/>
      <protection locked="0"/>
    </xf>
    <xf numFmtId="38" fontId="83" fillId="25" borderId="221" xfId="35" applyFont="1" applyFill="1" applyBorder="1" applyAlignment="1" applyProtection="1">
      <alignment horizontal="center" vertical="center"/>
      <protection locked="0"/>
    </xf>
    <xf numFmtId="0" fontId="163" fillId="25" borderId="0" xfId="0" applyFont="1" applyFill="1" applyBorder="1" applyAlignment="1">
      <alignment horizontal="right" shrinkToFit="1"/>
    </xf>
    <xf numFmtId="0" fontId="69" fillId="0" borderId="90" xfId="0" applyFont="1" applyFill="1" applyBorder="1" applyAlignment="1" applyProtection="1">
      <alignment horizontal="center" vertical="center" shrinkToFit="1"/>
    </xf>
    <xf numFmtId="0" fontId="69" fillId="0" borderId="58" xfId="0" applyFont="1" applyFill="1" applyBorder="1" applyAlignment="1" applyProtection="1">
      <alignment horizontal="center" vertical="center" shrinkToFit="1"/>
    </xf>
    <xf numFmtId="0" fontId="69" fillId="0" borderId="59" xfId="0" applyFont="1" applyFill="1" applyBorder="1" applyAlignment="1" applyProtection="1">
      <alignment horizontal="center" vertical="center" shrinkToFit="1"/>
    </xf>
    <xf numFmtId="38" fontId="4" fillId="25" borderId="43" xfId="35" applyFont="1" applyFill="1" applyBorder="1" applyAlignment="1">
      <alignment horizontal="left" vertical="center" shrinkToFit="1"/>
    </xf>
    <xf numFmtId="38" fontId="4" fillId="25" borderId="44" xfId="35" applyFont="1" applyFill="1" applyBorder="1" applyAlignment="1">
      <alignment horizontal="left" vertical="center" shrinkToFit="1"/>
    </xf>
    <xf numFmtId="38" fontId="7" fillId="25" borderId="171" xfId="35" applyFont="1" applyFill="1" applyBorder="1" applyAlignment="1">
      <alignment horizontal="right" vertical="center" shrinkToFit="1"/>
    </xf>
    <xf numFmtId="38" fontId="7" fillId="25" borderId="208" xfId="35" applyFont="1" applyFill="1" applyBorder="1" applyAlignment="1">
      <alignment horizontal="right" vertical="center" shrinkToFit="1"/>
    </xf>
    <xf numFmtId="38" fontId="78" fillId="0" borderId="31" xfId="35" applyFont="1" applyFill="1" applyBorder="1" applyAlignment="1" applyProtection="1">
      <alignment horizontal="right" vertical="center"/>
      <protection locked="0"/>
    </xf>
    <xf numFmtId="38" fontId="78" fillId="0" borderId="97" xfId="35" applyFont="1" applyFill="1" applyBorder="1" applyAlignment="1" applyProtection="1">
      <alignment horizontal="right" vertical="center"/>
      <protection locked="0"/>
    </xf>
    <xf numFmtId="38" fontId="4" fillId="0" borderId="28" xfId="35" applyFont="1" applyFill="1" applyBorder="1" applyAlignment="1">
      <alignment horizontal="left" vertical="center" wrapText="1" shrinkToFit="1"/>
    </xf>
    <xf numFmtId="38" fontId="4" fillId="0" borderId="21" xfId="35" applyFont="1" applyFill="1" applyBorder="1" applyAlignment="1">
      <alignment horizontal="left" vertical="center" wrapText="1" shrinkToFit="1"/>
    </xf>
    <xf numFmtId="38" fontId="4" fillId="0" borderId="224" xfId="35" applyFont="1" applyFill="1" applyBorder="1" applyAlignment="1">
      <alignment horizontal="left" vertical="center" wrapText="1" shrinkToFit="1"/>
    </xf>
    <xf numFmtId="38" fontId="4" fillId="0" borderId="39" xfId="35" applyFont="1" applyFill="1" applyBorder="1" applyAlignment="1">
      <alignment horizontal="left" vertical="center" wrapText="1" shrinkToFit="1"/>
    </xf>
    <xf numFmtId="38" fontId="4" fillId="0" borderId="0" xfId="35" applyFont="1" applyFill="1" applyBorder="1" applyAlignment="1">
      <alignment horizontal="left" vertical="center" wrapText="1" shrinkToFit="1"/>
    </xf>
    <xf numFmtId="38" fontId="4" fillId="0" borderId="182" xfId="35" applyFont="1" applyFill="1" applyBorder="1" applyAlignment="1">
      <alignment horizontal="left" vertical="center" wrapText="1" shrinkToFit="1"/>
    </xf>
    <xf numFmtId="38" fontId="4" fillId="0" borderId="44" xfId="35" applyFont="1" applyFill="1" applyBorder="1" applyAlignment="1">
      <alignment horizontal="left" vertical="center" wrapText="1" shrinkToFit="1"/>
    </xf>
    <xf numFmtId="38" fontId="4" fillId="0" borderId="48" xfId="35" applyFont="1" applyFill="1" applyBorder="1" applyAlignment="1">
      <alignment horizontal="left" vertical="center" wrapText="1" shrinkToFit="1"/>
    </xf>
    <xf numFmtId="38" fontId="4" fillId="0" borderId="225" xfId="35" applyFont="1" applyFill="1" applyBorder="1" applyAlignment="1">
      <alignment horizontal="left" vertical="center" wrapText="1" shrinkToFit="1"/>
    </xf>
    <xf numFmtId="38" fontId="69" fillId="25" borderId="90" xfId="35" applyFont="1" applyFill="1" applyBorder="1" applyAlignment="1">
      <alignment horizontal="center" vertical="center" shrinkToFit="1"/>
    </xf>
    <xf numFmtId="38" fontId="69" fillId="25" borderId="59" xfId="35" applyFont="1" applyFill="1" applyBorder="1" applyAlignment="1">
      <alignment horizontal="center" vertical="center" shrinkToFit="1"/>
    </xf>
    <xf numFmtId="38" fontId="78" fillId="0" borderId="78" xfId="35" applyFont="1" applyFill="1" applyBorder="1" applyAlignment="1" applyProtection="1">
      <alignment horizontal="right" vertical="center"/>
      <protection locked="0"/>
    </xf>
    <xf numFmtId="38" fontId="78" fillId="0" borderId="83" xfId="35" applyFont="1" applyFill="1" applyBorder="1" applyAlignment="1" applyProtection="1">
      <alignment horizontal="right" vertical="center"/>
      <protection locked="0"/>
    </xf>
    <xf numFmtId="38" fontId="78" fillId="0" borderId="81" xfId="35" applyFont="1" applyFill="1" applyBorder="1" applyAlignment="1" applyProtection="1">
      <alignment horizontal="right" vertical="center"/>
      <protection locked="0"/>
    </xf>
    <xf numFmtId="0" fontId="7" fillId="0" borderId="171" xfId="0" applyFont="1" applyFill="1" applyBorder="1" applyAlignment="1">
      <alignment horizontal="right" vertical="center"/>
    </xf>
    <xf numFmtId="0" fontId="7" fillId="0" borderId="136" xfId="0" applyFont="1" applyFill="1" applyBorder="1" applyAlignment="1">
      <alignment horizontal="right" vertical="center"/>
    </xf>
    <xf numFmtId="0" fontId="7" fillId="0" borderId="208" xfId="0" applyFont="1" applyFill="1" applyBorder="1" applyAlignment="1">
      <alignment horizontal="right" vertical="center"/>
    </xf>
    <xf numFmtId="0" fontId="4" fillId="0" borderId="115" xfId="0" applyFont="1" applyFill="1" applyBorder="1" applyAlignment="1">
      <alignment horizontal="center" vertical="center"/>
    </xf>
    <xf numFmtId="0" fontId="4" fillId="25" borderId="169" xfId="0" applyFont="1" applyFill="1" applyBorder="1" applyAlignment="1">
      <alignment horizontal="left" vertical="center" shrinkToFit="1"/>
    </xf>
    <xf numFmtId="38" fontId="7" fillId="25" borderId="136" xfId="35" applyFont="1" applyFill="1" applyBorder="1" applyAlignment="1">
      <alignment horizontal="right" vertical="center" shrinkToFit="1"/>
    </xf>
    <xf numFmtId="38" fontId="83" fillId="0" borderId="118" xfId="35" applyFont="1" applyFill="1" applyBorder="1" applyAlignment="1" applyProtection="1">
      <alignment horizontal="right" vertical="center"/>
      <protection locked="0"/>
    </xf>
    <xf numFmtId="0" fontId="4" fillId="25" borderId="157" xfId="0" applyFont="1" applyFill="1" applyBorder="1" applyAlignment="1" applyProtection="1">
      <alignment vertical="top"/>
    </xf>
    <xf numFmtId="0" fontId="4" fillId="25" borderId="186" xfId="0" applyFont="1" applyFill="1" applyBorder="1" applyAlignment="1" applyProtection="1">
      <alignment vertical="top"/>
    </xf>
    <xf numFmtId="38" fontId="69" fillId="25" borderId="21" xfId="35" applyFont="1" applyFill="1" applyBorder="1" applyAlignment="1">
      <alignment horizontal="center" vertical="center" shrinkToFit="1"/>
    </xf>
    <xf numFmtId="38" fontId="69" fillId="25" borderId="48" xfId="35" applyFont="1" applyFill="1" applyBorder="1" applyAlignment="1">
      <alignment horizontal="center" vertical="center" shrinkToFit="1"/>
    </xf>
    <xf numFmtId="38" fontId="7" fillId="0" borderId="21" xfId="35" applyFont="1" applyFill="1" applyBorder="1" applyAlignment="1" applyProtection="1">
      <alignment horizontal="right" vertical="center"/>
    </xf>
    <xf numFmtId="0" fontId="65" fillId="0" borderId="21" xfId="0" applyFont="1" applyFill="1" applyBorder="1" applyAlignment="1" applyProtection="1">
      <alignment horizontal="center" vertical="center"/>
    </xf>
    <xf numFmtId="0" fontId="65" fillId="0" borderId="0" xfId="0" applyFont="1" applyFill="1" applyBorder="1" applyAlignment="1" applyProtection="1">
      <alignment horizontal="center" vertical="center"/>
    </xf>
    <xf numFmtId="38" fontId="4" fillId="0" borderId="165" xfId="35" applyFont="1" applyFill="1" applyBorder="1" applyAlignment="1">
      <alignment horizontal="center" vertical="center"/>
    </xf>
    <xf numFmtId="38" fontId="4" fillId="0" borderId="87" xfId="35" applyFont="1" applyFill="1" applyBorder="1" applyAlignment="1">
      <alignment horizontal="center" vertical="center"/>
    </xf>
    <xf numFmtId="38" fontId="4" fillId="0" borderId="190" xfId="35" applyFont="1" applyFill="1" applyBorder="1" applyAlignment="1">
      <alignment horizontal="center" vertical="center"/>
    </xf>
    <xf numFmtId="38" fontId="7" fillId="0" borderId="186" xfId="35" applyFont="1" applyFill="1" applyBorder="1" applyAlignment="1">
      <alignment horizontal="right" vertical="center"/>
    </xf>
    <xf numFmtId="38" fontId="4" fillId="25" borderId="170" xfId="35" applyFont="1" applyFill="1" applyBorder="1" applyAlignment="1">
      <alignment horizontal="center" vertical="center" textRotation="255" shrinkToFit="1"/>
    </xf>
    <xf numFmtId="38" fontId="4" fillId="25" borderId="161" xfId="35" applyFont="1" applyFill="1" applyBorder="1" applyAlignment="1">
      <alignment horizontal="center" vertical="center" textRotation="255" shrinkToFit="1"/>
    </xf>
    <xf numFmtId="38" fontId="4" fillId="25" borderId="151" xfId="35" applyFont="1" applyFill="1" applyBorder="1" applyAlignment="1">
      <alignment horizontal="center" vertical="center" textRotation="255" shrinkToFit="1"/>
    </xf>
    <xf numFmtId="38" fontId="7" fillId="25" borderId="20" xfId="35" applyFont="1" applyFill="1" applyBorder="1" applyAlignment="1">
      <alignment horizontal="center" vertical="center" shrinkToFit="1"/>
    </xf>
    <xf numFmtId="0" fontId="4" fillId="25" borderId="140" xfId="0" applyFont="1" applyFill="1" applyBorder="1" applyAlignment="1">
      <alignment horizontal="center" vertical="center" textRotation="255" shrinkToFit="1"/>
    </xf>
    <xf numFmtId="0" fontId="4" fillId="25" borderId="161" xfId="0" applyFont="1" applyFill="1" applyBorder="1" applyAlignment="1">
      <alignment horizontal="center" vertical="center" textRotation="255" shrinkToFit="1"/>
    </xf>
    <xf numFmtId="0" fontId="4" fillId="25" borderId="213" xfId="0" applyFont="1" applyFill="1" applyBorder="1" applyAlignment="1">
      <alignment horizontal="center" vertical="center" textRotation="255" shrinkToFit="1"/>
    </xf>
    <xf numFmtId="38" fontId="4" fillId="25" borderId="93" xfId="35" applyFont="1" applyFill="1" applyBorder="1" applyAlignment="1">
      <alignment horizontal="center" vertical="center" shrinkToFit="1"/>
    </xf>
    <xf numFmtId="38" fontId="4" fillId="25" borderId="23" xfId="35" applyFont="1" applyFill="1" applyBorder="1" applyAlignment="1">
      <alignment horizontal="center" vertical="center" shrinkToFit="1"/>
    </xf>
    <xf numFmtId="38" fontId="4" fillId="25" borderId="94" xfId="35" applyFont="1" applyFill="1" applyBorder="1" applyAlignment="1">
      <alignment horizontal="center" vertical="center" shrinkToFit="1"/>
    </xf>
    <xf numFmtId="0" fontId="4" fillId="25" borderId="151" xfId="0" applyFont="1" applyFill="1" applyBorder="1" applyAlignment="1">
      <alignment horizontal="center" vertical="center" textRotation="255" shrinkToFit="1"/>
    </xf>
    <xf numFmtId="38" fontId="4" fillId="25" borderId="119" xfId="35" applyFont="1" applyFill="1" applyBorder="1" applyAlignment="1">
      <alignment horizontal="center" vertical="center" shrinkToFit="1"/>
    </xf>
    <xf numFmtId="38" fontId="4" fillId="25" borderId="24" xfId="35" applyFont="1" applyFill="1" applyBorder="1" applyAlignment="1">
      <alignment horizontal="center" vertical="center" shrinkToFit="1"/>
    </xf>
    <xf numFmtId="38" fontId="4" fillId="25" borderId="215" xfId="35" applyFont="1" applyFill="1" applyBorder="1" applyAlignment="1">
      <alignment horizontal="center" vertical="center" shrinkToFit="1"/>
    </xf>
    <xf numFmtId="38" fontId="254" fillId="25" borderId="170" xfId="35" applyFont="1" applyFill="1" applyBorder="1" applyAlignment="1">
      <alignment horizontal="left" vertical="center" shrinkToFit="1"/>
    </xf>
    <xf numFmtId="38" fontId="254" fillId="25" borderId="151" xfId="35" applyFont="1" applyFill="1" applyBorder="1" applyAlignment="1">
      <alignment horizontal="left" vertical="center" shrinkToFit="1"/>
    </xf>
    <xf numFmtId="38" fontId="254" fillId="25" borderId="43" xfId="35" applyFont="1" applyFill="1" applyBorder="1" applyAlignment="1">
      <alignment horizontal="left" vertical="center" shrinkToFit="1"/>
    </xf>
    <xf numFmtId="38" fontId="254" fillId="25" borderId="89" xfId="35" applyFont="1" applyFill="1" applyBorder="1" applyAlignment="1">
      <alignment horizontal="left" vertical="center" shrinkToFit="1"/>
    </xf>
    <xf numFmtId="38" fontId="254" fillId="25" borderId="171" xfId="35" applyFont="1" applyFill="1" applyBorder="1" applyAlignment="1">
      <alignment horizontal="left" vertical="center" shrinkToFit="1"/>
    </xf>
    <xf numFmtId="38" fontId="254" fillId="25" borderId="44" xfId="35" applyFont="1" applyFill="1" applyBorder="1" applyAlignment="1">
      <alignment horizontal="left" vertical="center" shrinkToFit="1"/>
    </xf>
    <xf numFmtId="38" fontId="254" fillId="25" borderId="48" xfId="35" applyFont="1" applyFill="1" applyBorder="1" applyAlignment="1">
      <alignment horizontal="left" vertical="center" shrinkToFit="1"/>
    </xf>
    <xf numFmtId="38" fontId="254" fillId="25" borderId="208" xfId="35" applyFont="1" applyFill="1" applyBorder="1" applyAlignment="1">
      <alignment horizontal="left" vertical="center" shrinkToFit="1"/>
    </xf>
    <xf numFmtId="0" fontId="4" fillId="25" borderId="93" xfId="0" applyFont="1" applyFill="1" applyBorder="1" applyAlignment="1">
      <alignment horizontal="center" vertical="center" shrinkToFit="1"/>
    </xf>
    <xf numFmtId="0" fontId="4" fillId="25" borderId="67" xfId="0" applyFont="1" applyFill="1" applyBorder="1" applyAlignment="1">
      <alignment horizontal="center" vertical="center" shrinkToFit="1"/>
    </xf>
    <xf numFmtId="0" fontId="4" fillId="25" borderId="23" xfId="0" applyFont="1" applyFill="1" applyBorder="1" applyAlignment="1">
      <alignment horizontal="center" vertical="center" shrinkToFit="1"/>
    </xf>
    <xf numFmtId="0" fontId="4" fillId="25" borderId="43" xfId="0" applyFont="1" applyFill="1" applyBorder="1" applyAlignment="1">
      <alignment horizontal="left" vertical="center" shrinkToFit="1"/>
    </xf>
    <xf numFmtId="0" fontId="4" fillId="25" borderId="39" xfId="0" applyFont="1" applyFill="1" applyBorder="1" applyAlignment="1">
      <alignment horizontal="left" vertical="center" shrinkToFit="1"/>
    </xf>
    <xf numFmtId="0" fontId="4" fillId="25" borderId="44" xfId="0" applyFont="1" applyFill="1" applyBorder="1" applyAlignment="1">
      <alignment horizontal="left" vertical="center" shrinkToFit="1"/>
    </xf>
    <xf numFmtId="38" fontId="4" fillId="25" borderId="39" xfId="35" applyFont="1" applyFill="1" applyBorder="1" applyAlignment="1">
      <alignment horizontal="left" vertical="center" shrinkToFit="1"/>
    </xf>
    <xf numFmtId="38" fontId="4" fillId="25" borderId="0" xfId="35" applyFont="1" applyFill="1" applyBorder="1" applyAlignment="1">
      <alignment horizontal="left" vertical="center" shrinkToFit="1"/>
    </xf>
    <xf numFmtId="38" fontId="4" fillId="25" borderId="136" xfId="35" applyFont="1" applyFill="1" applyBorder="1" applyAlignment="1">
      <alignment horizontal="left" vertical="center" shrinkToFit="1"/>
    </xf>
    <xf numFmtId="38" fontId="4" fillId="0" borderId="223" xfId="35" applyFont="1" applyFill="1" applyBorder="1" applyAlignment="1">
      <alignment horizontal="center" vertical="center"/>
    </xf>
    <xf numFmtId="38" fontId="4" fillId="0" borderId="115" xfId="35" applyFont="1" applyFill="1" applyBorder="1" applyAlignment="1">
      <alignment horizontal="center" vertical="center"/>
    </xf>
    <xf numFmtId="38" fontId="4" fillId="0" borderId="209" xfId="35" applyFont="1" applyFill="1" applyBorder="1" applyAlignment="1">
      <alignment horizontal="center" vertical="center"/>
    </xf>
    <xf numFmtId="38" fontId="262" fillId="25" borderId="92" xfId="35" applyFont="1" applyFill="1" applyBorder="1" applyAlignment="1">
      <alignment horizontal="right" vertical="center" shrinkToFit="1"/>
    </xf>
    <xf numFmtId="38" fontId="262" fillId="25" borderId="54" xfId="35" applyFont="1" applyFill="1" applyBorder="1" applyAlignment="1">
      <alignment horizontal="right" vertical="center" shrinkToFit="1"/>
    </xf>
    <xf numFmtId="0" fontId="36" fillId="25" borderId="197" xfId="0" applyFont="1" applyFill="1" applyBorder="1" applyAlignment="1" applyProtection="1">
      <alignment vertical="top" shrinkToFit="1"/>
    </xf>
    <xf numFmtId="0" fontId="36" fillId="25" borderId="68" xfId="0" applyFont="1" applyFill="1" applyBorder="1" applyAlignment="1" applyProtection="1">
      <alignment vertical="top" shrinkToFit="1"/>
    </xf>
    <xf numFmtId="0" fontId="36" fillId="25" borderId="198" xfId="0" applyFont="1" applyFill="1" applyBorder="1" applyAlignment="1" applyProtection="1">
      <alignment vertical="top" shrinkToFit="1"/>
    </xf>
    <xf numFmtId="0" fontId="36" fillId="25" borderId="155" xfId="0" applyFont="1" applyFill="1" applyBorder="1" applyAlignment="1" applyProtection="1">
      <alignment vertical="top" shrinkToFit="1"/>
    </xf>
    <xf numFmtId="38" fontId="4" fillId="0" borderId="21" xfId="35" applyFont="1" applyFill="1" applyBorder="1" applyAlignment="1" applyProtection="1">
      <alignment horizontal="center" vertical="center"/>
    </xf>
    <xf numFmtId="38" fontId="4" fillId="0" borderId="0" xfId="35" applyFont="1" applyFill="1" applyBorder="1" applyAlignment="1" applyProtection="1">
      <alignment horizontal="center" vertical="center"/>
    </xf>
    <xf numFmtId="0" fontId="69" fillId="0" borderId="100" xfId="0" applyFont="1" applyFill="1" applyBorder="1" applyAlignment="1" applyProtection="1">
      <alignment horizontal="center" vertical="center" shrinkToFit="1"/>
    </xf>
    <xf numFmtId="0" fontId="4" fillId="0" borderId="10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38" fontId="68" fillId="25" borderId="90" xfId="35" applyFont="1" applyFill="1" applyBorder="1" applyAlignment="1" applyProtection="1">
      <alignment horizontal="center" vertical="center"/>
    </xf>
    <xf numFmtId="38" fontId="68" fillId="25" borderId="59" xfId="35" applyFont="1" applyFill="1" applyBorder="1" applyAlignment="1">
      <alignment horizontal="center" vertical="center"/>
    </xf>
    <xf numFmtId="38" fontId="4" fillId="25" borderId="170" xfId="35" applyFont="1" applyFill="1" applyBorder="1" applyAlignment="1" applyProtection="1">
      <alignment horizontal="center" vertical="center" textRotation="255"/>
    </xf>
    <xf numFmtId="38" fontId="4" fillId="25" borderId="161" xfId="35" applyFont="1" applyFill="1" applyBorder="1" applyAlignment="1" applyProtection="1">
      <alignment horizontal="center" vertical="center" textRotation="255"/>
    </xf>
    <xf numFmtId="38" fontId="4" fillId="25" borderId="213" xfId="35" applyFont="1" applyFill="1" applyBorder="1" applyAlignment="1" applyProtection="1">
      <alignment horizontal="center" vertical="center" textRotation="255"/>
    </xf>
    <xf numFmtId="38" fontId="36" fillId="25" borderId="93" xfId="35" applyFont="1" applyFill="1" applyBorder="1" applyAlignment="1" applyProtection="1">
      <alignment horizontal="center" vertical="center" shrinkToFit="1"/>
    </xf>
    <xf numFmtId="38" fontId="36" fillId="25" borderId="23" xfId="35" applyFont="1" applyFill="1" applyBorder="1" applyAlignment="1" applyProtection="1">
      <alignment horizontal="center" vertical="center" shrinkToFit="1"/>
    </xf>
    <xf numFmtId="38" fontId="4" fillId="25" borderId="35" xfId="35" applyFont="1" applyFill="1" applyBorder="1" applyAlignment="1" applyProtection="1">
      <alignment horizontal="left" vertical="center" shrinkToFit="1"/>
    </xf>
    <xf numFmtId="38" fontId="4" fillId="25" borderId="18" xfId="35" applyFont="1" applyFill="1" applyBorder="1" applyAlignment="1" applyProtection="1">
      <alignment horizontal="left" vertical="center" shrinkToFit="1"/>
    </xf>
    <xf numFmtId="38" fontId="4" fillId="25" borderId="169" xfId="35" applyFont="1" applyFill="1" applyBorder="1" applyAlignment="1" applyProtection="1">
      <alignment horizontal="left" vertical="center" shrinkToFit="1"/>
    </xf>
    <xf numFmtId="38" fontId="4" fillId="25" borderId="165" xfId="35" applyFont="1" applyFill="1" applyBorder="1" applyAlignment="1" applyProtection="1">
      <alignment horizontal="center" vertical="center"/>
    </xf>
    <xf numFmtId="38" fontId="4" fillId="25" borderId="87" xfId="35" applyFont="1" applyFill="1" applyBorder="1" applyAlignment="1" applyProtection="1">
      <alignment horizontal="center" vertical="center"/>
    </xf>
    <xf numFmtId="0" fontId="68" fillId="25" borderId="21"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38" fontId="4" fillId="0" borderId="92" xfId="35" applyFont="1" applyFill="1" applyBorder="1" applyAlignment="1" applyProtection="1">
      <alignment horizontal="center" vertical="center"/>
    </xf>
    <xf numFmtId="38" fontId="4" fillId="0" borderId="54" xfId="35" applyFont="1" applyFill="1" applyBorder="1" applyAlignment="1" applyProtection="1">
      <alignment horizontal="center" vertical="center"/>
    </xf>
    <xf numFmtId="38" fontId="83" fillId="25" borderId="31" xfId="35" applyFont="1" applyFill="1" applyBorder="1" applyAlignment="1" applyProtection="1">
      <alignment horizontal="right" vertical="center"/>
      <protection locked="0"/>
    </xf>
    <xf numFmtId="0" fontId="0" fillId="0" borderId="22" xfId="0" applyBorder="1" applyAlignment="1" applyProtection="1">
      <alignment shrinkToFit="1"/>
    </xf>
    <xf numFmtId="38" fontId="4" fillId="25" borderId="161" xfId="35" applyFont="1" applyFill="1" applyBorder="1" applyAlignment="1" applyProtection="1">
      <alignment horizontal="left" vertical="center" shrinkToFit="1"/>
    </xf>
    <xf numFmtId="38" fontId="4" fillId="25" borderId="151" xfId="35" applyFont="1" applyFill="1" applyBorder="1" applyAlignment="1" applyProtection="1">
      <alignment horizontal="left" vertical="center" shrinkToFit="1"/>
    </xf>
    <xf numFmtId="38" fontId="68" fillId="25" borderId="59" xfId="35" applyFont="1" applyFill="1" applyBorder="1" applyAlignment="1" applyProtection="1">
      <alignment horizontal="center" vertical="center"/>
    </xf>
    <xf numFmtId="38" fontId="7" fillId="25" borderId="89" xfId="35" applyFont="1" applyFill="1" applyBorder="1" applyAlignment="1" applyProtection="1">
      <alignment vertical="center"/>
    </xf>
    <xf numFmtId="38" fontId="7" fillId="25" borderId="48" xfId="35" applyFont="1" applyFill="1" applyBorder="1" applyAlignment="1" applyProtection="1">
      <alignment vertical="center"/>
    </xf>
    <xf numFmtId="38" fontId="4" fillId="25" borderId="124" xfId="35" applyFont="1" applyFill="1" applyBorder="1" applyAlignment="1" applyProtection="1">
      <alignment horizontal="center" vertical="center"/>
    </xf>
    <xf numFmtId="38" fontId="4" fillId="25" borderId="54" xfId="35" applyFont="1" applyFill="1" applyBorder="1" applyAlignment="1">
      <alignment horizontal="center" vertical="center"/>
    </xf>
    <xf numFmtId="38" fontId="4" fillId="25" borderId="177" xfId="35" applyFont="1" applyFill="1" applyBorder="1" applyAlignment="1" applyProtection="1">
      <alignment horizontal="left" vertical="center" wrapText="1"/>
    </xf>
    <xf numFmtId="38" fontId="4" fillId="25" borderId="89" xfId="35" applyFont="1" applyFill="1" applyBorder="1" applyAlignment="1" applyProtection="1">
      <alignment horizontal="left" vertical="center"/>
    </xf>
    <xf numFmtId="38" fontId="4" fillId="25" borderId="133" xfId="35" applyFont="1" applyFill="1" applyBorder="1" applyAlignment="1" applyProtection="1">
      <alignment horizontal="left" vertical="center"/>
    </xf>
    <xf numFmtId="38" fontId="4" fillId="25" borderId="190" xfId="35" applyFont="1" applyFill="1" applyBorder="1" applyAlignment="1" applyProtection="1">
      <alignment horizontal="left" vertical="center"/>
    </xf>
    <xf numFmtId="38" fontId="4" fillId="25" borderId="48" xfId="35" applyFont="1" applyFill="1" applyBorder="1" applyAlignment="1" applyProtection="1">
      <alignment horizontal="left" vertical="center"/>
    </xf>
    <xf numFmtId="38" fontId="4" fillId="25" borderId="65" xfId="35" applyFont="1" applyFill="1" applyBorder="1" applyAlignment="1" applyProtection="1">
      <alignment horizontal="left" vertical="center"/>
    </xf>
    <xf numFmtId="38" fontId="4" fillId="25" borderId="33" xfId="35" applyFont="1" applyFill="1" applyBorder="1" applyAlignment="1">
      <alignment vertical="center"/>
    </xf>
    <xf numFmtId="38" fontId="68" fillId="25" borderId="90" xfId="35" applyFont="1" applyFill="1" applyBorder="1" applyAlignment="1">
      <alignment horizontal="center" vertical="center"/>
    </xf>
    <xf numFmtId="38" fontId="7" fillId="25" borderId="89" xfId="35" applyFont="1" applyFill="1" applyBorder="1" applyAlignment="1">
      <alignment vertical="center"/>
    </xf>
    <xf numFmtId="38" fontId="7" fillId="25" borderId="48" xfId="35" applyFont="1" applyFill="1" applyBorder="1" applyAlignment="1">
      <alignment vertical="center"/>
    </xf>
    <xf numFmtId="38" fontId="4" fillId="25" borderId="140" xfId="35" applyFont="1" applyFill="1" applyBorder="1" applyAlignment="1" applyProtection="1">
      <alignment horizontal="left" vertical="center" shrinkToFit="1"/>
    </xf>
    <xf numFmtId="38" fontId="7" fillId="0" borderId="186" xfId="35" applyFont="1" applyFill="1" applyBorder="1" applyAlignment="1" applyProtection="1">
      <alignment horizontal="right" vertical="center"/>
    </xf>
    <xf numFmtId="38" fontId="7" fillId="25" borderId="208" xfId="35" applyFont="1" applyFill="1" applyBorder="1" applyAlignment="1">
      <alignment horizontal="right" vertical="center"/>
    </xf>
    <xf numFmtId="38" fontId="4" fillId="25" borderId="28" xfId="35" applyFont="1" applyFill="1" applyBorder="1" applyAlignment="1" applyProtection="1">
      <alignment horizontal="left" vertical="center" shrinkToFit="1"/>
    </xf>
    <xf numFmtId="38" fontId="4" fillId="25" borderId="44" xfId="35" applyFont="1" applyFill="1" applyBorder="1" applyAlignment="1" applyProtection="1">
      <alignment horizontal="left" vertical="center" shrinkToFit="1"/>
    </xf>
    <xf numFmtId="0" fontId="68" fillId="25" borderId="100" xfId="0" applyFont="1" applyFill="1" applyBorder="1" applyAlignment="1" applyProtection="1">
      <alignment horizontal="left" vertical="center"/>
    </xf>
    <xf numFmtId="0" fontId="68" fillId="25" borderId="59" xfId="0" applyFont="1" applyFill="1" applyBorder="1" applyAlignment="1" applyProtection="1">
      <alignment horizontal="left" vertical="center"/>
    </xf>
    <xf numFmtId="38" fontId="7" fillId="25" borderId="21" xfId="35" applyFont="1" applyFill="1" applyBorder="1" applyAlignment="1" applyProtection="1">
      <alignment vertical="center"/>
    </xf>
    <xf numFmtId="0" fontId="51" fillId="25" borderId="48" xfId="0" applyFont="1" applyFill="1" applyBorder="1" applyAlignment="1" applyProtection="1">
      <alignment vertical="center"/>
    </xf>
    <xf numFmtId="0" fontId="36" fillId="25" borderId="0" xfId="0" applyNumberFormat="1" applyFont="1" applyFill="1" applyBorder="1" applyAlignment="1">
      <alignment horizontal="right" vertical="top"/>
    </xf>
    <xf numFmtId="0" fontId="64" fillId="25" borderId="21" xfId="0" applyFont="1" applyFill="1" applyBorder="1" applyAlignment="1" applyProtection="1">
      <alignment vertical="center" shrinkToFit="1"/>
    </xf>
    <xf numFmtId="0" fontId="64" fillId="25" borderId="0" xfId="0" applyFont="1" applyFill="1" applyBorder="1" applyAlignment="1" applyProtection="1">
      <alignment vertical="center" shrinkToFit="1"/>
    </xf>
    <xf numFmtId="38" fontId="83" fillId="25" borderId="21" xfId="35" applyFont="1" applyFill="1" applyBorder="1" applyAlignment="1" applyProtection="1">
      <alignment horizontal="right" vertical="center"/>
      <protection locked="0"/>
    </xf>
    <xf numFmtId="38" fontId="83" fillId="25" borderId="0" xfId="35" applyFont="1" applyFill="1" applyBorder="1" applyAlignment="1" applyProtection="1">
      <alignment horizontal="right" vertical="center"/>
      <protection locked="0"/>
    </xf>
    <xf numFmtId="38" fontId="4" fillId="25" borderId="140" xfId="35" applyFont="1" applyFill="1" applyBorder="1" applyAlignment="1">
      <alignment horizontal="left" vertical="center"/>
    </xf>
    <xf numFmtId="38" fontId="4" fillId="25" borderId="151" xfId="35" applyFont="1" applyFill="1" applyBorder="1" applyAlignment="1">
      <alignment horizontal="left" vertical="center"/>
    </xf>
    <xf numFmtId="38" fontId="225" fillId="25" borderId="90" xfId="35" applyFont="1" applyFill="1" applyBorder="1" applyAlignment="1">
      <alignment horizontal="left" vertical="center"/>
    </xf>
    <xf numFmtId="38" fontId="225" fillId="25" borderId="59" xfId="35" applyFont="1" applyFill="1" applyBorder="1" applyAlignment="1">
      <alignment horizontal="left" vertical="center"/>
    </xf>
    <xf numFmtId="38" fontId="7" fillId="25" borderId="171" xfId="35" applyFont="1" applyFill="1" applyBorder="1" applyAlignment="1">
      <alignment horizontal="right" vertical="center"/>
    </xf>
    <xf numFmtId="38" fontId="4" fillId="25" borderId="35" xfId="35" applyFont="1" applyFill="1" applyBorder="1" applyAlignment="1">
      <alignment horizontal="left" vertical="center" shrinkToFit="1"/>
    </xf>
    <xf numFmtId="38" fontId="4" fillId="25" borderId="18" xfId="35" applyFont="1" applyFill="1" applyBorder="1" applyAlignment="1">
      <alignment horizontal="left" vertical="center" shrinkToFit="1"/>
    </xf>
    <xf numFmtId="38" fontId="4" fillId="25" borderId="169" xfId="35" applyFont="1" applyFill="1" applyBorder="1" applyAlignment="1">
      <alignment horizontal="left" vertical="center" shrinkToFit="1"/>
    </xf>
    <xf numFmtId="0" fontId="10" fillId="25" borderId="20" xfId="0" applyFont="1" applyFill="1" applyBorder="1" applyAlignment="1">
      <alignment horizontal="center" vertical="center"/>
    </xf>
    <xf numFmtId="38" fontId="4" fillId="0" borderId="49" xfId="35" applyFont="1" applyFill="1" applyBorder="1" applyAlignment="1">
      <alignment horizontal="left" vertical="center"/>
    </xf>
    <xf numFmtId="0" fontId="4" fillId="25" borderId="20" xfId="0" applyFont="1" applyFill="1" applyBorder="1" applyAlignment="1">
      <alignment horizontal="center" vertical="center"/>
    </xf>
    <xf numFmtId="38" fontId="4" fillId="0" borderId="140" xfId="35" applyFont="1" applyFill="1" applyBorder="1" applyAlignment="1">
      <alignment horizontal="center" vertical="center" textRotation="255" shrinkToFit="1"/>
    </xf>
    <xf numFmtId="38" fontId="4" fillId="0" borderId="151" xfId="35" applyFont="1" applyFill="1" applyBorder="1" applyAlignment="1">
      <alignment horizontal="center" vertical="center" textRotation="255" shrinkToFit="1"/>
    </xf>
    <xf numFmtId="38" fontId="4" fillId="0" borderId="93" xfId="35" applyFont="1" applyFill="1" applyBorder="1" applyAlignment="1">
      <alignment horizontal="center" vertical="center"/>
    </xf>
    <xf numFmtId="38" fontId="4" fillId="0" borderId="23" xfId="35" applyFont="1" applyFill="1" applyBorder="1" applyAlignment="1">
      <alignment horizontal="center" vertical="center"/>
    </xf>
    <xf numFmtId="38" fontId="4" fillId="25" borderId="170" xfId="35" applyFont="1" applyFill="1" applyBorder="1" applyAlignment="1">
      <alignment horizontal="center" vertical="center" textRotation="255"/>
    </xf>
    <xf numFmtId="38" fontId="4" fillId="25" borderId="161" xfId="35" applyFont="1" applyFill="1" applyBorder="1" applyAlignment="1">
      <alignment horizontal="center" vertical="center" textRotation="255"/>
    </xf>
    <xf numFmtId="38" fontId="4" fillId="25" borderId="151" xfId="35" applyFont="1" applyFill="1" applyBorder="1" applyAlignment="1">
      <alignment horizontal="center" vertical="center" textRotation="255"/>
    </xf>
    <xf numFmtId="38" fontId="4" fillId="25" borderId="31" xfId="35" applyFont="1" applyFill="1" applyBorder="1" applyAlignment="1">
      <alignment horizontal="center" vertical="center" shrinkToFit="1"/>
    </xf>
    <xf numFmtId="38" fontId="4" fillId="25" borderId="65" xfId="35" applyFont="1" applyFill="1" applyBorder="1" applyAlignment="1">
      <alignment horizontal="center" vertical="center" shrinkToFit="1"/>
    </xf>
    <xf numFmtId="38" fontId="4" fillId="25" borderId="124" xfId="35" applyFont="1" applyFill="1" applyBorder="1" applyAlignment="1">
      <alignment horizontal="center" vertical="center"/>
    </xf>
    <xf numFmtId="38" fontId="68" fillId="0" borderId="30" xfId="35" applyFont="1" applyFill="1" applyBorder="1" applyAlignment="1">
      <alignment horizontal="left" vertical="center"/>
    </xf>
    <xf numFmtId="38" fontId="68" fillId="25" borderId="90" xfId="35" applyFont="1" applyFill="1" applyBorder="1" applyAlignment="1">
      <alignment horizontal="left" vertical="center"/>
    </xf>
    <xf numFmtId="38" fontId="68" fillId="25" borderId="59" xfId="35" applyFont="1" applyFill="1" applyBorder="1" applyAlignment="1">
      <alignment horizontal="left" vertical="center"/>
    </xf>
    <xf numFmtId="38" fontId="4" fillId="25" borderId="43" xfId="35" applyFont="1" applyFill="1" applyBorder="1" applyAlignment="1">
      <alignment horizontal="center" vertical="center" textRotation="255"/>
    </xf>
    <xf numFmtId="38" fontId="4" fillId="25" borderId="39" xfId="35" applyFont="1" applyFill="1" applyBorder="1" applyAlignment="1">
      <alignment horizontal="center" vertical="center" textRotation="255"/>
    </xf>
    <xf numFmtId="38" fontId="4" fillId="25" borderId="137" xfId="35" applyFont="1" applyFill="1" applyBorder="1" applyAlignment="1">
      <alignment horizontal="center" vertical="center" textRotation="255"/>
    </xf>
    <xf numFmtId="38" fontId="4" fillId="25" borderId="67" xfId="35" applyFont="1" applyFill="1" applyBorder="1" applyAlignment="1">
      <alignment horizontal="center" vertical="center"/>
    </xf>
    <xf numFmtId="38" fontId="4" fillId="25" borderId="23" xfId="35" applyFont="1" applyFill="1" applyBorder="1" applyAlignment="1">
      <alignment horizontal="center" vertical="center"/>
    </xf>
    <xf numFmtId="38" fontId="4" fillId="25" borderId="93" xfId="35" applyFont="1" applyFill="1" applyBorder="1" applyAlignment="1">
      <alignment horizontal="center" vertical="center"/>
    </xf>
    <xf numFmtId="176" fontId="2" fillId="25" borderId="0" xfId="0" applyNumberFormat="1" applyFont="1" applyFill="1" applyBorder="1" applyAlignment="1"/>
    <xf numFmtId="0" fontId="17" fillId="25" borderId="0" xfId="0" applyFont="1" applyFill="1" applyBorder="1" applyAlignment="1">
      <alignment horizontal="center" vertical="center" shrinkToFit="1"/>
    </xf>
    <xf numFmtId="0" fontId="17" fillId="25" borderId="136" xfId="0" applyFont="1" applyFill="1" applyBorder="1" applyAlignment="1">
      <alignment horizontal="center" vertical="center" shrinkToFit="1"/>
    </xf>
    <xf numFmtId="185" fontId="2" fillId="25" borderId="0" xfId="0" applyNumberFormat="1" applyFont="1" applyFill="1" applyBorder="1" applyAlignment="1">
      <alignment horizontal="center" shrinkToFit="1"/>
    </xf>
    <xf numFmtId="185" fontId="2" fillId="25" borderId="136" xfId="0" applyNumberFormat="1" applyFont="1" applyFill="1" applyBorder="1" applyAlignment="1">
      <alignment horizontal="center" shrinkToFit="1"/>
    </xf>
    <xf numFmtId="38" fontId="4" fillId="0" borderId="226" xfId="35" applyFont="1" applyFill="1" applyBorder="1" applyAlignment="1">
      <alignment horizontal="center" vertical="center" shrinkToFit="1"/>
    </xf>
    <xf numFmtId="38" fontId="4" fillId="0" borderId="57" xfId="35" applyFont="1" applyFill="1" applyBorder="1" applyAlignment="1">
      <alignment horizontal="center" vertical="center" shrinkToFit="1"/>
    </xf>
    <xf numFmtId="38" fontId="4" fillId="0" borderId="191" xfId="35" applyFont="1" applyFill="1" applyBorder="1" applyAlignment="1">
      <alignment horizontal="center" vertical="center" shrinkToFit="1"/>
    </xf>
    <xf numFmtId="38" fontId="7" fillId="0" borderId="212" xfId="35" applyFont="1" applyFill="1" applyBorder="1" applyAlignment="1">
      <alignment horizontal="right" vertical="center"/>
    </xf>
    <xf numFmtId="38" fontId="7" fillId="0" borderId="222" xfId="35" applyFont="1" applyFill="1" applyBorder="1" applyAlignment="1">
      <alignment horizontal="right" vertical="center"/>
    </xf>
    <xf numFmtId="38" fontId="83" fillId="0" borderId="205" xfId="35" applyFont="1" applyFill="1" applyBorder="1" applyAlignment="1" applyProtection="1">
      <alignment horizontal="right" vertical="center"/>
      <protection locked="0"/>
    </xf>
    <xf numFmtId="38" fontId="83" fillId="0" borderId="206" xfId="35" applyFont="1" applyFill="1" applyBorder="1" applyAlignment="1" applyProtection="1">
      <alignment horizontal="right" vertical="center"/>
      <protection locked="0"/>
    </xf>
    <xf numFmtId="38" fontId="83" fillId="0" borderId="221" xfId="35" applyFont="1" applyFill="1" applyBorder="1" applyAlignment="1" applyProtection="1">
      <alignment horizontal="right" vertical="center"/>
      <protection locked="0"/>
    </xf>
    <xf numFmtId="38" fontId="4" fillId="0" borderId="92" xfId="35" applyFont="1" applyFill="1" applyBorder="1" applyAlignment="1">
      <alignment horizontal="center" vertical="center"/>
    </xf>
    <xf numFmtId="38" fontId="4" fillId="0" borderId="57" xfId="35" applyFont="1" applyFill="1" applyBorder="1" applyAlignment="1">
      <alignment horizontal="center" vertical="center"/>
    </xf>
    <xf numFmtId="38" fontId="4" fillId="0" borderId="54" xfId="35" applyFont="1" applyFill="1" applyBorder="1" applyAlignment="1">
      <alignment horizontal="center" vertical="center"/>
    </xf>
    <xf numFmtId="38" fontId="83" fillId="0" borderId="118" xfId="35" applyFont="1" applyFill="1" applyBorder="1" applyAlignment="1" applyProtection="1">
      <alignment horizontal="center" vertical="center"/>
      <protection locked="0"/>
    </xf>
    <xf numFmtId="38" fontId="83" fillId="0" borderId="83" xfId="35" applyFont="1" applyFill="1" applyBorder="1" applyAlignment="1" applyProtection="1">
      <alignment horizontal="center" vertical="center"/>
      <protection locked="0"/>
    </xf>
    <xf numFmtId="38" fontId="83" fillId="0" borderId="81" xfId="35" applyFont="1" applyFill="1" applyBorder="1" applyAlignment="1" applyProtection="1">
      <alignment horizontal="center" vertical="center"/>
      <protection locked="0"/>
    </xf>
    <xf numFmtId="38" fontId="66" fillId="25" borderId="0" xfId="35" applyFont="1" applyFill="1" applyBorder="1" applyAlignment="1">
      <alignment horizontal="right"/>
    </xf>
    <xf numFmtId="38" fontId="143" fillId="25" borderId="0" xfId="35" applyFont="1" applyFill="1" applyBorder="1" applyAlignment="1">
      <alignment horizontal="left" vertical="center"/>
    </xf>
    <xf numFmtId="38" fontId="4" fillId="0" borderId="28" xfId="35" applyFont="1" applyBorder="1" applyAlignment="1" applyProtection="1">
      <alignment vertical="center"/>
    </xf>
    <xf numFmtId="0" fontId="0" fillId="0" borderId="129" xfId="0" applyBorder="1" applyAlignment="1" applyProtection="1">
      <alignment vertical="center"/>
    </xf>
    <xf numFmtId="38" fontId="14" fillId="0" borderId="31" xfId="35" applyFont="1" applyBorder="1" applyAlignment="1" applyProtection="1">
      <alignment vertical="center"/>
      <protection locked="0"/>
    </xf>
    <xf numFmtId="0" fontId="0" fillId="0" borderId="131" xfId="0" applyBorder="1" applyAlignment="1" applyProtection="1">
      <alignment vertical="center"/>
      <protection locked="0"/>
    </xf>
    <xf numFmtId="38" fontId="7" fillId="0" borderId="92" xfId="35" applyFont="1" applyBorder="1" applyAlignment="1" applyProtection="1">
      <alignment vertical="center"/>
    </xf>
    <xf numFmtId="0" fontId="0" fillId="0" borderId="228" xfId="0" applyBorder="1" applyAlignment="1" applyProtection="1">
      <alignment vertical="center"/>
    </xf>
    <xf numFmtId="38" fontId="4" fillId="0" borderId="28" xfId="35" applyFont="1" applyBorder="1" applyAlignment="1" applyProtection="1">
      <alignment horizontal="center"/>
    </xf>
    <xf numFmtId="38" fontId="4" fillId="0" borderId="31" xfId="35" applyFont="1" applyBorder="1" applyAlignment="1" applyProtection="1">
      <alignment horizontal="center"/>
    </xf>
    <xf numFmtId="0" fontId="4" fillId="0" borderId="28" xfId="0" applyFont="1" applyBorder="1" applyAlignment="1" applyProtection="1">
      <alignment horizontal="center"/>
    </xf>
    <xf numFmtId="0" fontId="4" fillId="0" borderId="31" xfId="0" applyFont="1" applyBorder="1" applyAlignment="1" applyProtection="1">
      <alignment horizontal="center"/>
    </xf>
    <xf numFmtId="38" fontId="4" fillId="0" borderId="28" xfId="35" applyFont="1" applyBorder="1" applyAlignment="1" applyProtection="1">
      <alignment vertical="center" textRotation="255"/>
    </xf>
    <xf numFmtId="0" fontId="0" fillId="0" borderId="39" xfId="0" applyBorder="1" applyAlignment="1" applyProtection="1">
      <alignment vertical="center" textRotation="255"/>
    </xf>
    <xf numFmtId="0" fontId="0" fillId="0" borderId="22" xfId="0" applyBorder="1" applyAlignment="1" applyProtection="1">
      <alignment vertical="center" textRotation="255"/>
    </xf>
    <xf numFmtId="0" fontId="18" fillId="0" borderId="100" xfId="0" applyFont="1" applyBorder="1" applyAlignment="1" applyProtection="1">
      <alignment horizontal="center" vertical="center"/>
    </xf>
    <xf numFmtId="0" fontId="0" fillId="0" borderId="227" xfId="0" applyBorder="1" applyAlignment="1" applyProtection="1">
      <alignment vertical="center"/>
    </xf>
    <xf numFmtId="0" fontId="82" fillId="0" borderId="28" xfId="0" applyFont="1" applyFill="1" applyBorder="1" applyAlignment="1" applyProtection="1">
      <alignment horizontal="left" vertical="top"/>
    </xf>
    <xf numFmtId="0" fontId="82" fillId="0" borderId="21" xfId="0" applyFont="1" applyFill="1" applyBorder="1" applyAlignment="1" applyProtection="1">
      <alignment horizontal="left" vertical="top"/>
    </xf>
    <xf numFmtId="0" fontId="82" fillId="0" borderId="31" xfId="0" applyFont="1" applyFill="1" applyBorder="1" applyAlignment="1" applyProtection="1">
      <alignment horizontal="left" vertical="top"/>
    </xf>
    <xf numFmtId="38" fontId="5" fillId="0" borderId="202" xfId="0" applyNumberFormat="1" applyFont="1" applyFill="1" applyBorder="1" applyAlignment="1" applyProtection="1">
      <alignment vertical="top"/>
    </xf>
    <xf numFmtId="0" fontId="5" fillId="0" borderId="202" xfId="0" applyFont="1" applyBorder="1" applyAlignment="1" applyProtection="1"/>
    <xf numFmtId="0" fontId="5" fillId="0" borderId="203" xfId="0" applyFont="1" applyBorder="1" applyAlignment="1" applyProtection="1"/>
    <xf numFmtId="0" fontId="82" fillId="0" borderId="28" xfId="0" applyFont="1" applyFill="1" applyBorder="1" applyAlignment="1" applyProtection="1">
      <alignment vertical="top"/>
    </xf>
    <xf numFmtId="0" fontId="82" fillId="0" borderId="31" xfId="0" applyFont="1" applyFill="1" applyBorder="1" applyAlignment="1" applyProtection="1">
      <alignment vertical="top"/>
    </xf>
    <xf numFmtId="0" fontId="2" fillId="0" borderId="158" xfId="0" applyFont="1" applyBorder="1" applyAlignment="1" applyProtection="1"/>
    <xf numFmtId="38" fontId="7" fillId="0" borderId="105" xfId="36" applyFont="1" applyFill="1" applyBorder="1" applyAlignment="1" applyProtection="1">
      <alignment horizontal="center" vertical="center"/>
    </xf>
    <xf numFmtId="38" fontId="7" fillId="0" borderId="19" xfId="36" applyFont="1" applyFill="1" applyBorder="1" applyAlignment="1" applyProtection="1">
      <alignment horizontal="center" vertical="center"/>
    </xf>
    <xf numFmtId="38" fontId="7" fillId="0" borderId="125" xfId="36" applyFont="1" applyFill="1" applyBorder="1" applyAlignment="1" applyProtection="1">
      <alignment horizontal="center" vertical="center"/>
    </xf>
    <xf numFmtId="0" fontId="62" fillId="0" borderId="30" xfId="0" applyFont="1" applyFill="1" applyBorder="1" applyAlignment="1" applyProtection="1">
      <alignment horizontal="left" vertical="center"/>
    </xf>
    <xf numFmtId="0" fontId="62" fillId="0" borderId="18" xfId="0" applyFont="1" applyFill="1" applyBorder="1" applyAlignment="1" applyProtection="1">
      <alignment horizontal="left" vertical="center"/>
    </xf>
    <xf numFmtId="0" fontId="62" fillId="0" borderId="123" xfId="0" applyFont="1" applyFill="1" applyBorder="1" applyAlignment="1" applyProtection="1">
      <alignment horizontal="left" vertical="center"/>
    </xf>
    <xf numFmtId="38" fontId="198" fillId="0" borderId="30" xfId="35" applyFont="1" applyBorder="1" applyAlignment="1" applyProtection="1">
      <alignment horizontal="left" vertical="center"/>
      <protection locked="0"/>
    </xf>
    <xf numFmtId="38" fontId="198" fillId="0" borderId="18" xfId="35" applyFont="1" applyBorder="1" applyAlignment="1" applyProtection="1">
      <alignment horizontal="left" vertical="center"/>
      <protection locked="0"/>
    </xf>
    <xf numFmtId="38" fontId="198" fillId="0" borderId="123" xfId="35" applyFont="1" applyBorder="1" applyAlignment="1" applyProtection="1">
      <alignment horizontal="left" vertical="center"/>
      <protection locked="0"/>
    </xf>
    <xf numFmtId="0" fontId="82" fillId="0" borderId="21" xfId="0" applyFont="1" applyFill="1" applyBorder="1" applyAlignment="1" applyProtection="1">
      <alignment vertical="top"/>
    </xf>
    <xf numFmtId="0" fontId="82" fillId="0" borderId="100" xfId="0" applyFont="1" applyFill="1" applyBorder="1" applyAlignment="1" applyProtection="1">
      <alignment vertical="top"/>
    </xf>
    <xf numFmtId="0" fontId="4" fillId="0" borderId="21" xfId="0" applyFont="1" applyBorder="1" applyAlignment="1" applyProtection="1">
      <alignment vertical="top"/>
    </xf>
    <xf numFmtId="0" fontId="4" fillId="0" borderId="31" xfId="0" applyFont="1" applyBorder="1" applyAlignment="1" applyProtection="1">
      <alignment vertical="top"/>
    </xf>
    <xf numFmtId="191" fontId="2" fillId="0" borderId="0" xfId="0" applyNumberFormat="1" applyFont="1" applyBorder="1" applyAlignment="1" applyProtection="1">
      <alignment shrinkToFit="1"/>
    </xf>
    <xf numFmtId="191" fontId="2" fillId="0" borderId="97" xfId="0" applyNumberFormat="1" applyFont="1" applyBorder="1" applyAlignment="1" applyProtection="1">
      <alignment shrinkToFit="1"/>
    </xf>
    <xf numFmtId="0" fontId="124" fillId="0" borderId="39" xfId="0" applyFont="1" applyBorder="1" applyAlignment="1" applyProtection="1">
      <alignment shrinkToFit="1"/>
    </xf>
    <xf numFmtId="0" fontId="124" fillId="0" borderId="0" xfId="0" applyFont="1" applyAlignment="1" applyProtection="1">
      <alignment shrinkToFit="1"/>
    </xf>
    <xf numFmtId="0" fontId="124" fillId="0" borderId="57" xfId="0" applyFont="1" applyBorder="1" applyAlignment="1" applyProtection="1">
      <alignment shrinkToFit="1"/>
    </xf>
    <xf numFmtId="0" fontId="124" fillId="0" borderId="22" xfId="0" applyFont="1" applyBorder="1" applyAlignment="1" applyProtection="1">
      <alignment shrinkToFit="1"/>
    </xf>
    <xf numFmtId="0" fontId="124" fillId="0" borderId="20" xfId="0" applyFont="1" applyBorder="1" applyAlignment="1" applyProtection="1">
      <alignment shrinkToFit="1"/>
    </xf>
    <xf numFmtId="0" fontId="124" fillId="0" borderId="55" xfId="0" applyFont="1" applyBorder="1" applyAlignment="1" applyProtection="1">
      <alignment shrinkToFit="1"/>
    </xf>
    <xf numFmtId="0" fontId="82" fillId="0" borderId="92" xfId="0" applyFont="1" applyFill="1" applyBorder="1" applyAlignment="1" applyProtection="1">
      <alignment vertical="top"/>
    </xf>
    <xf numFmtId="0" fontId="123" fillId="0" borderId="0" xfId="0" applyFont="1" applyFill="1" applyBorder="1" applyAlignment="1" applyProtection="1">
      <alignment vertical="center"/>
    </xf>
    <xf numFmtId="0" fontId="8" fillId="0" borderId="97" xfId="0" applyFont="1" applyBorder="1" applyAlignment="1" applyProtection="1">
      <alignment vertical="center"/>
    </xf>
    <xf numFmtId="38" fontId="25" fillId="0" borderId="18" xfId="35" applyFont="1" applyBorder="1" applyAlignment="1" applyProtection="1">
      <alignment horizontal="left" vertical="center"/>
    </xf>
    <xf numFmtId="38" fontId="25" fillId="0" borderId="123" xfId="35" applyFont="1" applyBorder="1" applyAlignment="1" applyProtection="1">
      <alignment horizontal="left" vertical="center"/>
    </xf>
    <xf numFmtId="0" fontId="5" fillId="0" borderId="39" xfId="0" applyFont="1" applyFill="1" applyBorder="1" applyAlignment="1" applyProtection="1">
      <alignment shrinkToFit="1"/>
    </xf>
    <xf numFmtId="0" fontId="5" fillId="0" borderId="0" xfId="0" applyFont="1" applyAlignment="1" applyProtection="1">
      <alignment shrinkToFit="1"/>
    </xf>
    <xf numFmtId="0" fontId="5" fillId="0" borderId="97" xfId="0" applyFont="1" applyBorder="1" applyAlignment="1" applyProtection="1">
      <alignment shrinkToFit="1"/>
    </xf>
    <xf numFmtId="0" fontId="5" fillId="0" borderId="22" xfId="0" applyFont="1" applyBorder="1" applyAlignment="1" applyProtection="1">
      <alignment shrinkToFit="1"/>
    </xf>
    <xf numFmtId="0" fontId="5" fillId="0" borderId="20" xfId="0" applyFont="1" applyBorder="1" applyAlignment="1" applyProtection="1">
      <alignment shrinkToFit="1"/>
    </xf>
    <xf numFmtId="0" fontId="5" fillId="0" borderId="29" xfId="0" applyFont="1" applyBorder="1" applyAlignment="1" applyProtection="1">
      <alignment shrinkToFit="1"/>
    </xf>
    <xf numFmtId="0" fontId="5" fillId="0" borderId="58" xfId="0" applyFont="1" applyBorder="1" applyAlignment="1" applyProtection="1">
      <alignment shrinkToFit="1"/>
    </xf>
    <xf numFmtId="0" fontId="5" fillId="0" borderId="0" xfId="0" applyFont="1" applyBorder="1" applyAlignment="1" applyProtection="1">
      <alignment shrinkToFit="1"/>
    </xf>
    <xf numFmtId="0" fontId="5" fillId="0" borderId="34" xfId="0" applyFont="1" applyBorder="1" applyAlignment="1" applyProtection="1">
      <alignment shrinkToFit="1"/>
    </xf>
    <xf numFmtId="38" fontId="128" fillId="0" borderId="25" xfId="35" applyFont="1"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31" xfId="0" applyFill="1" applyBorder="1" applyAlignment="1" applyProtection="1">
      <alignment horizontal="center" vertical="center"/>
    </xf>
    <xf numFmtId="0" fontId="198" fillId="0" borderId="30" xfId="0" applyFont="1" applyFill="1" applyBorder="1" applyAlignment="1" applyProtection="1">
      <alignment horizontal="left" vertical="center"/>
    </xf>
    <xf numFmtId="0" fontId="200" fillId="0" borderId="18" xfId="0" applyFont="1" applyFill="1" applyBorder="1" applyAlignment="1" applyProtection="1">
      <alignment horizontal="left" vertical="center"/>
    </xf>
    <xf numFmtId="0" fontId="200" fillId="0" borderId="123" xfId="0" applyFont="1" applyFill="1" applyBorder="1" applyAlignment="1" applyProtection="1">
      <alignment horizontal="left" vertical="center"/>
    </xf>
    <xf numFmtId="0" fontId="18" fillId="0" borderId="30" xfId="0" applyFont="1" applyBorder="1" applyAlignment="1" applyProtection="1">
      <alignment horizontal="left" vertical="center"/>
    </xf>
    <xf numFmtId="0" fontId="18" fillId="0" borderId="18" xfId="0" applyFont="1" applyBorder="1" applyAlignment="1" applyProtection="1">
      <alignment horizontal="left" vertical="center"/>
    </xf>
    <xf numFmtId="0" fontId="18" fillId="0" borderId="123" xfId="0" applyFont="1" applyBorder="1" applyAlignment="1" applyProtection="1">
      <alignment horizontal="left" vertical="center"/>
    </xf>
    <xf numFmtId="0" fontId="2" fillId="0" borderId="20" xfId="0" applyFont="1" applyBorder="1" applyAlignment="1" applyProtection="1">
      <alignment vertical="center"/>
    </xf>
    <xf numFmtId="0" fontId="2" fillId="0" borderId="29" xfId="0" applyFont="1" applyBorder="1" applyAlignment="1" applyProtection="1">
      <alignment vertical="center"/>
    </xf>
    <xf numFmtId="0" fontId="5" fillId="0" borderId="39" xfId="0" applyFont="1" applyFill="1" applyBorder="1" applyAlignment="1" applyProtection="1">
      <alignment horizontal="center" shrinkToFit="1"/>
    </xf>
    <xf numFmtId="0" fontId="5" fillId="0" borderId="97" xfId="0" applyFont="1" applyBorder="1" applyAlignment="1" applyProtection="1">
      <alignment horizontal="center" shrinkToFit="1"/>
    </xf>
    <xf numFmtId="0" fontId="5" fillId="0" borderId="22" xfId="0" applyFont="1" applyBorder="1" applyAlignment="1" applyProtection="1">
      <alignment horizontal="center" shrinkToFit="1"/>
    </xf>
    <xf numFmtId="0" fontId="5" fillId="0" borderId="29" xfId="0" applyFont="1" applyBorder="1" applyAlignment="1" applyProtection="1">
      <alignment horizontal="center" shrinkToFit="1"/>
    </xf>
    <xf numFmtId="0" fontId="125" fillId="24" borderId="0" xfId="0" applyFont="1" applyFill="1" applyBorder="1" applyAlignment="1" applyProtection="1">
      <alignment horizontal="center" vertical="center"/>
    </xf>
    <xf numFmtId="0" fontId="0" fillId="0" borderId="0" xfId="0" applyAlignment="1" applyProtection="1"/>
    <xf numFmtId="38" fontId="4" fillId="0" borderId="25" xfId="35" applyFont="1" applyFill="1" applyBorder="1" applyAlignment="1" applyProtection="1">
      <alignment vertical="center"/>
    </xf>
    <xf numFmtId="0" fontId="0" fillId="0" borderId="46" xfId="0" applyFill="1" applyBorder="1" applyAlignment="1" applyProtection="1">
      <alignment vertical="center"/>
    </xf>
    <xf numFmtId="0" fontId="79" fillId="0" borderId="60" xfId="0" applyFont="1" applyFill="1" applyBorder="1" applyAlignment="1" applyProtection="1">
      <alignment shrinkToFit="1"/>
    </xf>
    <xf numFmtId="0" fontId="79" fillId="0" borderId="47" xfId="0" applyFont="1" applyBorder="1" applyAlignment="1" applyProtection="1">
      <alignment shrinkToFit="1"/>
    </xf>
    <xf numFmtId="0" fontId="8" fillId="0" borderId="0" xfId="0" applyFont="1" applyBorder="1" applyAlignment="1" applyProtection="1">
      <alignment horizontal="center" vertical="top" textRotation="255"/>
    </xf>
    <xf numFmtId="0" fontId="0" fillId="0" borderId="0" xfId="0" applyAlignment="1" applyProtection="1">
      <alignment horizontal="center" vertical="top" textRotation="255"/>
    </xf>
    <xf numFmtId="178" fontId="5" fillId="0" borderId="39" xfId="0" applyNumberFormat="1" applyFont="1" applyBorder="1" applyAlignment="1" applyProtection="1">
      <alignment shrinkToFit="1"/>
    </xf>
    <xf numFmtId="178" fontId="5" fillId="0" borderId="0" xfId="0" applyNumberFormat="1" applyFont="1" applyBorder="1" applyAlignment="1" applyProtection="1">
      <alignment shrinkToFit="1"/>
    </xf>
    <xf numFmtId="178" fontId="0" fillId="0" borderId="97" xfId="0" applyNumberFormat="1" applyBorder="1" applyAlignment="1" applyProtection="1">
      <alignment shrinkToFit="1"/>
    </xf>
    <xf numFmtId="178" fontId="5" fillId="0" borderId="22" xfId="0" applyNumberFormat="1" applyFont="1" applyBorder="1" applyAlignment="1" applyProtection="1">
      <alignment shrinkToFit="1"/>
    </xf>
    <xf numFmtId="178" fontId="5" fillId="0" borderId="20" xfId="0" applyNumberFormat="1" applyFont="1" applyBorder="1" applyAlignment="1" applyProtection="1">
      <alignment shrinkToFit="1"/>
    </xf>
    <xf numFmtId="178" fontId="0" fillId="0" borderId="29" xfId="0" applyNumberFormat="1" applyBorder="1" applyAlignment="1" applyProtection="1">
      <alignment shrinkToFit="1"/>
    </xf>
    <xf numFmtId="38" fontId="14" fillId="0" borderId="122" xfId="35" applyFont="1" applyBorder="1" applyAlignment="1" applyProtection="1">
      <alignment vertical="center"/>
      <protection locked="0"/>
    </xf>
    <xf numFmtId="38" fontId="14" fillId="0" borderId="36" xfId="35" applyFont="1" applyBorder="1" applyAlignment="1" applyProtection="1">
      <alignment vertical="center"/>
      <protection locked="0"/>
    </xf>
    <xf numFmtId="38" fontId="5" fillId="0" borderId="21" xfId="0" applyNumberFormat="1" applyFont="1" applyFill="1" applyBorder="1" applyAlignment="1" applyProtection="1">
      <alignment vertical="center"/>
    </xf>
    <xf numFmtId="0" fontId="5" fillId="0" borderId="21" xfId="0" applyFont="1" applyBorder="1" applyAlignment="1" applyProtection="1">
      <alignment vertical="center"/>
    </xf>
    <xf numFmtId="0" fontId="5" fillId="0" borderId="31" xfId="0" applyFont="1" applyBorder="1" applyAlignment="1" applyProtection="1">
      <alignment vertical="center"/>
    </xf>
    <xf numFmtId="0" fontId="5" fillId="0" borderId="195" xfId="0" applyFont="1" applyBorder="1" applyAlignment="1" applyProtection="1">
      <alignment vertical="center"/>
    </xf>
    <xf numFmtId="0" fontId="5" fillId="0" borderId="196" xfId="0" applyFont="1" applyBorder="1" applyAlignment="1" applyProtection="1">
      <alignment vertical="center"/>
    </xf>
    <xf numFmtId="0" fontId="2" fillId="25" borderId="104" xfId="0" applyFont="1" applyFill="1" applyBorder="1" applyAlignment="1">
      <alignment horizontal="left" vertical="center" shrinkToFit="1"/>
    </xf>
    <xf numFmtId="0" fontId="2" fillId="25" borderId="102" xfId="0" applyFont="1" applyFill="1" applyBorder="1" applyAlignment="1">
      <alignment horizontal="left" vertical="center" shrinkToFit="1"/>
    </xf>
    <xf numFmtId="0" fontId="2" fillId="25" borderId="132" xfId="0" applyFont="1" applyFill="1" applyBorder="1" applyAlignment="1">
      <alignment horizontal="left" vertical="center" shrinkToFit="1"/>
    </xf>
    <xf numFmtId="0" fontId="97" fillId="25" borderId="0" xfId="0" applyFont="1" applyFill="1" applyAlignment="1" applyProtection="1">
      <alignment horizontal="center" vertical="top" textRotation="255"/>
    </xf>
    <xf numFmtId="49" fontId="10" fillId="25" borderId="121" xfId="0" applyNumberFormat="1" applyFont="1" applyFill="1" applyBorder="1" applyAlignment="1">
      <alignment horizontal="center" vertical="center" textRotation="255" shrinkToFit="1"/>
    </xf>
    <xf numFmtId="49" fontId="10" fillId="25" borderId="60" xfId="0" applyNumberFormat="1" applyFont="1" applyFill="1" applyBorder="1" applyAlignment="1">
      <alignment horizontal="center" vertical="center" textRotation="255" shrinkToFit="1"/>
    </xf>
    <xf numFmtId="49" fontId="10" fillId="25" borderId="47" xfId="0" applyNumberFormat="1" applyFont="1" applyFill="1" applyBorder="1" applyAlignment="1">
      <alignment horizontal="center" vertical="center" textRotation="255" shrinkToFit="1"/>
    </xf>
    <xf numFmtId="38" fontId="45" fillId="25" borderId="25" xfId="35" applyFont="1" applyFill="1" applyBorder="1" applyAlignment="1">
      <alignment horizontal="center" vertical="center" shrinkToFit="1"/>
    </xf>
    <xf numFmtId="0" fontId="45" fillId="25" borderId="46" xfId="0" applyFont="1" applyFill="1" applyBorder="1" applyAlignment="1">
      <alignment horizontal="center" vertical="center" shrinkToFit="1"/>
    </xf>
    <xf numFmtId="0" fontId="101" fillId="24" borderId="0" xfId="0" applyFont="1" applyFill="1" applyAlignment="1" applyProtection="1">
      <alignment horizontal="center" vertical="center" textRotation="255"/>
    </xf>
    <xf numFmtId="38" fontId="2" fillId="25" borderId="30" xfId="35" applyFont="1" applyFill="1" applyBorder="1" applyAlignment="1">
      <alignment horizontal="left" vertical="center" shrinkToFit="1"/>
    </xf>
    <xf numFmtId="38" fontId="2" fillId="25" borderId="18" xfId="35" applyFont="1" applyFill="1" applyBorder="1" applyAlignment="1">
      <alignment horizontal="left" vertical="center" shrinkToFit="1"/>
    </xf>
    <xf numFmtId="38" fontId="2" fillId="25" borderId="123" xfId="35" applyFont="1" applyFill="1" applyBorder="1" applyAlignment="1">
      <alignment horizontal="left" vertical="center" shrinkToFit="1"/>
    </xf>
    <xf numFmtId="0" fontId="55" fillId="25" borderId="155" xfId="0" applyFont="1" applyFill="1" applyBorder="1" applyAlignment="1" applyProtection="1">
      <alignment vertical="center"/>
    </xf>
    <xf numFmtId="0" fontId="55" fillId="25" borderId="156" xfId="0" applyFont="1" applyFill="1" applyBorder="1" applyAlignment="1" applyProtection="1">
      <alignment vertical="center"/>
    </xf>
    <xf numFmtId="0" fontId="2" fillId="25" borderId="34" xfId="0" applyFont="1" applyFill="1" applyBorder="1" applyAlignment="1">
      <alignment horizontal="center" vertical="center" shrinkToFit="1"/>
    </xf>
    <xf numFmtId="0" fontId="2" fillId="25" borderId="20" xfId="0" applyFont="1" applyFill="1" applyBorder="1" applyAlignment="1">
      <alignment horizontal="center" vertical="center" shrinkToFit="1"/>
    </xf>
    <xf numFmtId="0" fontId="101" fillId="24" borderId="20" xfId="0" applyFont="1" applyFill="1" applyBorder="1" applyAlignment="1">
      <alignment horizontal="center" vertical="center"/>
    </xf>
    <xf numFmtId="0" fontId="101" fillId="24" borderId="147" xfId="0" applyFont="1" applyFill="1" applyBorder="1" applyAlignment="1">
      <alignment horizontal="center" vertical="center"/>
    </xf>
    <xf numFmtId="0" fontId="55" fillId="25" borderId="68" xfId="0" applyFont="1" applyFill="1" applyBorder="1" applyAlignment="1" applyProtection="1">
      <alignment vertical="center"/>
    </xf>
    <xf numFmtId="0" fontId="55" fillId="25" borderId="69" xfId="0" applyFont="1" applyFill="1" applyBorder="1" applyAlignment="1" applyProtection="1">
      <alignment vertical="center"/>
    </xf>
    <xf numFmtId="0" fontId="10" fillId="25" borderId="121" xfId="0" applyFont="1" applyFill="1" applyBorder="1" applyAlignment="1">
      <alignment horizontal="center" vertical="center" textRotation="255" shrinkToFit="1"/>
    </xf>
    <xf numFmtId="0" fontId="10" fillId="25" borderId="60" xfId="0" applyFont="1" applyFill="1" applyBorder="1" applyAlignment="1">
      <alignment horizontal="center" vertical="center" textRotation="255" shrinkToFit="1"/>
    </xf>
    <xf numFmtId="0" fontId="10" fillId="25" borderId="47" xfId="0" applyFont="1" applyFill="1" applyBorder="1" applyAlignment="1">
      <alignment horizontal="center" vertical="center" textRotation="255" shrinkToFit="1"/>
    </xf>
    <xf numFmtId="0" fontId="2" fillId="0" borderId="123" xfId="0" applyFont="1" applyFill="1" applyBorder="1" applyAlignment="1">
      <alignment horizontal="left" vertical="center"/>
    </xf>
    <xf numFmtId="0" fontId="36" fillId="25" borderId="30" xfId="0" applyFont="1" applyFill="1" applyBorder="1" applyAlignment="1">
      <alignment horizontal="left" vertical="center" shrinkToFit="1"/>
    </xf>
    <xf numFmtId="0" fontId="36" fillId="25" borderId="18" xfId="0" applyFont="1" applyFill="1" applyBorder="1" applyAlignment="1">
      <alignment horizontal="left" vertical="center" shrinkToFit="1"/>
    </xf>
    <xf numFmtId="0" fontId="36" fillId="25" borderId="123" xfId="0" applyFont="1" applyFill="1" applyBorder="1" applyAlignment="1">
      <alignment horizontal="left" vertical="center" shrinkToFit="1"/>
    </xf>
    <xf numFmtId="38" fontId="2" fillId="25" borderId="105" xfId="35" applyFont="1" applyFill="1" applyBorder="1" applyAlignment="1">
      <alignment horizontal="left" vertical="center" shrinkToFit="1"/>
    </xf>
    <xf numFmtId="38" fontId="2" fillId="25" borderId="19" xfId="35" applyFont="1" applyFill="1" applyBorder="1" applyAlignment="1">
      <alignment horizontal="left" vertical="center" shrinkToFit="1"/>
    </xf>
    <xf numFmtId="38" fontId="2" fillId="25" borderId="125" xfId="35" applyFont="1" applyFill="1" applyBorder="1" applyAlignment="1">
      <alignment horizontal="left" vertical="center" shrinkToFit="1"/>
    </xf>
    <xf numFmtId="38" fontId="12" fillId="25" borderId="126" xfId="35" applyNumberFormat="1" applyFont="1" applyFill="1" applyBorder="1" applyAlignment="1">
      <alignment vertical="center" shrinkToFit="1"/>
    </xf>
    <xf numFmtId="181" fontId="56" fillId="25" borderId="39" xfId="0" applyNumberFormat="1" applyFont="1" applyFill="1" applyBorder="1" applyAlignment="1" applyProtection="1">
      <alignment horizontal="center" vertical="center" shrinkToFit="1"/>
    </xf>
    <xf numFmtId="181" fontId="56" fillId="25" borderId="0" xfId="0" applyNumberFormat="1" applyFont="1" applyFill="1" applyBorder="1" applyAlignment="1" applyProtection="1">
      <alignment horizontal="center" vertical="center" shrinkToFit="1"/>
    </xf>
    <xf numFmtId="181" fontId="56" fillId="25" borderId="136" xfId="0" applyNumberFormat="1" applyFont="1" applyFill="1" applyBorder="1" applyAlignment="1" applyProtection="1">
      <alignment horizontal="center" vertical="center" shrinkToFit="1"/>
    </xf>
    <xf numFmtId="181" fontId="56" fillId="25" borderId="22" xfId="0" applyNumberFormat="1" applyFont="1" applyFill="1" applyBorder="1" applyAlignment="1" applyProtection="1">
      <alignment horizontal="center" vertical="center" shrinkToFit="1"/>
    </xf>
    <xf numFmtId="181" fontId="56" fillId="25" borderId="20" xfId="0" applyNumberFormat="1" applyFont="1" applyFill="1" applyBorder="1" applyAlignment="1" applyProtection="1">
      <alignment horizontal="center" vertical="center" shrinkToFit="1"/>
    </xf>
    <xf numFmtId="181" fontId="56" fillId="25" borderId="147" xfId="0" applyNumberFormat="1" applyFont="1" applyFill="1" applyBorder="1" applyAlignment="1" applyProtection="1">
      <alignment horizontal="center" vertical="center" shrinkToFit="1"/>
    </xf>
    <xf numFmtId="0" fontId="135" fillId="25" borderId="28" xfId="0" applyFont="1" applyFill="1" applyBorder="1" applyAlignment="1">
      <alignment horizontal="center" vertical="center" shrinkToFit="1"/>
    </xf>
    <xf numFmtId="0" fontId="135" fillId="25" borderId="21" xfId="0" applyFont="1" applyFill="1" applyBorder="1" applyAlignment="1">
      <alignment horizontal="center" vertical="center" shrinkToFit="1"/>
    </xf>
    <xf numFmtId="0" fontId="135" fillId="25" borderId="31" xfId="0" applyFont="1" applyFill="1" applyBorder="1" applyAlignment="1">
      <alignment horizontal="center" vertical="center" shrinkToFit="1"/>
    </xf>
    <xf numFmtId="0" fontId="135" fillId="25" borderId="44" xfId="0" applyFont="1" applyFill="1" applyBorder="1" applyAlignment="1">
      <alignment horizontal="center" vertical="center" shrinkToFit="1"/>
    </xf>
    <xf numFmtId="0" fontId="135" fillId="25" borderId="48" xfId="0" applyFont="1" applyFill="1" applyBorder="1" applyAlignment="1">
      <alignment horizontal="center" vertical="center" shrinkToFit="1"/>
    </xf>
    <xf numFmtId="0" fontId="135" fillId="25" borderId="65" xfId="0" applyFont="1" applyFill="1" applyBorder="1" applyAlignment="1">
      <alignment horizontal="center" vertical="center" shrinkToFit="1"/>
    </xf>
    <xf numFmtId="0" fontId="55" fillId="25" borderId="68" xfId="0" applyFont="1" applyFill="1" applyBorder="1" applyAlignment="1" applyProtection="1">
      <alignment horizontal="left" vertical="center"/>
    </xf>
    <xf numFmtId="0" fontId="55" fillId="25" borderId="69" xfId="0" applyFont="1" applyFill="1" applyBorder="1" applyAlignment="1" applyProtection="1">
      <alignment horizontal="left" vertical="center"/>
    </xf>
    <xf numFmtId="0" fontId="45" fillId="25" borderId="52" xfId="0" applyFont="1" applyFill="1" applyBorder="1" applyAlignment="1">
      <alignment horizontal="center" vertical="center" shrinkToFit="1"/>
    </xf>
    <xf numFmtId="0" fontId="36" fillId="25" borderId="28" xfId="0" applyFont="1" applyFill="1" applyBorder="1" applyAlignment="1" applyProtection="1">
      <alignment vertical="center"/>
    </xf>
    <xf numFmtId="0" fontId="36" fillId="25" borderId="31" xfId="0" applyFont="1" applyFill="1" applyBorder="1" applyAlignment="1" applyProtection="1">
      <alignment vertical="center"/>
    </xf>
    <xf numFmtId="181" fontId="55" fillId="25" borderId="155" xfId="0" applyNumberFormat="1" applyFont="1" applyFill="1" applyBorder="1" applyAlignment="1" applyProtection="1">
      <alignment horizontal="left" vertical="center"/>
    </xf>
    <xf numFmtId="181" fontId="55" fillId="25" borderId="156" xfId="0" applyNumberFormat="1" applyFont="1" applyFill="1" applyBorder="1" applyAlignment="1" applyProtection="1">
      <alignment horizontal="left" vertical="center"/>
    </xf>
    <xf numFmtId="0" fontId="45" fillId="25" borderId="22" xfId="0" applyFont="1" applyFill="1" applyBorder="1" applyAlignment="1">
      <alignment horizontal="center" vertical="center" shrinkToFit="1"/>
    </xf>
    <xf numFmtId="0" fontId="45" fillId="25" borderId="55" xfId="0" applyFont="1" applyFill="1" applyBorder="1" applyAlignment="1">
      <alignment horizontal="center" vertical="center" shrinkToFit="1"/>
    </xf>
    <xf numFmtId="0" fontId="2" fillId="25" borderId="30" xfId="0" applyFont="1" applyFill="1" applyBorder="1" applyAlignment="1">
      <alignment horizontal="center" vertical="center" shrinkToFit="1"/>
    </xf>
    <xf numFmtId="0" fontId="2" fillId="25" borderId="18" xfId="0" applyFont="1" applyFill="1" applyBorder="1" applyAlignment="1">
      <alignment horizontal="center" vertical="center" shrinkToFit="1"/>
    </xf>
    <xf numFmtId="0" fontId="2" fillId="25" borderId="51" xfId="0" applyFont="1" applyFill="1" applyBorder="1" applyAlignment="1">
      <alignment horizontal="center" vertical="center" shrinkToFit="1"/>
    </xf>
    <xf numFmtId="0" fontId="29" fillId="25" borderId="121" xfId="0" applyFont="1" applyFill="1" applyBorder="1" applyAlignment="1" applyProtection="1">
      <alignment vertical="center" textRotation="255" shrinkToFit="1"/>
    </xf>
    <xf numFmtId="0" fontId="29" fillId="25" borderId="60" xfId="0" applyFont="1" applyFill="1" applyBorder="1" applyAlignment="1" applyProtection="1">
      <alignment vertical="center" textRotation="255" shrinkToFit="1"/>
    </xf>
    <xf numFmtId="0" fontId="29" fillId="25" borderId="47" xfId="0" applyFont="1" applyFill="1" applyBorder="1" applyAlignment="1" applyProtection="1">
      <alignment vertical="center" textRotation="255" shrinkToFit="1"/>
    </xf>
    <xf numFmtId="0" fontId="36" fillId="25" borderId="20" xfId="0" applyFont="1" applyFill="1" applyBorder="1" applyAlignment="1" applyProtection="1">
      <alignment horizontal="center" vertical="center"/>
    </xf>
    <xf numFmtId="0" fontId="36" fillId="25" borderId="147" xfId="0" applyFont="1" applyFill="1" applyBorder="1" applyAlignment="1" applyProtection="1">
      <alignment horizontal="center" vertical="center"/>
    </xf>
    <xf numFmtId="38" fontId="2" fillId="0" borderId="30" xfId="35" applyFont="1" applyFill="1" applyBorder="1" applyAlignment="1" applyProtection="1">
      <alignment horizontal="left" vertical="center"/>
    </xf>
    <xf numFmtId="38" fontId="2" fillId="0" borderId="18" xfId="35" applyFont="1" applyFill="1" applyBorder="1" applyAlignment="1" applyProtection="1">
      <alignment horizontal="left" vertical="center"/>
    </xf>
    <xf numFmtId="38" fontId="2" fillId="0" borderId="51" xfId="35" applyFont="1" applyFill="1" applyBorder="1" applyAlignment="1" applyProtection="1">
      <alignment horizontal="left" vertical="center"/>
    </xf>
    <xf numFmtId="0" fontId="36" fillId="0" borderId="30" xfId="0" applyFont="1" applyFill="1" applyBorder="1" applyAlignment="1" applyProtection="1">
      <alignment horizontal="left" vertical="center" shrinkToFit="1"/>
    </xf>
    <xf numFmtId="0" fontId="36" fillId="0" borderId="18" xfId="0" applyFont="1" applyFill="1" applyBorder="1" applyAlignment="1" applyProtection="1">
      <alignment horizontal="left" vertical="center" shrinkToFit="1"/>
    </xf>
    <xf numFmtId="0" fontId="36" fillId="0" borderId="51" xfId="0" applyFont="1" applyFill="1" applyBorder="1" applyAlignment="1" applyProtection="1">
      <alignment horizontal="left" vertical="center" shrinkToFit="1"/>
    </xf>
    <xf numFmtId="0" fontId="55" fillId="25" borderId="68" xfId="0" applyFont="1" applyFill="1" applyBorder="1" applyAlignment="1" applyProtection="1">
      <alignment vertical="center"/>
      <protection locked="0"/>
    </xf>
    <xf numFmtId="0" fontId="55" fillId="25" borderId="69" xfId="0" applyFont="1" applyFill="1" applyBorder="1" applyAlignment="1" applyProtection="1">
      <alignment vertical="center"/>
      <protection locked="0"/>
    </xf>
    <xf numFmtId="0" fontId="55" fillId="25" borderId="155" xfId="0" applyFont="1" applyFill="1" applyBorder="1" applyAlignment="1" applyProtection="1">
      <alignment vertical="center"/>
      <protection locked="0"/>
    </xf>
    <xf numFmtId="182" fontId="56" fillId="25" borderId="39" xfId="0" applyNumberFormat="1" applyFont="1" applyFill="1" applyBorder="1" applyAlignment="1" applyProtection="1">
      <alignment horizontal="center" vertical="center" shrinkToFit="1"/>
      <protection locked="0"/>
    </xf>
    <xf numFmtId="182" fontId="56" fillId="25" borderId="0" xfId="0" applyNumberFormat="1" applyFont="1" applyFill="1" applyBorder="1" applyAlignment="1" applyProtection="1">
      <alignment horizontal="center" vertical="center" shrinkToFit="1"/>
      <protection locked="0"/>
    </xf>
    <xf numFmtId="182" fontId="56" fillId="25" borderId="136" xfId="0" applyNumberFormat="1" applyFont="1" applyFill="1" applyBorder="1" applyAlignment="1" applyProtection="1">
      <alignment horizontal="center" vertical="center" shrinkToFit="1"/>
      <protection locked="0"/>
    </xf>
    <xf numFmtId="182" fontId="56" fillId="25" borderId="22" xfId="0" applyNumberFormat="1" applyFont="1" applyFill="1" applyBorder="1" applyAlignment="1" applyProtection="1">
      <alignment horizontal="center" vertical="center" shrinkToFit="1"/>
      <protection locked="0"/>
    </xf>
    <xf numFmtId="182" fontId="56" fillId="25" borderId="20" xfId="0" applyNumberFormat="1" applyFont="1" applyFill="1" applyBorder="1" applyAlignment="1" applyProtection="1">
      <alignment horizontal="center" vertical="center" shrinkToFit="1"/>
      <protection locked="0"/>
    </xf>
    <xf numFmtId="182" fontId="56" fillId="25" borderId="147" xfId="0" applyNumberFormat="1" applyFont="1" applyFill="1" applyBorder="1" applyAlignment="1" applyProtection="1">
      <alignment horizontal="center" vertical="center" shrinkToFit="1"/>
      <protection locked="0"/>
    </xf>
    <xf numFmtId="0" fontId="2" fillId="25" borderId="58" xfId="0" applyFont="1" applyFill="1" applyBorder="1" applyAlignment="1" applyProtection="1">
      <alignment horizontal="left" vertical="center"/>
    </xf>
    <xf numFmtId="0" fontId="2" fillId="25" borderId="0" xfId="0" applyFont="1" applyFill="1" applyBorder="1" applyAlignment="1" applyProtection="1">
      <alignment horizontal="left" vertical="center"/>
    </xf>
    <xf numFmtId="0" fontId="2" fillId="25" borderId="97" xfId="0" applyFont="1" applyFill="1" applyBorder="1" applyAlignment="1" applyProtection="1">
      <alignment horizontal="left" vertical="center"/>
    </xf>
    <xf numFmtId="180" fontId="5" fillId="25" borderId="42" xfId="0" applyNumberFormat="1" applyFont="1" applyFill="1" applyBorder="1" applyAlignment="1" applyProtection="1">
      <alignment vertical="center"/>
      <protection locked="0"/>
    </xf>
    <xf numFmtId="180" fontId="5" fillId="25" borderId="199" xfId="0" applyNumberFormat="1" applyFont="1" applyFill="1" applyBorder="1" applyAlignment="1" applyProtection="1">
      <alignment vertical="center"/>
      <protection locked="0"/>
    </xf>
    <xf numFmtId="0" fontId="36" fillId="25" borderId="0" xfId="0" applyFont="1" applyFill="1" applyBorder="1" applyAlignment="1" applyProtection="1">
      <alignment vertical="top"/>
    </xf>
    <xf numFmtId="0" fontId="55" fillId="25" borderId="39" xfId="0" applyFont="1" applyFill="1" applyBorder="1" applyAlignment="1" applyProtection="1">
      <alignment vertical="center" shrinkToFit="1"/>
      <protection locked="0"/>
    </xf>
    <xf numFmtId="180" fontId="55" fillId="25" borderId="149" xfId="0" applyNumberFormat="1" applyFont="1" applyFill="1" applyBorder="1" applyAlignment="1" applyProtection="1">
      <alignment vertical="center"/>
      <protection locked="0"/>
    </xf>
    <xf numFmtId="180" fontId="55" fillId="25" borderId="152" xfId="0" applyNumberFormat="1" applyFont="1" applyFill="1" applyBorder="1" applyAlignment="1" applyProtection="1">
      <alignment vertical="center"/>
      <protection locked="0"/>
    </xf>
    <xf numFmtId="180" fontId="55" fillId="25" borderId="195" xfId="0" applyNumberFormat="1" applyFont="1" applyFill="1" applyBorder="1" applyAlignment="1" applyProtection="1">
      <alignment vertical="center"/>
      <protection locked="0"/>
    </xf>
    <xf numFmtId="180" fontId="55" fillId="25" borderId="196" xfId="0" applyNumberFormat="1" applyFont="1" applyFill="1" applyBorder="1" applyAlignment="1" applyProtection="1">
      <alignment vertical="center"/>
      <protection locked="0"/>
    </xf>
    <xf numFmtId="0" fontId="55" fillId="25" borderId="156" xfId="0" applyFont="1" applyFill="1" applyBorder="1" applyAlignment="1" applyProtection="1">
      <alignment vertical="center"/>
      <protection locked="0"/>
    </xf>
    <xf numFmtId="176" fontId="36" fillId="25" borderId="0" xfId="0" applyNumberFormat="1" applyFont="1" applyFill="1" applyBorder="1" applyAlignment="1" applyProtection="1">
      <alignment vertical="center"/>
    </xf>
    <xf numFmtId="0" fontId="91" fillId="25" borderId="149" xfId="0" applyFont="1" applyFill="1" applyBorder="1" applyAlignment="1" applyProtection="1">
      <alignment horizontal="left" vertical="top"/>
    </xf>
    <xf numFmtId="0" fontId="91" fillId="25" borderId="152" xfId="0" applyFont="1" applyFill="1" applyBorder="1" applyAlignment="1" applyProtection="1">
      <alignment horizontal="left" vertical="top"/>
    </xf>
    <xf numFmtId="0" fontId="37" fillId="25" borderId="0" xfId="0" applyFont="1" applyFill="1" applyBorder="1" applyAlignment="1" applyProtection="1">
      <alignment horizontal="center" vertical="center"/>
    </xf>
    <xf numFmtId="185" fontId="2" fillId="25" borderId="136" xfId="0" applyNumberFormat="1" applyFont="1" applyFill="1" applyBorder="1" applyAlignment="1" applyProtection="1">
      <alignment horizontal="center" vertical="center" shrinkToFit="1"/>
    </xf>
    <xf numFmtId="0" fontId="140" fillId="25" borderId="0" xfId="0" applyFont="1" applyFill="1" applyAlignment="1" applyProtection="1">
      <alignment horizontal="center" vertical="top" textRotation="255"/>
    </xf>
    <xf numFmtId="38" fontId="12" fillId="25" borderId="34" xfId="0" applyNumberFormat="1" applyFont="1" applyFill="1" applyBorder="1" applyAlignment="1" applyProtection="1">
      <alignment vertical="center"/>
    </xf>
    <xf numFmtId="0" fontId="12" fillId="25" borderId="20" xfId="0" applyFont="1" applyFill="1" applyBorder="1" applyAlignment="1" applyProtection="1">
      <alignment vertical="center"/>
    </xf>
    <xf numFmtId="38" fontId="45" fillId="0" borderId="25" xfId="35" applyFont="1" applyFill="1" applyBorder="1" applyAlignment="1" applyProtection="1">
      <alignment horizontal="center" vertical="center"/>
    </xf>
    <xf numFmtId="0" fontId="45" fillId="0" borderId="52" xfId="0" applyFont="1" applyFill="1" applyBorder="1" applyAlignment="1" applyProtection="1">
      <alignment horizontal="center" vertical="center"/>
    </xf>
    <xf numFmtId="0" fontId="45" fillId="25" borderId="22" xfId="0" applyFont="1" applyFill="1" applyBorder="1" applyAlignment="1" applyProtection="1">
      <alignment horizontal="center" vertical="center"/>
    </xf>
    <xf numFmtId="0" fontId="45" fillId="25" borderId="55" xfId="0" applyFont="1" applyFill="1" applyBorder="1" applyAlignment="1" applyProtection="1">
      <alignment horizontal="center" vertical="center"/>
    </xf>
    <xf numFmtId="38" fontId="12" fillId="25" borderId="126" xfId="0" applyNumberFormat="1" applyFont="1" applyFill="1" applyBorder="1" applyAlignment="1" applyProtection="1">
      <alignment vertical="center" shrinkToFit="1"/>
    </xf>
    <xf numFmtId="0" fontId="12" fillId="25" borderId="46" xfId="0" applyFont="1" applyFill="1" applyBorder="1" applyAlignment="1" applyProtection="1">
      <alignment vertical="center" shrinkToFit="1"/>
    </xf>
    <xf numFmtId="0" fontId="2" fillId="25" borderId="229" xfId="0" applyFont="1" applyFill="1" applyBorder="1" applyAlignment="1" applyProtection="1">
      <alignment horizontal="center" vertical="center" shrinkToFit="1"/>
    </xf>
    <xf numFmtId="0" fontId="2" fillId="25" borderId="207" xfId="0" applyFont="1" applyFill="1" applyBorder="1" applyAlignment="1" applyProtection="1">
      <alignment horizontal="center" vertical="center" shrinkToFit="1"/>
    </xf>
    <xf numFmtId="0" fontId="2" fillId="0" borderId="104" xfId="0" applyFont="1" applyFill="1" applyBorder="1" applyAlignment="1" applyProtection="1">
      <alignment horizontal="left" vertical="center"/>
    </xf>
    <xf numFmtId="0" fontId="2" fillId="0" borderId="102" xfId="0" applyFont="1" applyFill="1" applyBorder="1" applyAlignment="1" applyProtection="1">
      <alignment horizontal="left" vertical="center"/>
    </xf>
    <xf numFmtId="0" fontId="2" fillId="0" borderId="132" xfId="0" applyFont="1" applyFill="1" applyBorder="1" applyAlignment="1" applyProtection="1">
      <alignment horizontal="left" vertical="center"/>
    </xf>
    <xf numFmtId="38" fontId="2" fillId="0" borderId="30" xfId="35" applyFont="1" applyFill="1" applyBorder="1" applyAlignment="1" applyProtection="1">
      <alignment horizontal="left" vertical="center" shrinkToFit="1"/>
    </xf>
    <xf numFmtId="38" fontId="2" fillId="0" borderId="18" xfId="35" applyFont="1" applyFill="1" applyBorder="1" applyAlignment="1" applyProtection="1">
      <alignment horizontal="left" vertical="center" shrinkToFit="1"/>
    </xf>
    <xf numFmtId="38" fontId="2" fillId="0" borderId="51" xfId="35" applyFont="1" applyFill="1" applyBorder="1" applyAlignment="1" applyProtection="1">
      <alignment horizontal="left" vertical="center" shrinkToFit="1"/>
    </xf>
    <xf numFmtId="38" fontId="12" fillId="25" borderId="18" xfId="35" applyFont="1" applyFill="1" applyBorder="1" applyAlignment="1">
      <alignment horizontal="left" vertical="center" shrinkToFit="1"/>
    </xf>
    <xf numFmtId="38" fontId="12" fillId="25" borderId="123" xfId="35" applyFont="1" applyFill="1" applyBorder="1" applyAlignment="1">
      <alignment horizontal="left" vertical="center" shrinkToFit="1"/>
    </xf>
    <xf numFmtId="38" fontId="12" fillId="0" borderId="126" xfId="35" applyNumberFormat="1" applyFont="1" applyFill="1" applyBorder="1" applyAlignment="1" applyProtection="1">
      <alignment vertical="center" shrinkToFit="1"/>
    </xf>
    <xf numFmtId="0" fontId="12" fillId="0" borderId="46" xfId="0" applyFont="1" applyFill="1" applyBorder="1" applyAlignment="1" applyProtection="1">
      <alignment vertical="center" shrinkToFit="1"/>
    </xf>
    <xf numFmtId="38" fontId="45" fillId="25" borderId="22" xfId="35" applyFont="1" applyFill="1" applyBorder="1" applyAlignment="1" applyProtection="1">
      <alignment horizontal="center" vertical="center"/>
    </xf>
    <xf numFmtId="38" fontId="145" fillId="0" borderId="30" xfId="35" applyFont="1" applyFill="1" applyBorder="1" applyAlignment="1" applyProtection="1">
      <alignment horizontal="left" vertical="center"/>
    </xf>
    <xf numFmtId="38" fontId="145" fillId="0" borderId="18" xfId="35" applyFont="1" applyFill="1" applyBorder="1" applyAlignment="1" applyProtection="1">
      <alignment horizontal="left" vertical="center"/>
    </xf>
    <xf numFmtId="38" fontId="145" fillId="0" borderId="51" xfId="35" applyFont="1" applyFill="1" applyBorder="1" applyAlignment="1" applyProtection="1">
      <alignment horizontal="left" vertical="center"/>
    </xf>
    <xf numFmtId="38" fontId="10" fillId="29" borderId="237" xfId="36" applyFont="1" applyFill="1" applyBorder="1" applyAlignment="1">
      <alignment horizontal="right" vertical="center" shrinkToFit="1"/>
    </xf>
    <xf numFmtId="38" fontId="10" fillId="29" borderId="125" xfId="36" applyFont="1" applyFill="1" applyBorder="1" applyAlignment="1">
      <alignment horizontal="right" vertical="center" shrinkToFit="1"/>
    </xf>
    <xf numFmtId="38" fontId="268" fillId="29" borderId="140" xfId="36" applyFont="1" applyFill="1" applyBorder="1" applyAlignment="1">
      <alignment horizontal="right" vertical="center" shrinkToFit="1"/>
    </xf>
    <xf numFmtId="38" fontId="268" fillId="29" borderId="93" xfId="36" applyFont="1" applyFill="1" applyBorder="1" applyAlignment="1">
      <alignment horizontal="right" vertical="center" shrinkToFit="1"/>
    </xf>
    <xf numFmtId="0" fontId="220" fillId="0" borderId="37" xfId="0" applyFont="1" applyBorder="1" applyAlignment="1">
      <alignment horizontal="left"/>
    </xf>
    <xf numFmtId="0" fontId="220" fillId="0" borderId="19" xfId="0" applyFont="1" applyBorder="1" applyAlignment="1">
      <alignment horizontal="left"/>
    </xf>
    <xf numFmtId="0" fontId="220" fillId="0" borderId="125" xfId="0" applyFont="1" applyBorder="1" applyAlignment="1">
      <alignment horizontal="left"/>
    </xf>
    <xf numFmtId="38" fontId="2" fillId="0" borderId="37" xfId="36" applyFont="1" applyBorder="1" applyAlignment="1">
      <alignment horizontal="left" vertical="center" shrinkToFit="1"/>
    </xf>
    <xf numFmtId="38" fontId="2" fillId="0" borderId="19" xfId="36" applyFont="1" applyBorder="1" applyAlignment="1">
      <alignment horizontal="left" vertical="center" shrinkToFit="1"/>
    </xf>
    <xf numFmtId="38" fontId="10" fillId="0" borderId="37" xfId="36" applyFont="1" applyFill="1" applyBorder="1" applyAlignment="1">
      <alignment horizontal="right" vertical="center" shrinkToFit="1"/>
    </xf>
    <xf numFmtId="38" fontId="10" fillId="0" borderId="125" xfId="36" applyFont="1" applyFill="1" applyBorder="1" applyAlignment="1">
      <alignment horizontal="right" vertical="center" shrinkToFit="1"/>
    </xf>
    <xf numFmtId="38" fontId="268" fillId="0" borderId="19" xfId="36" applyFont="1" applyFill="1" applyBorder="1" applyAlignment="1" applyProtection="1">
      <alignment horizontal="right" vertical="center" shrinkToFit="1"/>
      <protection locked="0"/>
    </xf>
    <xf numFmtId="38" fontId="268" fillId="0" borderId="184" xfId="36" applyFont="1" applyFill="1" applyBorder="1" applyAlignment="1" applyProtection="1">
      <alignment horizontal="right" vertical="center" shrinkToFit="1"/>
      <protection locked="0"/>
    </xf>
    <xf numFmtId="38" fontId="10" fillId="29" borderId="19" xfId="36" applyFont="1" applyFill="1" applyBorder="1" applyAlignment="1">
      <alignment horizontal="right" vertical="center" shrinkToFit="1"/>
    </xf>
    <xf numFmtId="38" fontId="268" fillId="29" borderId="37" xfId="36" applyFont="1" applyFill="1" applyBorder="1" applyAlignment="1" applyProtection="1">
      <alignment horizontal="right" vertical="center" shrinkToFit="1"/>
      <protection locked="0"/>
    </xf>
    <xf numFmtId="38" fontId="268" fillId="29" borderId="184" xfId="36" applyFont="1" applyFill="1" applyBorder="1" applyAlignment="1" applyProtection="1">
      <alignment horizontal="right" vertical="center" shrinkToFit="1"/>
      <protection locked="0"/>
    </xf>
    <xf numFmtId="38" fontId="10" fillId="0" borderId="25" xfId="36" applyFont="1" applyFill="1" applyBorder="1" applyAlignment="1">
      <alignment horizontal="right" vertical="center" shrinkToFit="1"/>
    </xf>
    <xf numFmtId="38" fontId="10" fillId="0" borderId="26" xfId="36" applyFont="1" applyFill="1" applyBorder="1" applyAlignment="1">
      <alignment horizontal="right" vertical="center" shrinkToFit="1"/>
    </xf>
    <xf numFmtId="0" fontId="220" fillId="0" borderId="25" xfId="0" applyFont="1" applyBorder="1" applyAlignment="1">
      <alignment horizontal="left" vertical="center"/>
    </xf>
    <xf numFmtId="0" fontId="220" fillId="0" borderId="46" xfId="0" applyFont="1" applyBorder="1" applyAlignment="1">
      <alignment horizontal="left" vertical="center"/>
    </xf>
    <xf numFmtId="38" fontId="10" fillId="0" borderId="233" xfId="36" applyFont="1" applyFill="1" applyBorder="1" applyAlignment="1">
      <alignment horizontal="right" vertical="center" shrinkToFit="1"/>
    </xf>
    <xf numFmtId="38" fontId="10" fillId="0" borderId="234" xfId="36" applyFont="1" applyFill="1" applyBorder="1" applyAlignment="1">
      <alignment horizontal="right" vertical="center" shrinkToFit="1"/>
    </xf>
    <xf numFmtId="38" fontId="10" fillId="0" borderId="235" xfId="36" applyFont="1" applyFill="1" applyBorder="1" applyAlignment="1">
      <alignment horizontal="right" vertical="center" shrinkToFit="1"/>
    </xf>
    <xf numFmtId="38" fontId="10" fillId="0" borderId="236" xfId="36" applyFont="1" applyFill="1" applyBorder="1" applyAlignment="1">
      <alignment horizontal="right" vertical="center" shrinkToFit="1"/>
    </xf>
    <xf numFmtId="38" fontId="10" fillId="0" borderId="46" xfId="36" applyFont="1" applyFill="1" applyBorder="1" applyAlignment="1">
      <alignment horizontal="right" vertical="center" shrinkToFit="1"/>
    </xf>
    <xf numFmtId="38" fontId="268" fillId="29" borderId="49" xfId="36" applyFont="1" applyFill="1" applyBorder="1" applyAlignment="1">
      <alignment horizontal="right" vertical="center" shrinkToFit="1"/>
    </xf>
    <xf numFmtId="38" fontId="268" fillId="29" borderId="38" xfId="36" applyFont="1" applyFill="1" applyBorder="1" applyAlignment="1">
      <alignment horizontal="right" vertical="center" shrinkToFit="1"/>
    </xf>
    <xf numFmtId="38" fontId="2" fillId="0" borderId="89" xfId="36" applyFont="1" applyBorder="1" applyAlignment="1">
      <alignment horizontal="left" vertical="center" shrinkToFit="1"/>
    </xf>
    <xf numFmtId="38" fontId="10" fillId="0" borderId="43" xfId="36" applyFont="1" applyFill="1" applyBorder="1" applyAlignment="1">
      <alignment horizontal="right" vertical="center" shrinkToFit="1"/>
    </xf>
    <xf numFmtId="38" fontId="10" fillId="0" borderId="133" xfId="36" applyFont="1" applyFill="1" applyBorder="1" applyAlignment="1">
      <alignment horizontal="right" vertical="center" shrinkToFit="1"/>
    </xf>
    <xf numFmtId="38" fontId="268" fillId="0" borderId="89" xfId="36" applyFont="1" applyFill="1" applyBorder="1" applyAlignment="1" applyProtection="1">
      <alignment horizontal="right" vertical="center" shrinkToFit="1"/>
      <protection locked="0"/>
    </xf>
    <xf numFmtId="38" fontId="268" fillId="0" borderId="171" xfId="36" applyFont="1" applyFill="1" applyBorder="1" applyAlignment="1" applyProtection="1">
      <alignment horizontal="right" vertical="center" shrinkToFit="1"/>
      <protection locked="0"/>
    </xf>
    <xf numFmtId="38" fontId="10" fillId="29" borderId="177" xfId="36" applyFont="1" applyFill="1" applyBorder="1" applyAlignment="1">
      <alignment horizontal="right" vertical="center" shrinkToFit="1"/>
    </xf>
    <xf numFmtId="38" fontId="10" fillId="29" borderId="89" xfId="36" applyFont="1" applyFill="1" applyBorder="1" applyAlignment="1">
      <alignment horizontal="right" vertical="center" shrinkToFit="1"/>
    </xf>
    <xf numFmtId="38" fontId="268" fillId="29" borderId="43" xfId="36" applyFont="1" applyFill="1" applyBorder="1" applyAlignment="1" applyProtection="1">
      <alignment horizontal="right" vertical="center" shrinkToFit="1"/>
      <protection locked="0"/>
    </xf>
    <xf numFmtId="38" fontId="268" fillId="29" borderId="171" xfId="36" applyFont="1" applyFill="1" applyBorder="1" applyAlignment="1" applyProtection="1">
      <alignment horizontal="right" vertical="center" shrinkToFit="1"/>
      <protection locked="0"/>
    </xf>
    <xf numFmtId="38" fontId="10" fillId="29" borderId="133" xfId="36" applyFont="1" applyFill="1" applyBorder="1" applyAlignment="1">
      <alignment horizontal="right" vertical="center" shrinkToFit="1"/>
    </xf>
    <xf numFmtId="38" fontId="2" fillId="0" borderId="18" xfId="36" applyFont="1" applyFill="1" applyBorder="1" applyAlignment="1">
      <alignment horizontal="left" vertical="center" shrinkToFit="1"/>
    </xf>
    <xf numFmtId="38" fontId="10" fillId="0" borderId="35" xfId="36" applyFont="1" applyFill="1" applyBorder="1" applyAlignment="1">
      <alignment horizontal="right" vertical="center" shrinkToFit="1"/>
    </xf>
    <xf numFmtId="38" fontId="10" fillId="0" borderId="123" xfId="36" applyFont="1" applyFill="1" applyBorder="1" applyAlignment="1">
      <alignment horizontal="right" vertical="center" shrinkToFit="1"/>
    </xf>
    <xf numFmtId="38" fontId="268" fillId="0" borderId="18" xfId="36" applyFont="1" applyFill="1" applyBorder="1" applyAlignment="1" applyProtection="1">
      <alignment horizontal="right" vertical="center" shrinkToFit="1"/>
      <protection locked="0"/>
    </xf>
    <xf numFmtId="38" fontId="10" fillId="29" borderId="219" xfId="36" applyFont="1" applyFill="1" applyBorder="1" applyAlignment="1">
      <alignment horizontal="right" vertical="center" shrinkToFit="1"/>
    </xf>
    <xf numFmtId="38" fontId="10" fillId="29" borderId="18" xfId="36" applyFont="1" applyFill="1" applyBorder="1" applyAlignment="1">
      <alignment horizontal="right" vertical="center" shrinkToFit="1"/>
    </xf>
    <xf numFmtId="38" fontId="268" fillId="29" borderId="35" xfId="36" applyFont="1" applyFill="1" applyBorder="1" applyAlignment="1" applyProtection="1">
      <alignment horizontal="right" vertical="center" shrinkToFit="1"/>
      <protection locked="0"/>
    </xf>
    <xf numFmtId="38" fontId="268" fillId="29" borderId="169" xfId="36" applyFont="1" applyFill="1" applyBorder="1" applyAlignment="1" applyProtection="1">
      <alignment horizontal="right" vertical="center" shrinkToFit="1"/>
      <protection locked="0"/>
    </xf>
    <xf numFmtId="38" fontId="10" fillId="29" borderId="123" xfId="36" applyFont="1" applyFill="1" applyBorder="1" applyAlignment="1">
      <alignment horizontal="right" vertical="center" shrinkToFit="1"/>
    </xf>
    <xf numFmtId="38" fontId="2" fillId="0" borderId="18" xfId="36" applyFont="1" applyBorder="1" applyAlignment="1">
      <alignment horizontal="left" vertical="center" shrinkToFit="1"/>
    </xf>
    <xf numFmtId="38" fontId="267" fillId="0" borderId="35" xfId="36" applyFont="1" applyFill="1" applyBorder="1" applyAlignment="1">
      <alignment horizontal="left" vertical="center" shrinkToFit="1"/>
    </xf>
    <xf numFmtId="38" fontId="145" fillId="0" borderId="18" xfId="36" applyFont="1" applyFill="1" applyBorder="1" applyAlignment="1">
      <alignment horizontal="left" vertical="center" shrinkToFit="1"/>
    </xf>
    <xf numFmtId="38" fontId="145" fillId="0" borderId="123" xfId="36" applyFont="1" applyFill="1" applyBorder="1" applyAlignment="1">
      <alignment horizontal="left" vertical="center" shrinkToFit="1"/>
    </xf>
    <xf numFmtId="0" fontId="224" fillId="0" borderId="185" xfId="0" applyFont="1" applyBorder="1" applyAlignment="1">
      <alignment horizontal="center" vertical="center"/>
    </xf>
    <xf numFmtId="0" fontId="224" fillId="0" borderId="26" xfId="0" applyFont="1" applyBorder="1" applyAlignment="1">
      <alignment horizontal="center" vertical="center"/>
    </xf>
    <xf numFmtId="0" fontId="224" fillId="0" borderId="138" xfId="0" applyFont="1" applyBorder="1" applyAlignment="1">
      <alignment horizontal="center" vertical="center"/>
    </xf>
    <xf numFmtId="0" fontId="224" fillId="0" borderId="45" xfId="0" applyFont="1" applyBorder="1" applyAlignment="1">
      <alignment horizontal="center" vertical="center"/>
    </xf>
    <xf numFmtId="38" fontId="267" fillId="0" borderId="48" xfId="36" applyFont="1" applyFill="1" applyBorder="1" applyAlignment="1">
      <alignment horizontal="left" vertical="center" shrinkToFit="1"/>
    </xf>
    <xf numFmtId="38" fontId="245" fillId="0" borderId="44" xfId="36" applyFont="1" applyFill="1" applyBorder="1" applyAlignment="1">
      <alignment horizontal="right" vertical="center" shrinkToFit="1"/>
    </xf>
    <xf numFmtId="38" fontId="245" fillId="0" borderId="65" xfId="36" applyFont="1" applyFill="1" applyBorder="1" applyAlignment="1">
      <alignment horizontal="right" vertical="center" shrinkToFit="1"/>
    </xf>
    <xf numFmtId="38" fontId="268" fillId="0" borderId="48" xfId="36" applyFont="1" applyFill="1" applyBorder="1" applyAlignment="1" applyProtection="1">
      <alignment horizontal="right" vertical="center" shrinkToFit="1"/>
      <protection locked="0"/>
    </xf>
    <xf numFmtId="38" fontId="245" fillId="29" borderId="190" xfId="36" applyFont="1" applyFill="1" applyBorder="1" applyAlignment="1">
      <alignment horizontal="right" vertical="center" shrinkToFit="1"/>
    </xf>
    <xf numFmtId="38" fontId="245" fillId="29" borderId="48" xfId="36" applyFont="1" applyFill="1" applyBorder="1" applyAlignment="1">
      <alignment horizontal="right" vertical="center" shrinkToFit="1"/>
    </xf>
    <xf numFmtId="38" fontId="268" fillId="29" borderId="44" xfId="36" applyFont="1" applyFill="1" applyBorder="1" applyAlignment="1" applyProtection="1">
      <alignment horizontal="right" vertical="center" shrinkToFit="1"/>
      <protection locked="0"/>
    </xf>
    <xf numFmtId="38" fontId="268" fillId="29" borderId="208" xfId="36" applyFont="1" applyFill="1" applyBorder="1" applyAlignment="1" applyProtection="1">
      <alignment horizontal="right" vertical="center" shrinkToFit="1"/>
      <protection locked="0"/>
    </xf>
    <xf numFmtId="38" fontId="10" fillId="29" borderId="232" xfId="36" applyFont="1" applyFill="1" applyBorder="1" applyAlignment="1">
      <alignment horizontal="right" vertical="center" shrinkToFit="1"/>
    </xf>
    <xf numFmtId="38" fontId="10" fillId="29" borderId="132" xfId="36" applyFont="1" applyFill="1" applyBorder="1" applyAlignment="1">
      <alignment horizontal="right" vertical="center" shrinkToFit="1"/>
    </xf>
    <xf numFmtId="38" fontId="268" fillId="29" borderId="151" xfId="36" applyFont="1" applyFill="1" applyBorder="1" applyAlignment="1">
      <alignment horizontal="right" vertical="center" shrinkToFit="1"/>
    </xf>
    <xf numFmtId="38" fontId="268" fillId="29" borderId="23" xfId="36" applyFont="1" applyFill="1" applyBorder="1" applyAlignment="1">
      <alignment horizontal="right" vertical="center" shrinkToFit="1"/>
    </xf>
    <xf numFmtId="0" fontId="220" fillId="0" borderId="25" xfId="0" applyFont="1" applyBorder="1" applyAlignment="1">
      <alignment horizontal="center"/>
    </xf>
    <xf numFmtId="0" fontId="220" fillId="0" borderId="46" xfId="0" applyFont="1" applyBorder="1" applyAlignment="1">
      <alignment horizontal="center"/>
    </xf>
    <xf numFmtId="0" fontId="220" fillId="0" borderId="26" xfId="0" applyFont="1" applyBorder="1" applyAlignment="1">
      <alignment horizontal="center"/>
    </xf>
    <xf numFmtId="0" fontId="220" fillId="0" borderId="46" xfId="0" applyFont="1" applyBorder="1" applyAlignment="1">
      <alignment horizontal="center" vertical="center"/>
    </xf>
    <xf numFmtId="0" fontId="220" fillId="0" borderId="26" xfId="0" applyFont="1" applyBorder="1" applyAlignment="1">
      <alignment horizontal="center" vertical="center"/>
    </xf>
    <xf numFmtId="0" fontId="220" fillId="0" borderId="25" xfId="0" applyFont="1" applyBorder="1" applyAlignment="1">
      <alignment horizontal="center" vertical="center"/>
    </xf>
    <xf numFmtId="0" fontId="220" fillId="0" borderId="200" xfId="0" applyFont="1" applyBorder="1" applyAlignment="1">
      <alignment horizontal="center" vertical="center"/>
    </xf>
    <xf numFmtId="0" fontId="220" fillId="0" borderId="178" xfId="0" applyFont="1" applyBorder="1" applyAlignment="1">
      <alignment horizontal="center" vertical="center"/>
    </xf>
    <xf numFmtId="0" fontId="220" fillId="0" borderId="176" xfId="0" applyFont="1" applyBorder="1" applyAlignment="1">
      <alignment horizontal="center" vertical="center"/>
    </xf>
    <xf numFmtId="0" fontId="220" fillId="0" borderId="188" xfId="0" applyFont="1" applyBorder="1" applyAlignment="1">
      <alignment horizontal="center" vertical="center"/>
    </xf>
    <xf numFmtId="0" fontId="220" fillId="0" borderId="207" xfId="0" applyFont="1" applyBorder="1" applyAlignment="1">
      <alignment horizontal="center" vertical="center"/>
    </xf>
    <xf numFmtId="177" fontId="264" fillId="0" borderId="39" xfId="0" applyNumberFormat="1" applyFont="1" applyBorder="1" applyAlignment="1" applyProtection="1">
      <alignment horizontal="center" vertical="center" shrinkToFit="1"/>
      <protection locked="0"/>
    </xf>
    <xf numFmtId="177" fontId="264" fillId="0" borderId="97" xfId="0" applyNumberFormat="1" applyFont="1" applyBorder="1" applyAlignment="1" applyProtection="1">
      <alignment horizontal="center" vertical="center" shrinkToFit="1"/>
      <protection locked="0"/>
    </xf>
    <xf numFmtId="177" fontId="264" fillId="0" borderId="22" xfId="0" applyNumberFormat="1" applyFont="1" applyBorder="1" applyAlignment="1" applyProtection="1">
      <alignment horizontal="center" vertical="center" shrinkToFit="1"/>
      <protection locked="0"/>
    </xf>
    <xf numFmtId="177" fontId="264" fillId="0" borderId="29" xfId="0" applyNumberFormat="1" applyFont="1" applyBorder="1" applyAlignment="1" applyProtection="1">
      <alignment horizontal="center" vertical="center" shrinkToFit="1"/>
      <protection locked="0"/>
    </xf>
    <xf numFmtId="0" fontId="265" fillId="0" borderId="102" xfId="0" applyFont="1" applyBorder="1" applyAlignment="1" applyProtection="1">
      <alignment horizontal="left" vertical="center"/>
      <protection locked="0"/>
    </xf>
    <xf numFmtId="0" fontId="265" fillId="0" borderId="132" xfId="0" applyFont="1" applyBorder="1" applyAlignment="1" applyProtection="1">
      <alignment horizontal="left" vertical="center"/>
      <protection locked="0"/>
    </xf>
    <xf numFmtId="0" fontId="265" fillId="0" borderId="19" xfId="0" applyFont="1" applyBorder="1" applyAlignment="1" applyProtection="1">
      <alignment horizontal="left" vertical="center"/>
      <protection locked="0"/>
    </xf>
    <xf numFmtId="0" fontId="265" fillId="0" borderId="125" xfId="0" applyFont="1" applyBorder="1" applyAlignment="1" applyProtection="1">
      <alignment horizontal="left" vertical="center"/>
      <protection locked="0"/>
    </xf>
    <xf numFmtId="56" fontId="265" fillId="0" borderId="230" xfId="0" applyNumberFormat="1" applyFont="1" applyBorder="1" applyAlignment="1" applyProtection="1">
      <alignment horizontal="left" vertical="center"/>
      <protection locked="0"/>
    </xf>
    <xf numFmtId="0" fontId="265" fillId="0" borderId="230" xfId="0" applyFont="1" applyBorder="1" applyAlignment="1" applyProtection="1">
      <alignment horizontal="left" vertical="center"/>
      <protection locked="0"/>
    </xf>
    <xf numFmtId="0" fontId="265" fillId="0" borderId="231" xfId="0" applyFont="1" applyBorder="1" applyAlignment="1" applyProtection="1">
      <alignment horizontal="left" vertical="center"/>
      <protection locked="0"/>
    </xf>
    <xf numFmtId="9" fontId="264" fillId="0" borderId="22" xfId="0" applyNumberFormat="1" applyFont="1" applyBorder="1" applyAlignment="1" applyProtection="1">
      <alignment horizontal="center" vertical="center"/>
      <protection locked="0"/>
    </xf>
    <xf numFmtId="0" fontId="264" fillId="0" borderId="29" xfId="0" applyFont="1" applyBorder="1" applyAlignment="1" applyProtection="1">
      <alignment horizontal="center" vertical="center"/>
      <protection locked="0"/>
    </xf>
    <xf numFmtId="38" fontId="266" fillId="0" borderId="39" xfId="0" applyNumberFormat="1" applyFont="1" applyBorder="1" applyAlignment="1" applyProtection="1">
      <alignment horizontal="right" vertical="center"/>
      <protection locked="0"/>
    </xf>
    <xf numFmtId="0" fontId="266" fillId="0" borderId="97" xfId="0" applyFont="1" applyBorder="1" applyAlignment="1" applyProtection="1">
      <alignment horizontal="right" vertical="center"/>
      <protection locked="0"/>
    </xf>
    <xf numFmtId="0" fontId="266" fillId="0" borderId="22" xfId="0" applyFont="1" applyBorder="1" applyAlignment="1" applyProtection="1">
      <alignment horizontal="right" vertical="center"/>
      <protection locked="0"/>
    </xf>
    <xf numFmtId="0" fontId="266" fillId="0" borderId="29" xfId="0" applyFont="1" applyBorder="1" applyAlignment="1" applyProtection="1">
      <alignment horizontal="right" vertical="center"/>
      <protection locked="0"/>
    </xf>
    <xf numFmtId="0" fontId="263" fillId="0" borderId="21" xfId="0" applyFont="1" applyBorder="1" applyAlignment="1">
      <alignment horizontal="left" vertical="center"/>
    </xf>
    <xf numFmtId="0" fontId="263" fillId="0" borderId="31" xfId="0" applyFont="1" applyBorder="1" applyAlignment="1">
      <alignment horizontal="left" vertical="center"/>
    </xf>
    <xf numFmtId="0" fontId="264" fillId="0" borderId="39" xfId="0" applyFont="1" applyBorder="1" applyAlignment="1" applyProtection="1">
      <alignment horizontal="left" vertical="center" shrinkToFit="1"/>
      <protection locked="0"/>
    </xf>
    <xf numFmtId="0" fontId="264" fillId="0" borderId="0" xfId="0" applyFont="1" applyBorder="1" applyAlignment="1" applyProtection="1">
      <alignment horizontal="left" vertical="center" shrinkToFit="1"/>
      <protection locked="0"/>
    </xf>
    <xf numFmtId="0" fontId="264" fillId="0" borderId="97" xfId="0" applyFont="1" applyBorder="1" applyAlignment="1" applyProtection="1">
      <alignment horizontal="left" vertical="center" shrinkToFit="1"/>
      <protection locked="0"/>
    </xf>
    <xf numFmtId="0" fontId="264" fillId="0" borderId="22" xfId="0" applyFont="1" applyBorder="1" applyAlignment="1" applyProtection="1">
      <alignment horizontal="left" vertical="center" shrinkToFit="1"/>
      <protection locked="0"/>
    </xf>
    <xf numFmtId="0" fontId="264" fillId="0" borderId="20" xfId="0" applyFont="1" applyBorder="1" applyAlignment="1" applyProtection="1">
      <alignment horizontal="left" vertical="center" shrinkToFit="1"/>
      <protection locked="0"/>
    </xf>
    <xf numFmtId="0" fontId="264" fillId="0" borderId="29" xfId="0" applyFont="1" applyBorder="1" applyAlignment="1" applyProtection="1">
      <alignment horizontal="left" vertical="center" shrinkToFit="1"/>
      <protection locked="0"/>
    </xf>
    <xf numFmtId="0" fontId="264" fillId="0" borderId="60" xfId="0" applyFont="1" applyBorder="1" applyAlignment="1" applyProtection="1">
      <alignment horizontal="center" vertical="center" shrinkToFit="1"/>
      <protection locked="0"/>
    </xf>
    <xf numFmtId="0" fontId="264" fillId="0" borderId="47" xfId="0" applyFont="1" applyBorder="1" applyAlignment="1" applyProtection="1">
      <alignment horizontal="center" vertical="center" shrinkToFi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良い" xfId="45" builtinId="26" customBuiltin="1"/>
  </cellStyles>
  <dxfs count="9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patternType="solid">
          <fgColor indexed="64"/>
          <bgColor indexed="13"/>
        </patternFill>
      </fill>
    </dxf>
    <dxf>
      <fill>
        <patternFill>
          <bgColor indexed="13"/>
        </patternFill>
      </fill>
    </dxf>
    <dxf>
      <fill>
        <patternFill patternType="solid">
          <bgColor indexed="13"/>
        </patternFill>
      </fill>
    </dxf>
    <dxf>
      <fill>
        <patternFill>
          <bgColor indexed="13"/>
        </patternFill>
      </fill>
    </dxf>
    <dxf>
      <fill>
        <patternFill patternType="lightGrid"/>
      </fill>
    </dxf>
    <dxf>
      <fill>
        <patternFill patternType="lightGrid">
          <bgColor indexed="65"/>
        </patternFill>
      </fill>
    </dxf>
    <dxf>
      <fill>
        <patternFill>
          <bgColor indexed="13"/>
        </patternFill>
      </fill>
    </dxf>
    <dxf>
      <fill>
        <patternFill patternType="lightGrid">
          <bgColor indexed="65"/>
        </patternFill>
      </fill>
    </dxf>
    <dxf>
      <fill>
        <patternFill>
          <bgColor indexed="13"/>
        </patternFill>
      </fill>
    </dxf>
    <dxf>
      <fill>
        <patternFill>
          <bgColor indexed="13"/>
        </patternFill>
      </fill>
    </dxf>
    <dxf>
      <fill>
        <patternFill>
          <bgColor indexed="4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352425</xdr:colOff>
      <xdr:row>9</xdr:row>
      <xdr:rowOff>28575</xdr:rowOff>
    </xdr:from>
    <xdr:to>
      <xdr:col>8</xdr:col>
      <xdr:colOff>400050</xdr:colOff>
      <xdr:row>9</xdr:row>
      <xdr:rowOff>438150</xdr:rowOff>
    </xdr:to>
    <xdr:sp macro="" textlink="">
      <xdr:nvSpPr>
        <xdr:cNvPr id="6145" name="WordArt 1" descr="大理石 (白)">
          <a:extLst>
            <a:ext uri="{FF2B5EF4-FFF2-40B4-BE49-F238E27FC236}">
              <a16:creationId xmlns:a16="http://schemas.microsoft.com/office/drawing/2014/main" id="{2456F6D2-F115-01E7-58D1-02DA17730493}"/>
            </a:ext>
          </a:extLst>
        </xdr:cNvPr>
        <xdr:cNvSpPr>
          <a:spLocks noChangeArrowheads="1" noChangeShapeType="1" noTextEdit="1"/>
        </xdr:cNvSpPr>
      </xdr:nvSpPr>
      <xdr:spPr bwMode="auto">
        <a:xfrm>
          <a:off x="2838450" y="1590675"/>
          <a:ext cx="4191000" cy="409575"/>
        </a:xfrm>
        <a:prstGeom prst="rect">
          <a:avLst/>
        </a:prstGeom>
      </xdr:spPr>
      <xdr:txBody>
        <a:bodyPr wrap="none" fromWordArt="1">
          <a:prstTxWarp prst="textPlain">
            <a:avLst>
              <a:gd name="adj" fmla="val 50000"/>
            </a:avLst>
          </a:prstTxWarp>
          <a:scene3d>
            <a:camera prst="legacyObliqueRight"/>
            <a:lightRig rig="legacyHarsh3" dir="t"/>
          </a:scene3d>
          <a:sp3d extrusionH="100000" prstMaterial="legacyMatte">
            <a:extrusionClr>
              <a:srgbClr val="663300"/>
            </a:extrusionClr>
          </a:sp3d>
        </a:bodyPr>
        <a:lstStyle/>
        <a:p>
          <a:pPr algn="ctr" rtl="0"/>
          <a:r>
            <a:rPr lang="ja-JP" altLang="en-US" sz="3200" kern="10" spc="0">
              <a:ln w="9525">
                <a:round/>
                <a:headEnd/>
                <a:tailEnd/>
              </a:ln>
              <a:blipFill dpi="0" rotWithShape="0">
                <a:blip xmlns:r="http://schemas.openxmlformats.org/officeDocument/2006/relationships" r:embed="rId1"/>
                <a:srcRect/>
                <a:tile tx="0" ty="0" sx="100000" sy="100000" flip="none" algn="tl"/>
              </a:blipFill>
              <a:effectLst/>
              <a:latin typeface="ＭＳ Ｐゴシック"/>
              <a:ea typeface="ＭＳ Ｐゴシック"/>
            </a:rPr>
            <a:t>宮城県新聞折込部数表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161925</xdr:colOff>
      <xdr:row>17</xdr:row>
      <xdr:rowOff>76200</xdr:rowOff>
    </xdr:from>
    <xdr:to>
      <xdr:col>25</xdr:col>
      <xdr:colOff>536300</xdr:colOff>
      <xdr:row>20</xdr:row>
      <xdr:rowOff>238126</xdr:rowOff>
    </xdr:to>
    <xdr:sp macro="" textlink="">
      <xdr:nvSpPr>
        <xdr:cNvPr id="2" name="吹き出し: 四角形 1">
          <a:extLst>
            <a:ext uri="{FF2B5EF4-FFF2-40B4-BE49-F238E27FC236}">
              <a16:creationId xmlns:a16="http://schemas.microsoft.com/office/drawing/2014/main" id="{DA045E0E-385E-1BE8-8442-83AFAD35EF97}"/>
            </a:ext>
          </a:extLst>
        </xdr:cNvPr>
        <xdr:cNvSpPr/>
      </xdr:nvSpPr>
      <xdr:spPr>
        <a:xfrm>
          <a:off x="5181600" y="4114800"/>
          <a:ext cx="5946500" cy="647701"/>
        </a:xfrm>
        <a:prstGeom prst="wedgeRectCallout">
          <a:avLst>
            <a:gd name="adj1" fmla="val -5418"/>
            <a:gd name="adj2" fmla="val -17679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※2023</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年</a:t>
          </a:r>
          <a:r>
            <a:rPr kumimoji="1" lang="en-US"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4</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月</a:t>
          </a:r>
          <a:r>
            <a:rPr kumimoji="1" lang="en-US"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1</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日折込分から</a:t>
          </a:r>
          <a:r>
            <a:rPr kumimoji="1" lang="ja-JP" altLang="en-US"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毎日</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新聞　</a:t>
          </a:r>
          <a:r>
            <a:rPr kumimoji="1" lang="ja-JP" altLang="en-US"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多賀城店から河北新報多賀</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店</a:t>
          </a:r>
          <a:r>
            <a:rPr kumimoji="1" lang="ja-JP" altLang="en-US"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・七ヶ浜店へ</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移管となります。</a:t>
          </a:r>
          <a:endParaRPr kumimoji="1" lang="en-US"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移管</a:t>
          </a:r>
          <a:r>
            <a:rPr kumimoji="1" lang="ja-JP" altLang="en-US"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分</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は</a:t>
          </a:r>
          <a:r>
            <a:rPr kumimoji="1" lang="en-US"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2023</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年</a:t>
          </a:r>
          <a:r>
            <a:rPr kumimoji="1" lang="en-US"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7</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月</a:t>
          </a:r>
          <a:r>
            <a:rPr kumimoji="1" lang="en-US"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31</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日</a:t>
          </a:r>
          <a:r>
            <a:rPr kumimoji="1" lang="ja-JP" altLang="en-US"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折込分まで、毎日新聞のみ</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媒体指定</a:t>
          </a:r>
          <a:r>
            <a:rPr kumimoji="1" lang="ja-JP" altLang="en-US"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が</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可能</a:t>
          </a:r>
          <a:r>
            <a:rPr kumimoji="1" lang="ja-JP" altLang="en-US"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です</a:t>
          </a:r>
          <a:r>
            <a:rPr kumimoji="1" lang="ja-JP" altLang="ja-JP" sz="1000" b="0" i="0" baseline="0">
              <a:solidFill>
                <a:sysClr val="windowText" lastClr="000000"/>
              </a:solidFill>
              <a:effectLst/>
              <a:latin typeface="ＭＳ Ｐ明朝" panose="02020600040205080304" pitchFamily="18" charset="-128"/>
              <a:ea typeface="ＭＳ Ｐ明朝" panose="02020600040205080304" pitchFamily="18" charset="-128"/>
              <a:cs typeface="+mn-cs"/>
            </a:rPr>
            <a:t>。</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91\03&#20185;&#21488;&#21942;&#26989;&#25152;\Documents%20and%20Settings\sen\Local%20Settings\Temporary%20Internet%20Files\OLKD\&#23470;&#22478;&#30476;&#37096;&#25968;&#34920;&#65288;&#20874;&#23376;&#65289;&#24179;&#25104;23&#24180;11&#26376;16&#26085;&#25913;&#27491;_&#20445;&#3570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取扱注意事項"/>
      <sheetName val="市・郡"/>
      <sheetName val="市内河北"/>
      <sheetName val="東京紙"/>
      <sheetName val="近郊"/>
      <sheetName val="仙南"/>
      <sheetName val="大崎"/>
      <sheetName val="石巻"/>
      <sheetName val="栗原"/>
      <sheetName val="気仙沼"/>
      <sheetName val="一関･両磐・高田"/>
      <sheetName val="市内河北夕刊"/>
      <sheetName val="河北パワーＰ"/>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1"/>
  <sheetViews>
    <sheetView tabSelected="1" view="pageBreakPreview" zoomScaleNormal="75" workbookViewId="0">
      <selection activeCell="A13" sqref="A13:L13"/>
    </sheetView>
  </sheetViews>
  <sheetFormatPr defaultRowHeight="13.5"/>
  <cols>
    <col min="1" max="14" width="10.875" style="3" customWidth="1"/>
    <col min="15" max="16384" width="9" style="3"/>
  </cols>
  <sheetData>
    <row r="1" spans="1:20">
      <c r="A1" s="3" t="s">
        <v>517</v>
      </c>
    </row>
    <row r="5" spans="1:20">
      <c r="N5" s="262"/>
      <c r="O5" s="261"/>
      <c r="P5" s="261"/>
      <c r="Q5" s="261"/>
      <c r="R5" s="261"/>
      <c r="S5" s="261"/>
      <c r="T5" s="261"/>
    </row>
    <row r="8" spans="1:20" ht="14.25" thickBot="1"/>
    <row r="9" spans="1:20" ht="14.25" thickTop="1">
      <c r="D9" s="4"/>
      <c r="E9" s="5"/>
      <c r="F9" s="5"/>
      <c r="G9" s="5"/>
      <c r="H9" s="5"/>
      <c r="I9" s="6"/>
      <c r="J9" s="7"/>
      <c r="K9" s="7"/>
    </row>
    <row r="10" spans="1:20" s="12" customFormat="1" ht="36" customHeight="1">
      <c r="A10" s="8"/>
      <c r="B10" s="8"/>
      <c r="C10" s="8"/>
      <c r="D10" s="9"/>
      <c r="E10" s="8"/>
      <c r="F10" s="8"/>
      <c r="G10" s="8"/>
      <c r="H10" s="8"/>
      <c r="I10" s="10"/>
      <c r="J10" s="8"/>
      <c r="K10" s="8"/>
      <c r="L10" s="8"/>
      <c r="M10" s="11"/>
      <c r="N10" s="11"/>
    </row>
    <row r="11" spans="1:20" ht="14.25" thickBot="1">
      <c r="D11" s="13"/>
      <c r="E11" s="14"/>
      <c r="F11" s="14"/>
      <c r="G11" s="14"/>
      <c r="H11" s="14"/>
      <c r="I11" s="15"/>
      <c r="J11" s="7"/>
      <c r="K11" s="7"/>
    </row>
    <row r="12" spans="1:20" ht="14.25" thickTop="1"/>
    <row r="13" spans="1:20" ht="21">
      <c r="A13" s="1945">
        <f>市・郡!A1</f>
        <v>45017</v>
      </c>
      <c r="B13" s="1945"/>
      <c r="C13" s="1945"/>
      <c r="D13" s="1945"/>
      <c r="E13" s="1945"/>
      <c r="F13" s="1945"/>
      <c r="G13" s="1945"/>
      <c r="H13" s="1945"/>
      <c r="I13" s="1945"/>
      <c r="J13" s="1945"/>
      <c r="K13" s="1945"/>
      <c r="L13" s="1945"/>
      <c r="M13" s="16"/>
      <c r="N13" s="16"/>
    </row>
    <row r="15" spans="1:20" ht="14.25">
      <c r="A15" s="1948"/>
      <c r="B15" s="1948"/>
      <c r="C15" s="1948"/>
      <c r="D15" s="1948"/>
      <c r="E15" s="1948"/>
      <c r="F15" s="1948"/>
      <c r="G15" s="1948"/>
      <c r="H15" s="1948"/>
      <c r="I15" s="1948"/>
      <c r="J15" s="1948"/>
      <c r="K15" s="1948"/>
      <c r="L15" s="1948"/>
    </row>
    <row r="16" spans="1:20">
      <c r="D16" s="269"/>
      <c r="E16" s="269"/>
      <c r="F16" s="269"/>
      <c r="G16" s="269"/>
      <c r="H16" s="269"/>
      <c r="I16" s="269"/>
    </row>
    <row r="17" spans="1:9">
      <c r="D17" s="270"/>
      <c r="E17" s="270"/>
      <c r="F17" s="270"/>
      <c r="G17" s="270"/>
      <c r="H17" s="270"/>
      <c r="I17" s="270"/>
    </row>
    <row r="18" spans="1:9">
      <c r="D18" s="270"/>
      <c r="E18" s="270"/>
      <c r="F18" s="270"/>
      <c r="G18" s="270"/>
      <c r="H18" s="270"/>
      <c r="I18" s="270"/>
    </row>
    <row r="19" spans="1:9">
      <c r="D19" s="270"/>
      <c r="E19" s="270"/>
      <c r="F19" s="270"/>
      <c r="G19" s="270"/>
      <c r="H19" s="270"/>
      <c r="I19" s="270"/>
    </row>
    <row r="20" spans="1:9">
      <c r="D20" s="270"/>
      <c r="E20" s="270"/>
      <c r="F20" s="270"/>
      <c r="G20" s="270"/>
      <c r="H20" s="270"/>
      <c r="I20" s="270"/>
    </row>
    <row r="25" spans="1:9">
      <c r="E25" s="1946" t="s">
        <v>573</v>
      </c>
      <c r="F25" s="1946"/>
      <c r="G25" s="1946"/>
      <c r="H25" s="1946"/>
    </row>
    <row r="26" spans="1:9">
      <c r="E26" s="1946"/>
      <c r="F26" s="1946"/>
      <c r="G26" s="1946"/>
      <c r="H26" s="1946"/>
    </row>
    <row r="27" spans="1:9">
      <c r="E27" s="1947" t="s">
        <v>494</v>
      </c>
      <c r="F27" s="1947"/>
      <c r="G27" s="1947"/>
      <c r="H27" s="1947"/>
    </row>
    <row r="28" spans="1:9" ht="17.25">
      <c r="E28" s="32"/>
      <c r="F28" s="1944" t="s">
        <v>519</v>
      </c>
      <c r="G28" s="1944"/>
      <c r="H28" s="32"/>
    </row>
    <row r="29" spans="1:9" ht="17.25">
      <c r="E29" s="32"/>
      <c r="F29" s="1944" t="s">
        <v>520</v>
      </c>
      <c r="G29" s="1944"/>
      <c r="H29" s="32"/>
    </row>
    <row r="31" spans="1:9">
      <c r="A31" s="3" t="s">
        <v>518</v>
      </c>
    </row>
  </sheetData>
  <sheetProtection password="C536" sheet="1"/>
  <mergeCells count="6">
    <mergeCell ref="F28:G28"/>
    <mergeCell ref="F29:G29"/>
    <mergeCell ref="A13:L13"/>
    <mergeCell ref="E25:H26"/>
    <mergeCell ref="E27:H27"/>
    <mergeCell ref="A15:L15"/>
  </mergeCells>
  <phoneticPr fontId="3"/>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Q47"/>
  <sheetViews>
    <sheetView showZeros="0" view="pageBreakPreview" topLeftCell="A4" zoomScaleNormal="100" workbookViewId="0">
      <selection activeCell="C15" sqref="C15:F15"/>
    </sheetView>
  </sheetViews>
  <sheetFormatPr defaultRowHeight="11.25"/>
  <cols>
    <col min="1" max="1" width="3.375" style="21" customWidth="1"/>
    <col min="2" max="2" width="6.75" style="21" customWidth="1"/>
    <col min="3" max="3" width="9.375" style="21" customWidth="1"/>
    <col min="4" max="4" width="2.125" style="1738" customWidth="1"/>
    <col min="5" max="5" width="6.625" style="21" customWidth="1"/>
    <col min="6" max="6" width="9.125" style="21" customWidth="1"/>
    <col min="7" max="7" width="6.625" style="21" customWidth="1"/>
    <col min="8" max="8" width="1.375" style="21" customWidth="1"/>
    <col min="9" max="9" width="6.625" style="21" customWidth="1"/>
    <col min="10" max="10" width="9.125" style="21" customWidth="1"/>
    <col min="11" max="11" width="6.625" style="21" customWidth="1"/>
    <col min="12" max="12" width="1.25" style="21" customWidth="1"/>
    <col min="13" max="13" width="6.625" style="21" customWidth="1"/>
    <col min="14" max="14" width="9.125" style="21" customWidth="1"/>
    <col min="15" max="15" width="6.5" style="21" customWidth="1"/>
    <col min="16" max="16" width="1.25" style="21" customWidth="1"/>
    <col min="17" max="17" width="6.625" style="21" customWidth="1"/>
    <col min="18" max="18" width="9.125" style="21" customWidth="1"/>
    <col min="19" max="19" width="8.75" style="21" customWidth="1"/>
    <col min="20" max="21" width="6.625" style="21" customWidth="1"/>
    <col min="22" max="22" width="9.125" style="21" customWidth="1"/>
    <col min="23" max="23" width="6.625" style="21" customWidth="1"/>
    <col min="24" max="24" width="1.25" style="21" customWidth="1"/>
    <col min="25" max="25" width="6.625" style="21" customWidth="1"/>
    <col min="26" max="26" width="7.12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95" t="str">
        <f>仙南!A1</f>
        <v>2023年</v>
      </c>
      <c r="B1" s="2295"/>
      <c r="C1" s="2299" t="s">
        <v>306</v>
      </c>
      <c r="D1" s="2300"/>
      <c r="E1" s="2191">
        <f>市内河北!E1</f>
        <v>0</v>
      </c>
      <c r="F1" s="2191"/>
      <c r="G1" s="1031"/>
      <c r="H1" s="1964" t="s">
        <v>38</v>
      </c>
      <c r="I1" s="1978"/>
      <c r="J1" s="1978"/>
      <c r="K1" s="1979"/>
      <c r="L1" s="2366" t="s">
        <v>157</v>
      </c>
      <c r="M1" s="2367"/>
      <c r="N1" s="2367"/>
      <c r="O1" s="2368"/>
      <c r="P1" s="1964" t="s">
        <v>40</v>
      </c>
      <c r="Q1" s="1979"/>
      <c r="R1" s="1964" t="s">
        <v>264</v>
      </c>
      <c r="S1" s="2000">
        <f>仙南!S1</f>
        <v>0</v>
      </c>
      <c r="T1" s="2000"/>
      <c r="U1" s="2001"/>
      <c r="V1" s="2359" t="s">
        <v>41</v>
      </c>
      <c r="W1" s="2300"/>
      <c r="X1" s="2300"/>
      <c r="Y1" s="2300"/>
      <c r="Z1" s="2360"/>
      <c r="AA1" s="1184"/>
      <c r="AB1" s="1154"/>
    </row>
    <row r="2" spans="1:69" ht="18" customHeight="1">
      <c r="A2" s="2285">
        <f>仙南!A2</f>
        <v>45017</v>
      </c>
      <c r="B2" s="2286"/>
      <c r="C2" s="1966">
        <f>仙南!C2</f>
        <v>0</v>
      </c>
      <c r="D2" s="2664"/>
      <c r="E2" s="2664"/>
      <c r="F2" s="2664"/>
      <c r="G2" s="2665"/>
      <c r="H2" s="1982">
        <f>仙南!H2</f>
        <v>0</v>
      </c>
      <c r="I2" s="1983"/>
      <c r="J2" s="1983"/>
      <c r="K2" s="1984"/>
      <c r="L2" s="1982">
        <f>仙南!L2</f>
        <v>0</v>
      </c>
      <c r="M2" s="1983"/>
      <c r="N2" s="1983"/>
      <c r="O2" s="1984"/>
      <c r="P2" s="2313">
        <f>仙南!P2</f>
        <v>0</v>
      </c>
      <c r="Q2" s="2314"/>
      <c r="R2" s="2671"/>
      <c r="S2" s="2002"/>
      <c r="T2" s="2002"/>
      <c r="U2" s="2003"/>
      <c r="V2" s="2177">
        <f>仙南!V2</f>
        <v>0</v>
      </c>
      <c r="W2" s="2178"/>
      <c r="X2" s="2178"/>
      <c r="Y2" s="2178"/>
      <c r="Z2" s="2179"/>
      <c r="AA2" s="1185"/>
      <c r="AB2" s="1186">
        <v>5</v>
      </c>
    </row>
    <row r="3" spans="1:69" ht="15.75" customHeight="1">
      <c r="A3" s="2296" t="s">
        <v>272</v>
      </c>
      <c r="B3" s="2297"/>
      <c r="C3" s="2666"/>
      <c r="D3" s="2667"/>
      <c r="E3" s="2667"/>
      <c r="F3" s="2667"/>
      <c r="G3" s="2668"/>
      <c r="H3" s="2171"/>
      <c r="I3" s="2135"/>
      <c r="J3" s="2135"/>
      <c r="K3" s="2136"/>
      <c r="L3" s="2171"/>
      <c r="M3" s="2135"/>
      <c r="N3" s="2135"/>
      <c r="O3" s="2136"/>
      <c r="P3" s="2315"/>
      <c r="Q3" s="2316"/>
      <c r="R3" s="1032" t="s">
        <v>143</v>
      </c>
      <c r="S3" s="2317">
        <f>SUM(F32,J32,N32,V10)</f>
        <v>0</v>
      </c>
      <c r="T3" s="2318"/>
      <c r="U3" s="2319"/>
      <c r="V3" s="2180"/>
      <c r="W3" s="2181"/>
      <c r="X3" s="2181"/>
      <c r="Y3" s="2181"/>
      <c r="Z3" s="2182"/>
      <c r="AA3" s="1158"/>
      <c r="AB3" s="1154"/>
    </row>
    <row r="4" spans="1:69" ht="18" customHeight="1">
      <c r="A4" s="1033"/>
      <c r="B4" s="1033"/>
      <c r="C4" s="314" t="s">
        <v>429</v>
      </c>
      <c r="D4" s="1720"/>
      <c r="E4" s="1036"/>
      <c r="F4" s="1036"/>
      <c r="G4" s="1036"/>
      <c r="H4" s="1036"/>
      <c r="I4" s="1036"/>
      <c r="J4" s="1036"/>
      <c r="K4" s="1037"/>
      <c r="L4" s="2669" t="s">
        <v>255</v>
      </c>
      <c r="M4" s="2670"/>
      <c r="N4" s="2235">
        <f>仙南!N4</f>
        <v>0</v>
      </c>
      <c r="O4" s="2235"/>
      <c r="P4" s="2235"/>
      <c r="Q4" s="2235"/>
      <c r="R4" s="2235"/>
      <c r="S4" s="2235"/>
      <c r="T4" s="2235"/>
      <c r="U4" s="2236"/>
      <c r="V4" s="2508" t="s">
        <v>42</v>
      </c>
      <c r="W4" s="2509"/>
      <c r="X4" s="2510"/>
      <c r="Y4" s="2506" t="s">
        <v>43</v>
      </c>
      <c r="Z4" s="2507"/>
      <c r="AA4" s="1158"/>
      <c r="AB4" s="1154"/>
    </row>
    <row r="5" spans="1:69" ht="15" customHeight="1" thickBot="1">
      <c r="A5" s="1033"/>
      <c r="B5" s="1033"/>
      <c r="C5" s="315" t="s">
        <v>390</v>
      </c>
      <c r="D5" s="1729"/>
      <c r="E5" s="1187"/>
      <c r="F5" s="1187"/>
      <c r="G5" s="1040" t="s">
        <v>566</v>
      </c>
      <c r="H5" s="1187"/>
      <c r="I5" s="1187"/>
      <c r="J5" s="1187"/>
      <c r="K5" s="1188"/>
      <c r="L5" s="2677" t="s">
        <v>160</v>
      </c>
      <c r="M5" s="2678"/>
      <c r="N5" s="2144">
        <f>仙南!N5</f>
        <v>0</v>
      </c>
      <c r="O5" s="2144"/>
      <c r="P5" s="2144"/>
      <c r="Q5" s="2144"/>
      <c r="R5" s="2144"/>
      <c r="S5" s="2144"/>
      <c r="T5" s="2144"/>
      <c r="U5" s="2356"/>
      <c r="V5" s="2161">
        <f>仙南!V5</f>
        <v>0</v>
      </c>
      <c r="W5" s="2511"/>
      <c r="X5" s="2162"/>
      <c r="Y5" s="2161">
        <f>仙南!Y5</f>
        <v>0</v>
      </c>
      <c r="Z5" s="2163"/>
      <c r="AA5" s="1158"/>
      <c r="AB5" s="1189"/>
    </row>
    <row r="6" spans="1:69" ht="20.100000000000001" customHeight="1" thickTop="1" thickBot="1">
      <c r="A6" s="1142" t="s">
        <v>44</v>
      </c>
      <c r="B6" s="1190"/>
      <c r="C6" s="1017" t="s">
        <v>256</v>
      </c>
      <c r="D6" s="2467" t="s">
        <v>45</v>
      </c>
      <c r="E6" s="2467"/>
      <c r="F6" s="1191" t="s">
        <v>356</v>
      </c>
      <c r="G6" s="1787" t="s">
        <v>257</v>
      </c>
      <c r="H6" s="2661" t="s">
        <v>45</v>
      </c>
      <c r="I6" s="2662"/>
      <c r="J6" s="1788" t="s">
        <v>356</v>
      </c>
      <c r="K6" s="1018" t="s">
        <v>259</v>
      </c>
      <c r="L6" s="2653" t="s">
        <v>45</v>
      </c>
      <c r="M6" s="2654"/>
      <c r="N6" s="1191" t="s">
        <v>356</v>
      </c>
      <c r="O6" s="1018" t="s">
        <v>260</v>
      </c>
      <c r="P6" s="2653" t="s">
        <v>45</v>
      </c>
      <c r="Q6" s="2654"/>
      <c r="R6" s="1741" t="s">
        <v>356</v>
      </c>
      <c r="S6" s="1864" t="s">
        <v>358</v>
      </c>
      <c r="T6" s="2308" t="s">
        <v>45</v>
      </c>
      <c r="U6" s="2308"/>
      <c r="V6" s="1788" t="s">
        <v>356</v>
      </c>
      <c r="W6" s="1018"/>
      <c r="X6" s="2467"/>
      <c r="Y6" s="2467"/>
      <c r="Z6" s="1192"/>
      <c r="AA6" s="1193"/>
      <c r="AB6" s="2572" t="s">
        <v>382</v>
      </c>
      <c r="AC6" s="24"/>
      <c r="AD6" s="24"/>
      <c r="AE6" s="24"/>
      <c r="AF6" s="38"/>
    </row>
    <row r="7" spans="1:69" ht="20.100000000000001" customHeight="1" thickTop="1">
      <c r="A7" s="2542" t="s">
        <v>334</v>
      </c>
      <c r="B7" s="2663" t="s">
        <v>329</v>
      </c>
      <c r="C7" s="1710" t="s">
        <v>766</v>
      </c>
      <c r="D7" s="1721" t="s">
        <v>166</v>
      </c>
      <c r="E7" s="1716">
        <v>8750</v>
      </c>
      <c r="F7" s="409"/>
      <c r="G7" s="2562"/>
      <c r="H7" s="2563"/>
      <c r="I7" s="2563"/>
      <c r="J7" s="2564"/>
      <c r="K7" s="2568" t="s">
        <v>581</v>
      </c>
      <c r="L7" s="1195"/>
      <c r="M7" s="2649">
        <v>3200</v>
      </c>
      <c r="N7" s="2575">
        <v>0</v>
      </c>
      <c r="O7" s="2307"/>
      <c r="P7" s="2583"/>
      <c r="Q7" s="2311"/>
      <c r="R7" s="2556"/>
      <c r="S7" s="2674" t="s">
        <v>274</v>
      </c>
      <c r="T7" s="2658"/>
      <c r="U7" s="2559">
        <v>6700</v>
      </c>
      <c r="V7" s="2419"/>
      <c r="W7" s="1196"/>
      <c r="X7" s="1019"/>
      <c r="Y7" s="1197"/>
      <c r="Z7" s="1198"/>
      <c r="AA7" s="1193"/>
      <c r="AB7" s="2572"/>
      <c r="AC7" s="24"/>
      <c r="AD7" s="24"/>
      <c r="AE7" s="24"/>
      <c r="AF7" s="38"/>
    </row>
    <row r="8" spans="1:69" ht="21" customHeight="1">
      <c r="A8" s="2543"/>
      <c r="B8" s="2646"/>
      <c r="C8" s="2545" t="s">
        <v>767</v>
      </c>
      <c r="D8" s="2548" t="s">
        <v>166</v>
      </c>
      <c r="E8" s="2551">
        <f>U19</f>
        <v>7400</v>
      </c>
      <c r="F8" s="2554">
        <f>V19</f>
        <v>0</v>
      </c>
      <c r="G8" s="2565"/>
      <c r="H8" s="2566"/>
      <c r="I8" s="2566"/>
      <c r="J8" s="2567"/>
      <c r="K8" s="2569"/>
      <c r="L8" s="1199" t="s">
        <v>166</v>
      </c>
      <c r="M8" s="2560"/>
      <c r="N8" s="2576"/>
      <c r="O8" s="2308"/>
      <c r="P8" s="2584"/>
      <c r="Q8" s="2312"/>
      <c r="R8" s="2557"/>
      <c r="S8" s="2675"/>
      <c r="T8" s="2659"/>
      <c r="U8" s="2560"/>
      <c r="V8" s="2420"/>
      <c r="W8" s="1200"/>
      <c r="X8" s="1020"/>
      <c r="Y8" s="335"/>
      <c r="Z8" s="1201"/>
      <c r="AA8" s="1193"/>
      <c r="AB8" s="2572"/>
      <c r="AC8" s="40"/>
      <c r="AD8" s="40"/>
      <c r="AE8" s="40"/>
      <c r="AF8" s="38"/>
      <c r="AG8" s="40"/>
    </row>
    <row r="9" spans="1:69" s="40" customFormat="1" ht="21" customHeight="1" thickBot="1">
      <c r="A9" s="2543"/>
      <c r="B9" s="1202" t="s">
        <v>330</v>
      </c>
      <c r="C9" s="2546"/>
      <c r="D9" s="2549"/>
      <c r="E9" s="2552"/>
      <c r="F9" s="2554"/>
      <c r="G9" s="2565"/>
      <c r="H9" s="2566"/>
      <c r="I9" s="2566"/>
      <c r="J9" s="2567"/>
      <c r="K9" s="2569"/>
      <c r="L9" s="184"/>
      <c r="M9" s="2560"/>
      <c r="N9" s="2576"/>
      <c r="O9" s="1727" t="s">
        <v>155</v>
      </c>
      <c r="P9" s="1444"/>
      <c r="Q9" s="300"/>
      <c r="R9" s="2558"/>
      <c r="S9" s="2676"/>
      <c r="T9" s="2660"/>
      <c r="U9" s="2561"/>
      <c r="V9" s="2574"/>
      <c r="W9" s="1200"/>
      <c r="X9" s="1020"/>
      <c r="Y9" s="335"/>
      <c r="Z9" s="1201"/>
      <c r="AA9" s="1203"/>
      <c r="AB9" s="2572"/>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row>
    <row r="10" spans="1:69" s="40" customFormat="1" ht="21" customHeight="1" thickTop="1" thickBot="1">
      <c r="A10" s="2543"/>
      <c r="B10" s="1208" t="s">
        <v>331</v>
      </c>
      <c r="C10" s="2547"/>
      <c r="D10" s="2550"/>
      <c r="E10" s="2553"/>
      <c r="F10" s="2555"/>
      <c r="G10" s="1728"/>
      <c r="H10" s="1848"/>
      <c r="I10" s="296"/>
      <c r="J10" s="1823"/>
      <c r="K10" s="1853"/>
      <c r="L10" s="1740"/>
      <c r="M10" s="1205"/>
      <c r="N10" s="293"/>
      <c r="O10" s="404" t="s">
        <v>262</v>
      </c>
      <c r="P10" s="1211"/>
      <c r="Q10" s="1212">
        <f>Q7</f>
        <v>0</v>
      </c>
      <c r="R10" s="1742">
        <f>R7</f>
        <v>0</v>
      </c>
      <c r="S10" s="309" t="s">
        <v>262</v>
      </c>
      <c r="T10" s="1149"/>
      <c r="U10" s="1865">
        <f>U7</f>
        <v>6700</v>
      </c>
      <c r="V10" s="1181">
        <f>V7</f>
        <v>0</v>
      </c>
      <c r="W10" s="404"/>
      <c r="X10" s="1211"/>
      <c r="Y10" s="1212"/>
      <c r="Z10" s="1213"/>
      <c r="AA10" s="1203"/>
      <c r="AB10" s="2572"/>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row>
    <row r="11" spans="1:69" s="40" customFormat="1" ht="21" customHeight="1" thickTop="1">
      <c r="A11" s="2543"/>
      <c r="B11" s="2645" t="s">
        <v>332</v>
      </c>
      <c r="C11" s="2539" t="s">
        <v>889</v>
      </c>
      <c r="D11" s="2540"/>
      <c r="E11" s="2540"/>
      <c r="F11" s="2541"/>
      <c r="G11" s="1644" t="s">
        <v>155</v>
      </c>
      <c r="H11" s="1849"/>
      <c r="I11" s="296"/>
      <c r="J11" s="1858"/>
      <c r="K11" s="1854"/>
      <c r="L11" s="319"/>
      <c r="M11" s="344"/>
      <c r="N11" s="338"/>
      <c r="AA11" s="176"/>
      <c r="AB11" s="2572"/>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1:69" s="40" customFormat="1" ht="21" customHeight="1">
      <c r="A12" s="2543"/>
      <c r="B12" s="2646"/>
      <c r="C12" s="1204" t="s">
        <v>839</v>
      </c>
      <c r="D12" s="1730" t="s">
        <v>50</v>
      </c>
      <c r="E12" s="1205">
        <v>2650</v>
      </c>
      <c r="F12" s="342"/>
      <c r="G12" s="1644" t="s">
        <v>155</v>
      </c>
      <c r="H12" s="1849"/>
      <c r="I12" s="300"/>
      <c r="J12" s="1858"/>
      <c r="K12" s="1855"/>
      <c r="L12" s="182"/>
      <c r="M12" s="300"/>
      <c r="N12" s="301"/>
      <c r="O12" s="289"/>
      <c r="P12" s="1432"/>
      <c r="Q12" s="300"/>
      <c r="R12" s="1723"/>
      <c r="S12" s="175"/>
      <c r="T12" s="175"/>
      <c r="U12" s="300"/>
      <c r="V12" s="1724"/>
      <c r="W12" s="175"/>
      <c r="X12" s="175"/>
      <c r="Y12" s="176"/>
      <c r="Z12" s="1723"/>
      <c r="AA12" s="176"/>
      <c r="AB12" s="2572"/>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1:69" s="40" customFormat="1" ht="21" customHeight="1">
      <c r="A13" s="2543"/>
      <c r="B13" s="884" t="s">
        <v>333</v>
      </c>
      <c r="C13" s="1206" t="s">
        <v>73</v>
      </c>
      <c r="D13" s="1731" t="s">
        <v>50</v>
      </c>
      <c r="E13" s="1205">
        <v>2450</v>
      </c>
      <c r="F13" s="1739"/>
      <c r="G13" s="1645"/>
      <c r="H13" s="1848"/>
      <c r="I13" s="300"/>
      <c r="J13" s="1455"/>
      <c r="K13" s="1855"/>
      <c r="L13" s="184"/>
      <c r="M13" s="300"/>
      <c r="N13" s="298"/>
      <c r="O13" s="289"/>
      <c r="P13" s="1432"/>
      <c r="Q13" s="296"/>
      <c r="R13" s="1725"/>
      <c r="S13" s="175"/>
      <c r="T13" s="175"/>
      <c r="U13" s="300"/>
      <c r="V13" s="1724"/>
      <c r="W13" s="175"/>
      <c r="X13" s="175"/>
      <c r="Y13" s="176"/>
      <c r="Z13" s="1723"/>
      <c r="AA13" s="176"/>
      <c r="AB13" s="2572"/>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1:69" s="40" customFormat="1" ht="21" customHeight="1">
      <c r="A14" s="2543"/>
      <c r="B14" s="2655" t="s">
        <v>335</v>
      </c>
      <c r="C14" s="1937" t="s">
        <v>273</v>
      </c>
      <c r="D14" s="1732" t="s">
        <v>50</v>
      </c>
      <c r="E14" s="1938">
        <v>2400</v>
      </c>
      <c r="F14" s="313"/>
      <c r="G14" s="1644" t="s">
        <v>155</v>
      </c>
      <c r="H14" s="1849"/>
      <c r="I14" s="296"/>
      <c r="J14" s="1858"/>
      <c r="K14" s="1856"/>
      <c r="L14" s="182"/>
      <c r="M14" s="296"/>
      <c r="N14" s="301"/>
      <c r="O14" s="289"/>
      <c r="P14" s="1156"/>
      <c r="Q14" s="300"/>
      <c r="R14" s="1723"/>
      <c r="S14" s="2493" t="s">
        <v>771</v>
      </c>
      <c r="T14" s="2494"/>
      <c r="U14" s="2494"/>
      <c r="V14" s="2494"/>
      <c r="W14" s="2495"/>
      <c r="X14" s="175"/>
      <c r="Y14" s="176"/>
      <c r="Z14" s="1723"/>
      <c r="AA14" s="176"/>
      <c r="AB14" s="2572"/>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1:69" s="40" customFormat="1" ht="21" customHeight="1">
      <c r="A15" s="2543"/>
      <c r="B15" s="2656"/>
      <c r="C15" s="2650" t="s">
        <v>935</v>
      </c>
      <c r="D15" s="2651"/>
      <c r="E15" s="2651"/>
      <c r="F15" s="2652"/>
      <c r="G15" s="1644"/>
      <c r="H15" s="1849"/>
      <c r="I15" s="296"/>
      <c r="J15" s="1858"/>
      <c r="K15" s="1867"/>
      <c r="L15" s="182"/>
      <c r="M15" s="296"/>
      <c r="N15" s="301"/>
      <c r="O15" s="289"/>
      <c r="P15" s="1156"/>
      <c r="Q15" s="300"/>
      <c r="R15" s="1723"/>
      <c r="S15" s="2498" t="s">
        <v>380</v>
      </c>
      <c r="T15" s="2499"/>
      <c r="U15" s="1182" t="s">
        <v>379</v>
      </c>
      <c r="V15" s="2496" t="s">
        <v>356</v>
      </c>
      <c r="W15" s="2497"/>
      <c r="X15" s="175"/>
      <c r="Y15" s="176"/>
      <c r="Z15" s="1723"/>
      <c r="AA15" s="176"/>
      <c r="AB15" s="2572"/>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1:69" s="40" customFormat="1" ht="21" customHeight="1">
      <c r="A16" s="2543"/>
      <c r="B16" s="2657"/>
      <c r="C16" s="1207" t="s">
        <v>79</v>
      </c>
      <c r="D16" s="1730" t="s">
        <v>50</v>
      </c>
      <c r="E16" s="1205">
        <v>600</v>
      </c>
      <c r="F16" s="342"/>
      <c r="G16" s="1644" t="s">
        <v>155</v>
      </c>
      <c r="H16" s="1849"/>
      <c r="I16" s="296"/>
      <c r="J16" s="1858"/>
      <c r="K16" s="1868" t="s">
        <v>155</v>
      </c>
      <c r="L16" s="182"/>
      <c r="M16" s="296"/>
      <c r="N16" s="301"/>
      <c r="O16" s="289"/>
      <c r="P16" s="1156"/>
      <c r="Q16" s="300"/>
      <c r="R16" s="1723"/>
      <c r="S16" s="2524" t="s">
        <v>329</v>
      </c>
      <c r="T16" s="2525"/>
      <c r="U16" s="750">
        <v>4100</v>
      </c>
      <c r="V16" s="2364"/>
      <c r="W16" s="2523"/>
      <c r="X16" s="175"/>
      <c r="Y16" s="176"/>
      <c r="Z16" s="1723"/>
      <c r="AA16" s="176"/>
      <c r="AB16" s="2572"/>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1:69" s="40" customFormat="1" ht="21" customHeight="1">
      <c r="A17" s="2544"/>
      <c r="B17" s="884" t="s">
        <v>336</v>
      </c>
      <c r="C17" s="1206" t="s">
        <v>80</v>
      </c>
      <c r="D17" s="1730" t="s">
        <v>52</v>
      </c>
      <c r="E17" s="1205">
        <v>2050</v>
      </c>
      <c r="F17" s="342"/>
      <c r="G17" s="1644" t="s">
        <v>155</v>
      </c>
      <c r="H17" s="1849"/>
      <c r="I17" s="296"/>
      <c r="J17" s="1858"/>
      <c r="K17" s="1869"/>
      <c r="L17" s="1866"/>
      <c r="M17" s="1866"/>
      <c r="N17" s="346"/>
      <c r="O17" s="289"/>
      <c r="P17" s="1156"/>
      <c r="Q17" s="300"/>
      <c r="R17" s="1723"/>
      <c r="S17" s="2529" t="s">
        <v>783</v>
      </c>
      <c r="T17" s="2530"/>
      <c r="U17" s="757">
        <v>2000</v>
      </c>
      <c r="V17" s="2491"/>
      <c r="W17" s="2492"/>
      <c r="X17" s="175"/>
      <c r="Y17" s="176"/>
      <c r="Z17" s="1723"/>
      <c r="AA17" s="176"/>
      <c r="AB17" s="2572"/>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1:69" s="40" customFormat="1" ht="21" customHeight="1" thickBot="1">
      <c r="A18" s="2607" t="s">
        <v>72</v>
      </c>
      <c r="B18" s="2625" t="s">
        <v>327</v>
      </c>
      <c r="C18" s="1209" t="s">
        <v>524</v>
      </c>
      <c r="D18" s="1722" t="s">
        <v>166</v>
      </c>
      <c r="E18" s="331">
        <v>850</v>
      </c>
      <c r="F18" s="302"/>
      <c r="G18" s="1824"/>
      <c r="H18" s="1850"/>
      <c r="I18" s="1851"/>
      <c r="J18" s="1823"/>
      <c r="K18" s="2643" t="s">
        <v>74</v>
      </c>
      <c r="L18" s="316"/>
      <c r="M18" s="2647">
        <v>700</v>
      </c>
      <c r="N18" s="2585">
        <v>0</v>
      </c>
      <c r="O18" s="1445"/>
      <c r="P18" s="1445"/>
      <c r="Q18" s="1445"/>
      <c r="R18" s="1445"/>
      <c r="S18" s="2514" t="s">
        <v>772</v>
      </c>
      <c r="T18" s="2515"/>
      <c r="U18" s="758">
        <v>1300</v>
      </c>
      <c r="V18" s="2512"/>
      <c r="W18" s="2513"/>
      <c r="X18" s="175"/>
      <c r="Y18" s="1210"/>
      <c r="Z18" s="1726"/>
      <c r="AA18" s="176"/>
      <c r="AB18" s="2572"/>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row>
    <row r="19" spans="1:69" s="40" customFormat="1" ht="21" customHeight="1" thickTop="1" thickBot="1">
      <c r="A19" s="2543"/>
      <c r="B19" s="2626"/>
      <c r="C19" s="1204" t="s">
        <v>499</v>
      </c>
      <c r="D19" s="1730" t="s">
        <v>166</v>
      </c>
      <c r="E19" s="1205">
        <v>2400</v>
      </c>
      <c r="F19" s="342"/>
      <c r="G19" s="1824"/>
      <c r="H19" s="1850"/>
      <c r="I19" s="1851"/>
      <c r="J19" s="1823"/>
      <c r="K19" s="2569"/>
      <c r="L19" s="316"/>
      <c r="M19" s="2312"/>
      <c r="N19" s="2586"/>
      <c r="O19" s="1445"/>
      <c r="P19" s="1445"/>
      <c r="Q19" s="1445"/>
      <c r="R19" s="1445"/>
      <c r="S19" s="763"/>
      <c r="T19" s="764" t="s">
        <v>262</v>
      </c>
      <c r="U19" s="1183">
        <f>SUM(U16:U18)</f>
        <v>7400</v>
      </c>
      <c r="V19" s="2517">
        <f>SUM(V16:V18)</f>
        <v>0</v>
      </c>
      <c r="W19" s="2518"/>
      <c r="X19" s="175"/>
      <c r="Y19" s="1210"/>
      <c r="Z19" s="1726"/>
      <c r="AA19" s="1210"/>
      <c r="AB19" s="2572"/>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row>
    <row r="20" spans="1:69" s="40" customFormat="1" ht="21" customHeight="1" thickTop="1">
      <c r="A20" s="2543"/>
      <c r="B20" s="2626"/>
      <c r="C20" s="1207" t="s">
        <v>500</v>
      </c>
      <c r="D20" s="1730" t="s">
        <v>166</v>
      </c>
      <c r="E20" s="1205">
        <v>970</v>
      </c>
      <c r="F20" s="342">
        <v>0</v>
      </c>
      <c r="G20" s="1824"/>
      <c r="H20" s="1850"/>
      <c r="I20" s="1851"/>
      <c r="J20" s="1823"/>
      <c r="K20" s="2644"/>
      <c r="L20" s="317"/>
      <c r="M20" s="2648"/>
      <c r="N20" s="2587"/>
      <c r="O20" s="1445"/>
      <c r="P20" s="1445"/>
      <c r="Q20" s="1445"/>
      <c r="R20" s="1445"/>
      <c r="S20" s="289"/>
      <c r="T20" s="175"/>
      <c r="U20" s="300"/>
      <c r="V20" s="1724"/>
      <c r="W20" s="289"/>
      <c r="X20" s="175"/>
      <c r="Y20" s="1210"/>
      <c r="Z20" s="1726"/>
      <c r="AA20" s="176"/>
      <c r="AB20" s="2572"/>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row>
    <row r="21" spans="1:69" s="40" customFormat="1" ht="21" customHeight="1">
      <c r="A21" s="2543"/>
      <c r="B21" s="2627"/>
      <c r="C21" s="1207" t="s">
        <v>501</v>
      </c>
      <c r="D21" s="1730" t="s">
        <v>167</v>
      </c>
      <c r="E21" s="1205">
        <v>1550</v>
      </c>
      <c r="F21" s="342"/>
      <c r="G21" s="1644"/>
      <c r="H21" s="1848"/>
      <c r="I21" s="300"/>
      <c r="J21" s="1455"/>
      <c r="K21" s="1857" t="s">
        <v>155</v>
      </c>
      <c r="L21" s="523"/>
      <c r="M21" s="345"/>
      <c r="N21" s="347"/>
      <c r="O21" s="1727"/>
      <c r="P21" s="1156"/>
      <c r="Q21" s="300"/>
      <c r="R21" s="1723"/>
      <c r="S21" s="175"/>
      <c r="T21" s="175"/>
      <c r="U21" s="300"/>
      <c r="V21" s="1724"/>
      <c r="W21" s="175"/>
      <c r="X21" s="175"/>
      <c r="Y21" s="176"/>
      <c r="Z21" s="1723"/>
      <c r="AA21" s="176"/>
      <c r="AB21" s="2572"/>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row>
    <row r="22" spans="1:69" s="40" customFormat="1" ht="21" customHeight="1">
      <c r="A22" s="2543"/>
      <c r="B22" s="2608" t="s">
        <v>75</v>
      </c>
      <c r="C22" s="2640" t="s">
        <v>861</v>
      </c>
      <c r="D22" s="2637" t="s">
        <v>166</v>
      </c>
      <c r="E22" s="2622">
        <v>3200</v>
      </c>
      <c r="F22" s="2617"/>
      <c r="G22" s="1852"/>
      <c r="H22" s="1301"/>
      <c r="I22" s="1301"/>
      <c r="J22" s="1859"/>
      <c r="K22" s="2643" t="s">
        <v>76</v>
      </c>
      <c r="L22" s="2600"/>
      <c r="M22" s="2594">
        <v>600</v>
      </c>
      <c r="N22" s="2570"/>
      <c r="O22" s="1301"/>
      <c r="P22" s="1301"/>
      <c r="Q22" s="1301"/>
      <c r="R22" s="1301"/>
      <c r="S22" s="175"/>
      <c r="T22" s="175"/>
      <c r="U22" s="300"/>
      <c r="V22" s="1724"/>
      <c r="W22" s="175"/>
      <c r="X22" s="175"/>
      <c r="Y22" s="176"/>
      <c r="Z22" s="1723"/>
      <c r="AA22" s="176"/>
      <c r="AB22" s="2572"/>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row>
    <row r="23" spans="1:69" s="40" customFormat="1" ht="21" customHeight="1">
      <c r="A23" s="2543"/>
      <c r="B23" s="2609"/>
      <c r="C23" s="2641"/>
      <c r="D23" s="2638"/>
      <c r="E23" s="2623"/>
      <c r="F23" s="2618"/>
      <c r="G23" s="1852"/>
      <c r="H23" s="1301"/>
      <c r="I23" s="1301"/>
      <c r="J23" s="1859"/>
      <c r="K23" s="2569"/>
      <c r="L23" s="2601"/>
      <c r="M23" s="2560"/>
      <c r="N23" s="2324"/>
      <c r="O23" s="516"/>
      <c r="P23" s="175"/>
      <c r="Q23" s="1214"/>
      <c r="R23" s="1153"/>
      <c r="S23" s="516"/>
      <c r="T23" s="175"/>
      <c r="U23" s="1215"/>
      <c r="V23" s="1152"/>
      <c r="W23" s="516"/>
      <c r="X23" s="175"/>
      <c r="Y23" s="1214"/>
      <c r="Z23" s="1153"/>
      <c r="AA23" s="176"/>
      <c r="AB23" s="2572"/>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row>
    <row r="24" spans="1:69" s="40" customFormat="1" ht="10.5" customHeight="1">
      <c r="A24" s="2544"/>
      <c r="B24" s="2610"/>
      <c r="C24" s="2642"/>
      <c r="D24" s="2639"/>
      <c r="E24" s="2624"/>
      <c r="F24" s="2619"/>
      <c r="G24" s="1852"/>
      <c r="H24" s="1301"/>
      <c r="I24" s="1301"/>
      <c r="J24" s="1859"/>
      <c r="K24" s="2644"/>
      <c r="L24" s="2602"/>
      <c r="M24" s="2599"/>
      <c r="N24" s="2325"/>
      <c r="O24" s="516"/>
      <c r="P24" s="175"/>
      <c r="Q24" s="1214"/>
      <c r="R24" s="1153"/>
      <c r="S24" s="516"/>
      <c r="T24" s="175"/>
      <c r="U24" s="1215"/>
      <c r="V24" s="1152"/>
      <c r="W24" s="516"/>
      <c r="X24" s="175"/>
      <c r="Y24" s="1214"/>
      <c r="Z24" s="1153"/>
      <c r="AA24" s="176"/>
      <c r="AB24" s="2572"/>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row>
    <row r="25" spans="1:69" s="40" customFormat="1" ht="11.25" customHeight="1">
      <c r="A25" s="2543" t="s">
        <v>77</v>
      </c>
      <c r="B25" s="2629" t="s">
        <v>78</v>
      </c>
      <c r="C25" s="2634" t="s">
        <v>828</v>
      </c>
      <c r="D25" s="2611" t="s">
        <v>166</v>
      </c>
      <c r="E25" s="2622">
        <v>3400</v>
      </c>
      <c r="F25" s="2614"/>
      <c r="G25" s="2596"/>
      <c r="H25" s="2597"/>
      <c r="I25" s="2597"/>
      <c r="J25" s="2598"/>
      <c r="K25" s="2588" t="s">
        <v>339</v>
      </c>
      <c r="L25" s="332"/>
      <c r="M25" s="2594">
        <v>350</v>
      </c>
      <c r="N25" s="2570"/>
      <c r="O25" s="176"/>
      <c r="P25" s="176"/>
      <c r="Q25" s="176"/>
      <c r="R25" s="176"/>
      <c r="S25" s="176"/>
      <c r="T25" s="176"/>
      <c r="U25" s="176"/>
      <c r="V25" s="176"/>
      <c r="W25" s="1210"/>
      <c r="X25" s="2573"/>
      <c r="Y25" s="2573"/>
      <c r="Z25" s="1796"/>
      <c r="AA25" s="306"/>
      <c r="AB25" s="2572"/>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row>
    <row r="26" spans="1:69" s="40" customFormat="1" ht="11.25" customHeight="1">
      <c r="A26" s="2543"/>
      <c r="B26" s="2630"/>
      <c r="C26" s="2635"/>
      <c r="D26" s="2612"/>
      <c r="E26" s="2623"/>
      <c r="F26" s="2615"/>
      <c r="G26" s="2596"/>
      <c r="H26" s="2597"/>
      <c r="I26" s="2597"/>
      <c r="J26" s="2598"/>
      <c r="K26" s="2589"/>
      <c r="L26" s="332"/>
      <c r="M26" s="2560"/>
      <c r="N26" s="2324"/>
      <c r="O26" s="147"/>
      <c r="P26" s="332"/>
      <c r="Q26" s="296"/>
      <c r="R26" s="395"/>
      <c r="S26" s="175"/>
      <c r="T26" s="175"/>
      <c r="U26" s="300"/>
      <c r="V26" s="1724"/>
      <c r="W26" s="175"/>
      <c r="X26" s="175"/>
      <c r="Y26" s="176"/>
      <c r="Z26" s="1723"/>
      <c r="AA26" s="306"/>
      <c r="AB26" s="2572"/>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row>
    <row r="27" spans="1:69" s="40" customFormat="1" ht="11.25" customHeight="1">
      <c r="A27" s="2543"/>
      <c r="B27" s="2608" t="s">
        <v>298</v>
      </c>
      <c r="C27" s="2635"/>
      <c r="D27" s="2612"/>
      <c r="E27" s="2623"/>
      <c r="F27" s="2615"/>
      <c r="G27" s="2596"/>
      <c r="H27" s="2597"/>
      <c r="I27" s="2597"/>
      <c r="J27" s="2598"/>
      <c r="K27" s="2589"/>
      <c r="L27" s="332"/>
      <c r="M27" s="2560"/>
      <c r="N27" s="2324"/>
      <c r="O27" s="147"/>
      <c r="P27" s="332"/>
      <c r="Q27" s="296"/>
      <c r="R27" s="395"/>
      <c r="S27" s="175"/>
      <c r="T27" s="175"/>
      <c r="U27" s="300"/>
      <c r="V27" s="1724"/>
      <c r="W27" s="175"/>
      <c r="X27" s="175"/>
      <c r="Y27" s="176"/>
      <c r="Z27" s="1723"/>
      <c r="AA27" s="306"/>
      <c r="AB27" s="1194"/>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row>
    <row r="28" spans="1:69" s="40" customFormat="1" ht="11.25" customHeight="1" thickBot="1">
      <c r="A28" s="2543"/>
      <c r="B28" s="2609"/>
      <c r="C28" s="2636"/>
      <c r="D28" s="2613"/>
      <c r="E28" s="2624"/>
      <c r="F28" s="2616"/>
      <c r="G28" s="2596"/>
      <c r="H28" s="2597"/>
      <c r="I28" s="2597"/>
      <c r="J28" s="2598"/>
      <c r="K28" s="2589"/>
      <c r="L28" s="332"/>
      <c r="M28" s="2560"/>
      <c r="N28" s="2324"/>
      <c r="O28" s="147"/>
      <c r="P28" s="332"/>
      <c r="Q28" s="296"/>
      <c r="R28" s="395"/>
      <c r="S28" s="175"/>
      <c r="T28" s="175"/>
      <c r="U28" s="300"/>
      <c r="V28" s="1724"/>
      <c r="W28" s="175"/>
      <c r="X28" s="175"/>
      <c r="Y28" s="176"/>
      <c r="Z28" s="1723"/>
      <c r="AA28" s="306"/>
      <c r="AB28" s="1194"/>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row>
    <row r="29" spans="1:69" s="40" customFormat="1" ht="11.25" customHeight="1" thickTop="1">
      <c r="A29" s="2543"/>
      <c r="B29" s="2609"/>
      <c r="C29" s="2632" t="s">
        <v>289</v>
      </c>
      <c r="D29" s="2605" t="s">
        <v>166</v>
      </c>
      <c r="E29" s="2603">
        <f>Y32</f>
        <v>3200</v>
      </c>
      <c r="F29" s="2620">
        <f>Z32</f>
        <v>0</v>
      </c>
      <c r="G29" s="2596"/>
      <c r="H29" s="2597"/>
      <c r="I29" s="2597"/>
      <c r="J29" s="2598"/>
      <c r="K29" s="2589"/>
      <c r="L29" s="332"/>
      <c r="M29" s="2560"/>
      <c r="N29" s="2324"/>
      <c r="O29" s="176"/>
      <c r="P29" s="176"/>
      <c r="Q29" s="176"/>
      <c r="R29" s="176"/>
      <c r="S29" s="175"/>
      <c r="T29" s="175"/>
      <c r="U29" s="300"/>
      <c r="V29" s="1724"/>
      <c r="W29" s="1216" t="s">
        <v>386</v>
      </c>
      <c r="X29" s="2672" t="s">
        <v>379</v>
      </c>
      <c r="Y29" s="2673"/>
      <c r="Z29" s="1191" t="s">
        <v>356</v>
      </c>
      <c r="AA29" s="306"/>
      <c r="AB29" s="1194"/>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69" s="40" customFormat="1" ht="12" customHeight="1">
      <c r="A30" s="2543"/>
      <c r="B30" s="2609"/>
      <c r="C30" s="2633"/>
      <c r="D30" s="2606"/>
      <c r="E30" s="2604"/>
      <c r="F30" s="2621"/>
      <c r="G30" s="2596"/>
      <c r="H30" s="2597"/>
      <c r="I30" s="2597"/>
      <c r="J30" s="2598"/>
      <c r="K30" s="2589"/>
      <c r="L30" s="332"/>
      <c r="M30" s="2560"/>
      <c r="N30" s="2324"/>
      <c r="O30" s="175"/>
      <c r="P30" s="517"/>
      <c r="Q30" s="300"/>
      <c r="R30" s="518"/>
      <c r="S30" s="2577" t="s">
        <v>385</v>
      </c>
      <c r="T30" s="2578"/>
      <c r="U30" s="2578"/>
      <c r="V30" s="2579"/>
      <c r="W30" s="520" t="s">
        <v>384</v>
      </c>
      <c r="X30" s="1217"/>
      <c r="Y30" s="1218">
        <v>1850</v>
      </c>
      <c r="Z30" s="302"/>
      <c r="AA30" s="306"/>
      <c r="AB30" s="1189"/>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69" s="40" customFormat="1" ht="14.25" customHeight="1" thickBot="1">
      <c r="A31" s="2628"/>
      <c r="B31" s="2631"/>
      <c r="C31" s="1219" t="s">
        <v>345</v>
      </c>
      <c r="D31" s="1733" t="s">
        <v>166</v>
      </c>
      <c r="E31" s="1220">
        <v>1100</v>
      </c>
      <c r="F31" s="343"/>
      <c r="G31" s="2591"/>
      <c r="H31" s="2592"/>
      <c r="I31" s="2592"/>
      <c r="J31" s="2593"/>
      <c r="K31" s="2590"/>
      <c r="L31" s="524"/>
      <c r="M31" s="2595"/>
      <c r="N31" s="2571"/>
      <c r="O31" s="176"/>
      <c r="P31" s="176"/>
      <c r="Q31" s="176"/>
      <c r="R31" s="176"/>
      <c r="S31" s="2580"/>
      <c r="T31" s="2581"/>
      <c r="U31" s="2581"/>
      <c r="V31" s="2582"/>
      <c r="W31" s="521" t="s">
        <v>383</v>
      </c>
      <c r="X31" s="1221"/>
      <c r="Y31" s="1222">
        <v>1350</v>
      </c>
      <c r="Z31" s="1240">
        <v>0</v>
      </c>
      <c r="AA31" s="176"/>
      <c r="AB31" s="1189"/>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row>
    <row r="32" spans="1:69" ht="21" customHeight="1" thickTop="1" thickBot="1">
      <c r="A32" s="180" t="s">
        <v>262</v>
      </c>
      <c r="B32" s="1223">
        <f>E32+I32+M32+Q10+U10</f>
        <v>54520</v>
      </c>
      <c r="C32" s="310" t="s">
        <v>262</v>
      </c>
      <c r="D32" s="1734"/>
      <c r="E32" s="1224">
        <f>SUM(E7:E31)</f>
        <v>42970</v>
      </c>
      <c r="F32" s="1225">
        <f>SUM(F7:F31)</f>
        <v>0</v>
      </c>
      <c r="G32" s="1743"/>
      <c r="H32" s="1860"/>
      <c r="I32" s="1212">
        <f>SUM(I7:I31)</f>
        <v>0</v>
      </c>
      <c r="J32" s="1459">
        <f>SUM(J7:J31)</f>
        <v>0</v>
      </c>
      <c r="K32" s="310" t="s">
        <v>262</v>
      </c>
      <c r="L32" s="1149"/>
      <c r="M32" s="1226">
        <f>SUM(M7:M31)</f>
        <v>4850</v>
      </c>
      <c r="N32" s="1227">
        <f>SUM(N7:N31)</f>
        <v>0</v>
      </c>
      <c r="O32" s="1154"/>
      <c r="P32" s="175"/>
      <c r="Q32" s="1154"/>
      <c r="R32" s="1154"/>
      <c r="S32" s="1228"/>
      <c r="T32" s="177"/>
      <c r="U32" s="177"/>
      <c r="V32" s="178"/>
      <c r="W32" s="522" t="s">
        <v>262</v>
      </c>
      <c r="X32" s="1229"/>
      <c r="Y32" s="1230">
        <f>SUM(Y30:Y31)</f>
        <v>3200</v>
      </c>
      <c r="Z32" s="1231">
        <f>SUM(Z30:Z31)</f>
        <v>0</v>
      </c>
      <c r="AA32" s="176"/>
      <c r="AB32" s="1189"/>
      <c r="AC32" s="40"/>
      <c r="AD32" s="40"/>
      <c r="AE32" s="40"/>
      <c r="AF32" s="40"/>
      <c r="AG32" s="40"/>
    </row>
    <row r="33" spans="1:33" ht="14.1" customHeight="1" thickTop="1">
      <c r="A33" s="205" t="s">
        <v>525</v>
      </c>
      <c r="B33" s="1232"/>
      <c r="C33" s="1232"/>
      <c r="D33" s="1735"/>
      <c r="E33" s="1232"/>
      <c r="F33" s="1232"/>
      <c r="G33" s="1232"/>
      <c r="H33" s="1232"/>
      <c r="I33" s="1232"/>
      <c r="J33" s="1232"/>
      <c r="K33" s="1232"/>
      <c r="L33" s="175"/>
      <c r="M33" s="175"/>
      <c r="N33" s="175"/>
      <c r="O33" s="1233"/>
      <c r="P33" s="1154"/>
      <c r="Q33" s="1154"/>
      <c r="R33" s="175"/>
      <c r="S33" s="1155"/>
      <c r="T33" s="176"/>
      <c r="U33" s="176"/>
      <c r="V33" s="176"/>
      <c r="W33" s="176"/>
      <c r="X33" s="176"/>
      <c r="Y33" s="176"/>
      <c r="Z33" s="176"/>
      <c r="AA33" s="176"/>
      <c r="AB33" s="176"/>
      <c r="AC33" s="40"/>
      <c r="AD33" s="40"/>
      <c r="AE33" s="40"/>
      <c r="AF33" s="40"/>
      <c r="AG33" s="40"/>
    </row>
    <row r="34" spans="1:33" ht="14.1" customHeight="1">
      <c r="A34" s="205" t="s">
        <v>437</v>
      </c>
      <c r="B34" s="1232"/>
      <c r="C34" s="1232"/>
      <c r="D34" s="1735"/>
      <c r="E34" s="1232"/>
      <c r="F34" s="1232"/>
      <c r="G34" s="1232"/>
      <c r="H34" s="1232"/>
      <c r="I34" s="1232"/>
      <c r="J34" s="1863" t="s">
        <v>860</v>
      </c>
      <c r="K34" s="1232"/>
      <c r="L34" s="175"/>
      <c r="M34" s="175"/>
      <c r="N34" s="175"/>
      <c r="O34" s="1154"/>
      <c r="P34" s="1233"/>
      <c r="Q34" s="1154"/>
      <c r="R34" s="1154"/>
      <c r="S34" s="1154"/>
      <c r="T34" s="176"/>
      <c r="U34" s="176"/>
      <c r="V34" s="176"/>
      <c r="W34" s="176"/>
      <c r="X34" s="176"/>
      <c r="Y34" s="176"/>
      <c r="Z34" s="176"/>
      <c r="AA34" s="176"/>
      <c r="AB34" s="176"/>
      <c r="AC34" s="40"/>
      <c r="AD34" s="40"/>
      <c r="AE34" s="40"/>
      <c r="AF34" s="40"/>
      <c r="AG34" s="40"/>
    </row>
    <row r="35" spans="1:33" ht="14.1" customHeight="1">
      <c r="A35" s="205" t="s">
        <v>694</v>
      </c>
      <c r="B35" s="1232"/>
      <c r="C35" s="1232"/>
      <c r="D35" s="1736"/>
      <c r="E35" s="1234"/>
      <c r="F35" s="1235"/>
      <c r="G35" s="1232"/>
      <c r="H35" s="1232"/>
      <c r="I35" s="1234"/>
      <c r="J35" s="1236" t="s">
        <v>613</v>
      </c>
      <c r="K35" s="1232"/>
      <c r="L35" s="175"/>
      <c r="M35" s="147"/>
      <c r="N35" s="1237"/>
      <c r="O35" s="1154"/>
      <c r="P35" s="1154"/>
      <c r="Q35" s="1154"/>
      <c r="R35" s="175"/>
      <c r="S35" s="175"/>
      <c r="T35" s="176"/>
      <c r="U35" s="176"/>
      <c r="V35" s="176"/>
      <c r="W35" s="2537" t="s">
        <v>576</v>
      </c>
      <c r="X35" s="2537"/>
      <c r="Y35" s="2537"/>
      <c r="Z35" s="2537"/>
      <c r="AA35" s="2537"/>
      <c r="AB35" s="2537"/>
      <c r="AC35" s="40"/>
      <c r="AD35" s="40"/>
      <c r="AE35" s="40"/>
      <c r="AF35" s="40"/>
      <c r="AG35" s="40"/>
    </row>
    <row r="36" spans="1:33" ht="14.1" customHeight="1">
      <c r="A36" s="205" t="s">
        <v>775</v>
      </c>
      <c r="B36" s="1232"/>
      <c r="C36" s="1232"/>
      <c r="D36" s="1735"/>
      <c r="E36" s="1232"/>
      <c r="F36" s="1232"/>
      <c r="G36" s="1232"/>
      <c r="H36" s="1232"/>
      <c r="I36" s="1232"/>
      <c r="J36" s="1236" t="s">
        <v>773</v>
      </c>
      <c r="K36" s="1232"/>
      <c r="L36" s="1238"/>
      <c r="M36" s="1238"/>
      <c r="N36" s="1238"/>
      <c r="O36" s="1238"/>
      <c r="P36" s="1238"/>
      <c r="Q36" s="1238"/>
      <c r="R36" s="1238"/>
      <c r="S36" s="1238"/>
      <c r="T36" s="1154"/>
      <c r="U36" s="1154"/>
      <c r="V36" s="1160"/>
      <c r="W36" s="1154"/>
      <c r="X36" s="267"/>
      <c r="Y36" s="1956" t="s">
        <v>495</v>
      </c>
      <c r="Z36" s="1956"/>
      <c r="AA36" s="1956"/>
      <c r="AB36" s="1956"/>
    </row>
    <row r="37" spans="1:33" ht="14.1" customHeight="1">
      <c r="A37" s="205" t="s">
        <v>774</v>
      </c>
      <c r="B37" s="1232"/>
      <c r="C37" s="1232"/>
      <c r="D37" s="1735"/>
      <c r="E37" s="1232"/>
      <c r="F37" s="1232"/>
      <c r="G37" s="1232"/>
      <c r="H37" s="1232"/>
      <c r="I37" s="1232"/>
      <c r="J37" s="1861" t="s">
        <v>841</v>
      </c>
      <c r="K37" s="1232"/>
      <c r="L37" s="1238"/>
      <c r="M37" s="1238"/>
      <c r="N37" s="1238"/>
      <c r="O37" s="1238"/>
      <c r="P37" s="1238"/>
      <c r="Q37" s="1238"/>
      <c r="R37" s="1238"/>
      <c r="S37" s="1238"/>
      <c r="T37" s="1154"/>
      <c r="U37" s="1154"/>
      <c r="V37" s="1160"/>
      <c r="W37" s="1154"/>
      <c r="X37" s="1154"/>
      <c r="Y37" s="2538" t="s">
        <v>497</v>
      </c>
      <c r="Z37" s="1956"/>
      <c r="AA37" s="1956"/>
      <c r="AB37" s="1956"/>
    </row>
    <row r="38" spans="1:33" ht="14.1" customHeight="1">
      <c r="A38" s="1642"/>
      <c r="B38" s="1232"/>
      <c r="C38" s="1232"/>
      <c r="D38" s="1735"/>
      <c r="E38" s="1232"/>
      <c r="F38" s="1232"/>
      <c r="G38" s="1232"/>
      <c r="H38" s="1232"/>
      <c r="I38" s="1822"/>
      <c r="J38" s="1862" t="s">
        <v>840</v>
      </c>
      <c r="K38" s="1232"/>
      <c r="L38" s="1238"/>
      <c r="M38" s="1238"/>
      <c r="N38" s="1238"/>
      <c r="O38" s="1154"/>
      <c r="P38" s="1238"/>
      <c r="Q38" s="1154"/>
      <c r="R38" s="1238"/>
      <c r="S38" s="1238"/>
      <c r="T38" s="1154"/>
      <c r="U38" s="1154"/>
      <c r="V38" s="1239"/>
      <c r="W38" s="1154"/>
      <c r="X38" s="264"/>
      <c r="Y38" s="1154"/>
      <c r="Z38" s="1154"/>
      <c r="AA38" s="1154"/>
      <c r="AB38" s="1154"/>
      <c r="AC38" s="40"/>
      <c r="AD38" s="40"/>
      <c r="AE38" s="40"/>
      <c r="AF38" s="40"/>
      <c r="AG38" s="40"/>
    </row>
    <row r="39" spans="1:33" ht="13.5" customHeight="1">
      <c r="A39" s="1029" t="s">
        <v>484</v>
      </c>
      <c r="B39" s="1154"/>
      <c r="C39" s="1154"/>
      <c r="D39" s="1737"/>
      <c r="E39" s="1154"/>
      <c r="F39" s="1154"/>
      <c r="G39" s="1154"/>
      <c r="H39" s="1154"/>
      <c r="I39" s="1154"/>
      <c r="J39" s="1154"/>
      <c r="K39" s="1154"/>
      <c r="L39" s="1154"/>
      <c r="M39" s="1154"/>
      <c r="N39" s="1154"/>
      <c r="O39" s="1154"/>
      <c r="P39" s="1154"/>
      <c r="Q39" s="1154"/>
      <c r="R39" s="1154"/>
      <c r="S39" s="1154"/>
      <c r="T39" s="1154"/>
      <c r="U39" s="1154"/>
      <c r="V39" s="1154"/>
      <c r="W39" s="1154"/>
      <c r="X39" s="1154"/>
      <c r="Y39" s="1154"/>
      <c r="Z39" s="1154"/>
      <c r="AA39" s="1154"/>
      <c r="AB39" s="1154"/>
    </row>
    <row r="40" spans="1:33" ht="13.5" customHeight="1">
      <c r="A40" s="1029" t="s">
        <v>485</v>
      </c>
      <c r="B40" s="1154"/>
      <c r="C40" s="1154"/>
      <c r="D40" s="1737"/>
      <c r="E40" s="1154"/>
      <c r="F40" s="1154"/>
      <c r="G40" s="1154"/>
      <c r="H40" s="1154"/>
      <c r="I40" s="1154"/>
      <c r="J40" s="1154"/>
      <c r="K40" s="1154"/>
      <c r="L40" s="1154"/>
      <c r="M40" s="1154"/>
      <c r="N40" s="1154"/>
      <c r="O40" s="1154"/>
      <c r="P40" s="1154"/>
      <c r="Q40" s="1154"/>
      <c r="R40" s="1154"/>
      <c r="S40" s="1154"/>
      <c r="T40" s="1154"/>
      <c r="U40" s="1154"/>
      <c r="V40" s="1154"/>
      <c r="W40" s="1154"/>
      <c r="X40" s="1154"/>
      <c r="Y40" s="1154"/>
      <c r="Z40" s="1154"/>
      <c r="AA40" s="1154"/>
      <c r="AB40" s="1154"/>
    </row>
    <row r="41" spans="1:33">
      <c r="A41" s="85"/>
    </row>
    <row r="42" spans="1:33">
      <c r="A42" s="224"/>
    </row>
    <row r="43" spans="1:33">
      <c r="A43" s="85"/>
    </row>
    <row r="44" spans="1:33">
      <c r="A44" s="85"/>
    </row>
    <row r="45" spans="1:33">
      <c r="A45" s="89"/>
    </row>
    <row r="46" spans="1:33">
      <c r="A46" s="83"/>
    </row>
    <row r="47" spans="1:33">
      <c r="A47" s="83"/>
    </row>
  </sheetData>
  <sheetProtection password="C536" sheet="1"/>
  <mergeCells count="101">
    <mergeCell ref="X6:Y6"/>
    <mergeCell ref="Y5:Z5"/>
    <mergeCell ref="V2:Z3"/>
    <mergeCell ref="V4:X4"/>
    <mergeCell ref="Y4:Z4"/>
    <mergeCell ref="S1:U2"/>
    <mergeCell ref="R1:R2"/>
    <mergeCell ref="L1:O1"/>
    <mergeCell ref="N4:U4"/>
    <mergeCell ref="P2:Q3"/>
    <mergeCell ref="X29:Y29"/>
    <mergeCell ref="V1:Z1"/>
    <mergeCell ref="V5:X5"/>
    <mergeCell ref="T6:U6"/>
    <mergeCell ref="S7:S9"/>
    <mergeCell ref="L5:M5"/>
    <mergeCell ref="A1:B1"/>
    <mergeCell ref="P1:Q1"/>
    <mergeCell ref="C2:G3"/>
    <mergeCell ref="O7:O8"/>
    <mergeCell ref="H2:K3"/>
    <mergeCell ref="A3:B3"/>
    <mergeCell ref="N5:U5"/>
    <mergeCell ref="L2:O3"/>
    <mergeCell ref="S3:U3"/>
    <mergeCell ref="L4:M4"/>
    <mergeCell ref="A2:B2"/>
    <mergeCell ref="H1:K1"/>
    <mergeCell ref="L6:M6"/>
    <mergeCell ref="B14:B16"/>
    <mergeCell ref="T7:T9"/>
    <mergeCell ref="P6:Q6"/>
    <mergeCell ref="H6:I6"/>
    <mergeCell ref="C1:D1"/>
    <mergeCell ref="E1:F1"/>
    <mergeCell ref="B7:B8"/>
    <mergeCell ref="D6:E6"/>
    <mergeCell ref="C22:C24"/>
    <mergeCell ref="K22:K24"/>
    <mergeCell ref="E22:E24"/>
    <mergeCell ref="B11:B12"/>
    <mergeCell ref="M18:M20"/>
    <mergeCell ref="M7:M9"/>
    <mergeCell ref="K18:K20"/>
    <mergeCell ref="C15:F15"/>
    <mergeCell ref="A25:A31"/>
    <mergeCell ref="B25:B26"/>
    <mergeCell ref="B27:B31"/>
    <mergeCell ref="C29:C30"/>
    <mergeCell ref="C25:C28"/>
    <mergeCell ref="D22:D24"/>
    <mergeCell ref="E29:E30"/>
    <mergeCell ref="D29:D30"/>
    <mergeCell ref="A18:A24"/>
    <mergeCell ref="B22:B24"/>
    <mergeCell ref="D25:D28"/>
    <mergeCell ref="F25:F28"/>
    <mergeCell ref="F22:F24"/>
    <mergeCell ref="F29:F30"/>
    <mergeCell ref="E25:E28"/>
    <mergeCell ref="B18:B21"/>
    <mergeCell ref="K25:K31"/>
    <mergeCell ref="G31:J31"/>
    <mergeCell ref="M25:M31"/>
    <mergeCell ref="G25:J28"/>
    <mergeCell ref="G29:J30"/>
    <mergeCell ref="M22:M24"/>
    <mergeCell ref="L22:L24"/>
    <mergeCell ref="N25:N31"/>
    <mergeCell ref="AB6:AB26"/>
    <mergeCell ref="X25:Y25"/>
    <mergeCell ref="V7:V9"/>
    <mergeCell ref="N7:N9"/>
    <mergeCell ref="S30:V31"/>
    <mergeCell ref="V19:W19"/>
    <mergeCell ref="N22:N24"/>
    <mergeCell ref="P7:P8"/>
    <mergeCell ref="N18:N20"/>
    <mergeCell ref="V15:W15"/>
    <mergeCell ref="S16:T16"/>
    <mergeCell ref="V16:W16"/>
    <mergeCell ref="U7:U9"/>
    <mergeCell ref="Q7:Q8"/>
    <mergeCell ref="G7:J9"/>
    <mergeCell ref="K7:K9"/>
    <mergeCell ref="A7:A17"/>
    <mergeCell ref="C8:C10"/>
    <mergeCell ref="D8:D10"/>
    <mergeCell ref="E8:E10"/>
    <mergeCell ref="F8:F10"/>
    <mergeCell ref="R7:R9"/>
    <mergeCell ref="W35:AB35"/>
    <mergeCell ref="Y36:AB36"/>
    <mergeCell ref="Y37:AB37"/>
    <mergeCell ref="C11:F11"/>
    <mergeCell ref="S17:T17"/>
    <mergeCell ref="V17:W17"/>
    <mergeCell ref="S18:T18"/>
    <mergeCell ref="V18:W18"/>
    <mergeCell ref="S14:W14"/>
    <mergeCell ref="S15:T15"/>
  </mergeCells>
  <phoneticPr fontId="3"/>
  <conditionalFormatting sqref="N32 V12:V13 J32 V22:V24 Z30:Z32 N7 R7 V7 R30:R32 F32 N25 N22 F25 R26:R28 Z22:Z24 R23:R24 F29:F30 F7 F16:F22 Z7:Z9 F12:F14 R12:R17 Z12:Z19 J11:J20 N11:N18">
    <cfRule type="expression" dxfId="46" priority="14" stopIfTrue="1">
      <formula>E7&lt;F7</formula>
    </cfRule>
  </conditionalFormatting>
  <conditionalFormatting sqref="F31">
    <cfRule type="expression" dxfId="45" priority="16" stopIfTrue="1">
      <formula>$E31&lt;$F31</formula>
    </cfRule>
  </conditionalFormatting>
  <conditionalFormatting sqref="V10 Z10 R10">
    <cfRule type="expression" dxfId="44" priority="6" stopIfTrue="1">
      <formula>Q10&lt;R10</formula>
    </cfRule>
  </conditionalFormatting>
  <conditionalFormatting sqref="V16:V19">
    <cfRule type="expression" dxfId="43" priority="3" stopIfTrue="1">
      <formula>U16&lt;V16</formula>
    </cfRule>
  </conditionalFormatting>
  <conditionalFormatting sqref="F8">
    <cfRule type="expression" dxfId="42" priority="1" stopIfTrue="1">
      <formula>E8&lt;F8</formula>
    </cfRule>
  </conditionalFormatting>
  <pageMargins left="0.59055118110236227" right="0.2" top="0.28000000000000003" bottom="0.2" header="0.51181102362204722" footer="0.22"/>
  <pageSetup paperSize="9" scale="82" orientation="landscape" cellComments="asDisplayed" horizontalDpi="1200"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R74"/>
  <sheetViews>
    <sheetView showZeros="0" view="pageBreakPreview" zoomScaleNormal="100" workbookViewId="0">
      <selection activeCell="C10" sqref="C10:F11"/>
    </sheetView>
  </sheetViews>
  <sheetFormatPr defaultRowHeight="11.25"/>
  <cols>
    <col min="1" max="1" width="3.375" style="21" customWidth="1"/>
    <col min="2" max="2" width="6.5" style="21" customWidth="1"/>
    <col min="3" max="3" width="12.25" style="21" customWidth="1"/>
    <col min="4" max="4" width="2.5" style="21" customWidth="1"/>
    <col min="5" max="5" width="5.375" style="21" customWidth="1"/>
    <col min="6" max="6" width="8.625" style="21" customWidth="1"/>
    <col min="7" max="7" width="6.75" style="21" customWidth="1"/>
    <col min="8" max="8" width="1.25" style="21" customWidth="1"/>
    <col min="9" max="9" width="5.875" style="21" customWidth="1"/>
    <col min="10" max="10" width="8.625" style="21" customWidth="1"/>
    <col min="11" max="11" width="7" style="21" customWidth="1"/>
    <col min="12" max="12" width="1.25" style="21" customWidth="1"/>
    <col min="13" max="13" width="5.375" style="21" customWidth="1"/>
    <col min="14" max="14" width="8.625" style="21" customWidth="1"/>
    <col min="15" max="15" width="1.375" style="21" customWidth="1"/>
    <col min="16" max="16" width="6.375" style="21" customWidth="1"/>
    <col min="17" max="17" width="1.25" style="21" customWidth="1"/>
    <col min="18" max="18" width="5.25" style="21" customWidth="1"/>
    <col min="19" max="19" width="8.625" style="21" customWidth="1"/>
    <col min="20" max="20" width="6.625" style="21" customWidth="1"/>
    <col min="21" max="21" width="1.25" style="21" customWidth="1"/>
    <col min="22" max="22" width="5.25" style="21" customWidth="1"/>
    <col min="23" max="23" width="8.625" style="21" customWidth="1"/>
    <col min="24" max="24" width="8.25" style="21" customWidth="1"/>
    <col min="25" max="25" width="1.25" style="21" customWidth="1"/>
    <col min="26" max="26" width="5.25" style="21" customWidth="1"/>
    <col min="27" max="27" width="8.625" style="21" customWidth="1"/>
    <col min="28" max="28" width="0.5" style="21" customWidth="1"/>
    <col min="29" max="29" width="2.75" style="21" customWidth="1"/>
    <col min="30" max="30" width="3" style="21" customWidth="1"/>
    <col min="31" max="31" width="5.875" style="21" customWidth="1"/>
    <col min="32" max="32" width="3.375" style="21" customWidth="1"/>
    <col min="33" max="33" width="15.375" style="21" customWidth="1"/>
    <col min="34" max="16384" width="9" style="21"/>
  </cols>
  <sheetData>
    <row r="1" spans="1:70" ht="15" customHeight="1" thickTop="1">
      <c r="A1" s="2295" t="str">
        <f>大崎!A1</f>
        <v>2023年</v>
      </c>
      <c r="B1" s="2295"/>
      <c r="C1" s="2299" t="s">
        <v>306</v>
      </c>
      <c r="D1" s="2300"/>
      <c r="E1" s="2191">
        <f>市内河北!E1</f>
        <v>0</v>
      </c>
      <c r="F1" s="2191"/>
      <c r="G1" s="1031"/>
      <c r="H1" s="1964" t="s">
        <v>38</v>
      </c>
      <c r="I1" s="1978"/>
      <c r="J1" s="1978"/>
      <c r="K1" s="1979"/>
      <c r="L1" s="2366" t="s">
        <v>157</v>
      </c>
      <c r="M1" s="2367"/>
      <c r="N1" s="2367"/>
      <c r="O1" s="2367"/>
      <c r="P1" s="2368"/>
      <c r="Q1" s="1964" t="s">
        <v>40</v>
      </c>
      <c r="R1" s="1979"/>
      <c r="S1" s="1964" t="s">
        <v>264</v>
      </c>
      <c r="T1" s="2000">
        <f>大崎!S1</f>
        <v>0</v>
      </c>
      <c r="U1" s="2000"/>
      <c r="V1" s="2000"/>
      <c r="W1" s="1964" t="s">
        <v>41</v>
      </c>
      <c r="X1" s="1978"/>
      <c r="Y1" s="1978"/>
      <c r="Z1" s="1978"/>
      <c r="AA1" s="2731"/>
      <c r="AB1" s="20"/>
    </row>
    <row r="2" spans="1:70" ht="15" customHeight="1">
      <c r="A2" s="2285">
        <f>大崎!A2</f>
        <v>45017</v>
      </c>
      <c r="B2" s="2286"/>
      <c r="C2" s="1966">
        <f>大崎!C2</f>
        <v>0</v>
      </c>
      <c r="D2" s="1983"/>
      <c r="E2" s="1983"/>
      <c r="F2" s="1983"/>
      <c r="G2" s="1984"/>
      <c r="H2" s="1982">
        <f>大崎!H2</f>
        <v>0</v>
      </c>
      <c r="I2" s="1983"/>
      <c r="J2" s="1983"/>
      <c r="K2" s="1984"/>
      <c r="L2" s="1982">
        <f>大崎!L2</f>
        <v>0</v>
      </c>
      <c r="M2" s="1983"/>
      <c r="N2" s="1983"/>
      <c r="O2" s="1983"/>
      <c r="P2" s="1984"/>
      <c r="Q2" s="2313">
        <f>大崎!P2</f>
        <v>0</v>
      </c>
      <c r="R2" s="2314"/>
      <c r="S2" s="2361"/>
      <c r="T2" s="2002"/>
      <c r="U2" s="2002"/>
      <c r="V2" s="2002"/>
      <c r="W2" s="2177">
        <f>大崎!V2</f>
        <v>0</v>
      </c>
      <c r="X2" s="2178"/>
      <c r="Y2" s="2178"/>
      <c r="Z2" s="2178"/>
      <c r="AA2" s="2179"/>
      <c r="AB2" s="20"/>
      <c r="AC2" s="1">
        <v>6</v>
      </c>
    </row>
    <row r="3" spans="1:70" ht="15" customHeight="1">
      <c r="A3" s="2296" t="s">
        <v>275</v>
      </c>
      <c r="B3" s="2297"/>
      <c r="C3" s="2134"/>
      <c r="D3" s="2135"/>
      <c r="E3" s="2135"/>
      <c r="F3" s="2135"/>
      <c r="G3" s="2136"/>
      <c r="H3" s="2171"/>
      <c r="I3" s="2135"/>
      <c r="J3" s="2135"/>
      <c r="K3" s="2136"/>
      <c r="L3" s="2171"/>
      <c r="M3" s="2135"/>
      <c r="N3" s="2135"/>
      <c r="O3" s="2135"/>
      <c r="P3" s="2136"/>
      <c r="Q3" s="2315"/>
      <c r="R3" s="2316"/>
      <c r="S3" s="1032" t="s">
        <v>304</v>
      </c>
      <c r="T3" s="2487">
        <f>SUM(F38,J38,N38,S38,W38,AA38)</f>
        <v>0</v>
      </c>
      <c r="U3" s="2487"/>
      <c r="V3" s="2487"/>
      <c r="W3" s="2180"/>
      <c r="X3" s="2181"/>
      <c r="Y3" s="2181"/>
      <c r="Z3" s="2181"/>
      <c r="AA3" s="2182"/>
      <c r="AB3" s="24"/>
    </row>
    <row r="4" spans="1:70" ht="18" customHeight="1">
      <c r="A4" s="1033"/>
      <c r="B4" s="1033"/>
      <c r="C4" s="353" t="s">
        <v>429</v>
      </c>
      <c r="D4" s="1036"/>
      <c r="E4" s="1036"/>
      <c r="F4" s="1036"/>
      <c r="G4" s="1036"/>
      <c r="H4" s="1036"/>
      <c r="I4" s="1036"/>
      <c r="J4" s="1036"/>
      <c r="K4" s="1037"/>
      <c r="L4" s="2778" t="s">
        <v>567</v>
      </c>
      <c r="M4" s="2779"/>
      <c r="N4" s="2235">
        <f>大崎!N4</f>
        <v>0</v>
      </c>
      <c r="O4" s="2235"/>
      <c r="P4" s="2235"/>
      <c r="Q4" s="2235"/>
      <c r="R4" s="2235"/>
      <c r="S4" s="2235"/>
      <c r="T4" s="2235"/>
      <c r="U4" s="2235"/>
      <c r="V4" s="2236"/>
      <c r="W4" s="2508" t="s">
        <v>42</v>
      </c>
      <c r="X4" s="2509"/>
      <c r="Y4" s="2510"/>
      <c r="Z4" s="2508" t="s">
        <v>43</v>
      </c>
      <c r="AA4" s="2732"/>
      <c r="AB4" s="24"/>
    </row>
    <row r="5" spans="1:70" ht="14.25" customHeight="1" thickBot="1">
      <c r="A5" s="1033"/>
      <c r="B5" s="1033"/>
      <c r="C5" s="354" t="s">
        <v>390</v>
      </c>
      <c r="D5" s="1187"/>
      <c r="E5" s="1187"/>
      <c r="F5" s="1187"/>
      <c r="G5" s="1040" t="s">
        <v>566</v>
      </c>
      <c r="H5" s="1187"/>
      <c r="I5" s="1187"/>
      <c r="J5" s="1187"/>
      <c r="K5" s="1188"/>
      <c r="L5" s="2780" t="s">
        <v>160</v>
      </c>
      <c r="M5" s="2781"/>
      <c r="N5" s="2144">
        <f>大崎!N5</f>
        <v>0</v>
      </c>
      <c r="O5" s="2144"/>
      <c r="P5" s="2144"/>
      <c r="Q5" s="2144"/>
      <c r="R5" s="2144"/>
      <c r="S5" s="2144"/>
      <c r="T5" s="2144"/>
      <c r="U5" s="2144"/>
      <c r="V5" s="2356"/>
      <c r="W5" s="2161">
        <f>大崎!V5</f>
        <v>0</v>
      </c>
      <c r="X5" s="2511"/>
      <c r="Y5" s="2162"/>
      <c r="Z5" s="2161">
        <f>大崎!Y5</f>
        <v>0</v>
      </c>
      <c r="AA5" s="2163"/>
      <c r="AB5" s="24"/>
    </row>
    <row r="6" spans="1:70" ht="15" customHeight="1" thickTop="1">
      <c r="A6" s="64" t="s">
        <v>44</v>
      </c>
      <c r="B6" s="90"/>
      <c r="C6" s="975" t="s">
        <v>256</v>
      </c>
      <c r="D6" s="2301" t="s">
        <v>45</v>
      </c>
      <c r="E6" s="2302"/>
      <c r="F6" s="305" t="s">
        <v>356</v>
      </c>
      <c r="G6" s="978" t="s">
        <v>257</v>
      </c>
      <c r="H6" s="2301" t="s">
        <v>45</v>
      </c>
      <c r="I6" s="2301"/>
      <c r="J6" s="926" t="s">
        <v>356</v>
      </c>
      <c r="K6" s="976" t="s">
        <v>259</v>
      </c>
      <c r="L6" s="979"/>
      <c r="M6" s="977" t="s">
        <v>45</v>
      </c>
      <c r="N6" s="926" t="s">
        <v>356</v>
      </c>
      <c r="O6" s="990"/>
      <c r="P6" s="976" t="s">
        <v>260</v>
      </c>
      <c r="Q6" s="2301" t="s">
        <v>45</v>
      </c>
      <c r="R6" s="2301"/>
      <c r="S6" s="926" t="s">
        <v>356</v>
      </c>
      <c r="T6" s="976" t="s">
        <v>354</v>
      </c>
      <c r="U6" s="2301" t="s">
        <v>45</v>
      </c>
      <c r="V6" s="2302"/>
      <c r="W6" s="292" t="s">
        <v>356</v>
      </c>
      <c r="X6" s="925" t="s">
        <v>358</v>
      </c>
      <c r="Y6" s="2327" t="s">
        <v>45</v>
      </c>
      <c r="Z6" s="2327"/>
      <c r="AA6" s="926" t="s">
        <v>356</v>
      </c>
      <c r="AB6" s="24"/>
      <c r="AC6" s="2411" t="s">
        <v>389</v>
      </c>
      <c r="AF6" s="1411"/>
      <c r="AG6" s="2682"/>
      <c r="AH6" s="2683"/>
      <c r="AI6" s="1411"/>
    </row>
    <row r="7" spans="1:70" ht="15" customHeight="1" thickBot="1">
      <c r="A7" s="980"/>
      <c r="B7" s="981"/>
      <c r="C7" s="982"/>
      <c r="D7" s="119"/>
      <c r="E7" s="974"/>
      <c r="F7" s="973"/>
      <c r="G7" s="925"/>
      <c r="H7" s="214"/>
      <c r="I7" s="214"/>
      <c r="J7" s="973"/>
      <c r="K7" s="925"/>
      <c r="L7" s="38"/>
      <c r="M7" s="214"/>
      <c r="N7" s="973"/>
      <c r="O7" s="991"/>
      <c r="P7" s="925"/>
      <c r="Q7" s="214"/>
      <c r="R7" s="214"/>
      <c r="S7" s="973"/>
      <c r="T7" s="925"/>
      <c r="U7" s="214"/>
      <c r="V7" s="214"/>
      <c r="W7" s="970"/>
      <c r="X7" s="925"/>
      <c r="Y7" s="214"/>
      <c r="Z7" s="214"/>
      <c r="AA7" s="970"/>
      <c r="AB7" s="24"/>
      <c r="AC7" s="2411"/>
      <c r="AF7" s="2692" t="s">
        <v>489</v>
      </c>
      <c r="AG7" s="2693"/>
      <c r="AH7" s="1414" t="s">
        <v>473</v>
      </c>
      <c r="AI7" s="1413"/>
    </row>
    <row r="8" spans="1:70" s="40" customFormat="1" ht="14.1" customHeight="1" thickTop="1">
      <c r="A8" s="2742" t="s">
        <v>315</v>
      </c>
      <c r="B8" s="222" t="s">
        <v>316</v>
      </c>
      <c r="C8" s="2756" t="s">
        <v>936</v>
      </c>
      <c r="D8" s="2733" t="s">
        <v>166</v>
      </c>
      <c r="E8" s="2776">
        <v>3900</v>
      </c>
      <c r="F8" s="2324"/>
      <c r="G8" s="2773" t="s">
        <v>147</v>
      </c>
      <c r="H8" s="2784" t="s">
        <v>166</v>
      </c>
      <c r="I8" s="2741">
        <v>850</v>
      </c>
      <c r="J8" s="2730">
        <v>0</v>
      </c>
      <c r="K8" s="2738" t="s">
        <v>668</v>
      </c>
      <c r="L8" s="2785"/>
      <c r="M8" s="2741">
        <v>1400</v>
      </c>
      <c r="N8" s="2730"/>
      <c r="O8" s="1242"/>
      <c r="P8" s="2782"/>
      <c r="Q8" s="2736"/>
      <c r="R8" s="2735"/>
      <c r="S8" s="2708"/>
      <c r="T8" s="2710"/>
      <c r="U8" s="2711"/>
      <c r="V8" s="2711"/>
      <c r="W8" s="2712"/>
      <c r="X8" s="2688" t="s">
        <v>278</v>
      </c>
      <c r="Y8" s="2686">
        <v>7700</v>
      </c>
      <c r="Z8" s="2694">
        <v>6800</v>
      </c>
      <c r="AA8" s="2697"/>
      <c r="AB8" s="41"/>
      <c r="AC8" s="2411"/>
      <c r="AD8" s="24"/>
      <c r="AE8" s="24"/>
      <c r="AF8" s="2679" t="s">
        <v>490</v>
      </c>
      <c r="AG8" s="2680"/>
      <c r="AH8" s="1417"/>
      <c r="AI8" s="1415"/>
      <c r="AJ8" s="24"/>
      <c r="AK8" s="24"/>
      <c r="AL8" s="24"/>
      <c r="AM8" s="24"/>
      <c r="AN8" s="24"/>
      <c r="AO8" s="24"/>
      <c r="AP8" s="24"/>
      <c r="AQ8" s="24"/>
      <c r="AR8" s="24"/>
      <c r="AS8" s="24"/>
      <c r="AT8" s="24"/>
      <c r="AU8" s="24"/>
      <c r="AV8" s="24"/>
      <c r="AW8" s="24"/>
      <c r="AX8" s="24"/>
      <c r="AY8" s="24"/>
      <c r="AZ8" s="24"/>
      <c r="BA8" s="24"/>
      <c r="BB8" s="24"/>
      <c r="BC8" s="21"/>
      <c r="BD8" s="21"/>
      <c r="BE8" s="21"/>
      <c r="BF8" s="21"/>
      <c r="BG8" s="21"/>
      <c r="BH8" s="21"/>
      <c r="BI8" s="21"/>
      <c r="BJ8" s="21"/>
      <c r="BK8" s="21"/>
      <c r="BL8" s="21"/>
      <c r="BM8" s="21"/>
      <c r="BN8" s="21"/>
      <c r="BO8" s="21"/>
      <c r="BP8" s="21"/>
      <c r="BQ8" s="21"/>
      <c r="BR8" s="21"/>
    </row>
    <row r="9" spans="1:70" s="40" customFormat="1" ht="14.1" customHeight="1">
      <c r="A9" s="2743"/>
      <c r="B9" s="222"/>
      <c r="C9" s="2757"/>
      <c r="D9" s="2734"/>
      <c r="E9" s="2777"/>
      <c r="F9" s="2325"/>
      <c r="G9" s="2774"/>
      <c r="H9" s="2702"/>
      <c r="I9" s="2531"/>
      <c r="J9" s="2399"/>
      <c r="K9" s="2739"/>
      <c r="L9" s="2786"/>
      <c r="M9" s="2531"/>
      <c r="N9" s="2399"/>
      <c r="O9" s="1243"/>
      <c r="P9" s="2783"/>
      <c r="Q9" s="2737"/>
      <c r="R9" s="2293"/>
      <c r="S9" s="2709"/>
      <c r="T9" s="2713"/>
      <c r="U9" s="2714"/>
      <c r="V9" s="2714"/>
      <c r="W9" s="2715"/>
      <c r="X9" s="2689"/>
      <c r="Y9" s="2687"/>
      <c r="Z9" s="2695"/>
      <c r="AA9" s="2698"/>
      <c r="AB9" s="41"/>
      <c r="AC9" s="2411"/>
      <c r="AD9" s="24"/>
      <c r="AE9" s="24"/>
      <c r="AF9" s="2679" t="s">
        <v>491</v>
      </c>
      <c r="AG9" s="2680"/>
      <c r="AH9" s="1417"/>
      <c r="AI9" s="1415"/>
      <c r="AJ9" s="24"/>
      <c r="AK9" s="24"/>
      <c r="AL9" s="24"/>
      <c r="AM9" s="24"/>
      <c r="AN9" s="24"/>
      <c r="AO9" s="24"/>
      <c r="AP9" s="24"/>
      <c r="AQ9" s="24"/>
      <c r="AR9" s="24"/>
      <c r="AS9" s="24"/>
      <c r="AT9" s="24"/>
      <c r="AU9" s="24"/>
      <c r="AV9" s="24"/>
      <c r="AW9" s="24"/>
      <c r="AX9" s="24"/>
      <c r="AY9" s="24"/>
      <c r="AZ9" s="24"/>
      <c r="BA9" s="24"/>
      <c r="BB9" s="24"/>
      <c r="BC9" s="21"/>
      <c r="BD9" s="21"/>
      <c r="BE9" s="21"/>
      <c r="BF9" s="21"/>
      <c r="BG9" s="21"/>
      <c r="BH9" s="21"/>
      <c r="BI9" s="21"/>
      <c r="BJ9" s="21"/>
      <c r="BK9" s="21"/>
      <c r="BL9" s="21"/>
      <c r="BM9" s="21"/>
      <c r="BN9" s="21"/>
      <c r="BO9" s="21"/>
      <c r="BP9" s="21"/>
      <c r="BQ9" s="21"/>
      <c r="BR9" s="21"/>
    </row>
    <row r="10" spans="1:70" s="40" customFormat="1" ht="14.1" customHeight="1">
      <c r="A10" s="2743"/>
      <c r="B10" s="222"/>
      <c r="C10" s="2758" t="s">
        <v>937</v>
      </c>
      <c r="D10" s="2759"/>
      <c r="E10" s="2759"/>
      <c r="F10" s="2760"/>
      <c r="G10" s="2774"/>
      <c r="H10" s="2702"/>
      <c r="I10" s="2531"/>
      <c r="J10" s="2399"/>
      <c r="K10" s="2739"/>
      <c r="L10" s="2786"/>
      <c r="M10" s="2531"/>
      <c r="N10" s="2399"/>
      <c r="O10" s="1243"/>
      <c r="P10" s="2783"/>
      <c r="Q10" s="2737"/>
      <c r="R10" s="2293"/>
      <c r="S10" s="2709"/>
      <c r="T10" s="2713"/>
      <c r="U10" s="2714"/>
      <c r="V10" s="2714"/>
      <c r="W10" s="2715"/>
      <c r="X10" s="2689"/>
      <c r="Y10" s="2687"/>
      <c r="Z10" s="2695"/>
      <c r="AA10" s="2698"/>
      <c r="AB10" s="39"/>
      <c r="AC10" s="2411"/>
      <c r="AD10" s="24"/>
      <c r="AE10" s="24"/>
      <c r="AF10" s="2679" t="s">
        <v>492</v>
      </c>
      <c r="AG10" s="2680"/>
      <c r="AH10" s="1417"/>
      <c r="AI10" s="1415"/>
      <c r="AJ10" s="24"/>
      <c r="AK10" s="24"/>
      <c r="AL10" s="24"/>
      <c r="AM10" s="24"/>
      <c r="AN10" s="24"/>
      <c r="AO10" s="24"/>
      <c r="AP10" s="24"/>
      <c r="AQ10" s="24"/>
      <c r="AR10" s="24"/>
      <c r="AS10" s="24"/>
      <c r="AT10" s="24"/>
      <c r="AU10" s="24"/>
      <c r="AV10" s="24"/>
      <c r="AW10" s="24"/>
      <c r="AX10" s="24"/>
      <c r="AY10" s="24"/>
      <c r="AZ10" s="24"/>
      <c r="BA10" s="24"/>
      <c r="BB10" s="24"/>
      <c r="BC10" s="21"/>
      <c r="BD10" s="21"/>
      <c r="BE10" s="21"/>
      <c r="BF10" s="21"/>
      <c r="BG10" s="21"/>
      <c r="BH10" s="21"/>
      <c r="BI10" s="21"/>
      <c r="BJ10" s="21"/>
      <c r="BK10" s="21"/>
      <c r="BL10" s="21"/>
      <c r="BM10" s="21"/>
      <c r="BN10" s="21"/>
      <c r="BO10" s="21"/>
      <c r="BP10" s="21"/>
      <c r="BQ10" s="21"/>
      <c r="BR10" s="21"/>
    </row>
    <row r="11" spans="1:70" s="40" customFormat="1" ht="14.1" customHeight="1">
      <c r="A11" s="2743"/>
      <c r="B11" s="222"/>
      <c r="C11" s="2761"/>
      <c r="D11" s="2762"/>
      <c r="E11" s="2762"/>
      <c r="F11" s="2763"/>
      <c r="G11" s="2774"/>
      <c r="H11" s="2702"/>
      <c r="I11" s="2531"/>
      <c r="J11" s="2399"/>
      <c r="K11" s="2739"/>
      <c r="L11" s="2786"/>
      <c r="M11" s="2531"/>
      <c r="N11" s="2399"/>
      <c r="O11" s="1243"/>
      <c r="P11" s="2783"/>
      <c r="Q11" s="2737"/>
      <c r="R11" s="2293"/>
      <c r="S11" s="2709"/>
      <c r="T11" s="2713"/>
      <c r="U11" s="2714"/>
      <c r="V11" s="2714"/>
      <c r="W11" s="2715"/>
      <c r="X11" s="2689"/>
      <c r="Y11" s="2687"/>
      <c r="Z11" s="2695"/>
      <c r="AA11" s="2698"/>
      <c r="AB11" s="39"/>
      <c r="AC11" s="2411"/>
      <c r="AD11" s="24"/>
      <c r="AE11" s="24"/>
      <c r="AF11" s="2679" t="s">
        <v>493</v>
      </c>
      <c r="AG11" s="2680"/>
      <c r="AH11" s="1417"/>
      <c r="AI11" s="1415"/>
      <c r="AJ11" s="24"/>
      <c r="AK11" s="24"/>
      <c r="AL11" s="24"/>
      <c r="AM11" s="24"/>
      <c r="AN11" s="24"/>
      <c r="AO11" s="24"/>
      <c r="AP11" s="24"/>
      <c r="AQ11" s="24"/>
      <c r="AR11" s="24"/>
      <c r="AS11" s="24"/>
      <c r="AT11" s="24"/>
      <c r="AU11" s="24"/>
      <c r="AV11" s="24"/>
      <c r="AW11" s="24"/>
      <c r="AX11" s="24"/>
      <c r="AY11" s="24"/>
      <c r="AZ11" s="24"/>
      <c r="BA11" s="24"/>
      <c r="BB11" s="24"/>
      <c r="BC11" s="21"/>
      <c r="BD11" s="21"/>
      <c r="BE11" s="21"/>
      <c r="BF11" s="21"/>
      <c r="BG11" s="21"/>
      <c r="BH11" s="21"/>
      <c r="BI11" s="21"/>
      <c r="BJ11" s="21"/>
      <c r="BK11" s="21"/>
      <c r="BL11" s="21"/>
      <c r="BM11" s="21"/>
      <c r="BN11" s="21"/>
      <c r="BO11" s="21"/>
      <c r="BP11" s="21"/>
      <c r="BQ11" s="21"/>
      <c r="BR11" s="21"/>
    </row>
    <row r="12" spans="1:70" s="40" customFormat="1" ht="14.1" customHeight="1">
      <c r="A12" s="2743"/>
      <c r="B12" s="222"/>
      <c r="C12" s="984" t="s">
        <v>665</v>
      </c>
      <c r="D12" s="983" t="s">
        <v>166</v>
      </c>
      <c r="E12" s="1587">
        <v>2800</v>
      </c>
      <c r="F12" s="342">
        <v>0</v>
      </c>
      <c r="G12" s="2774"/>
      <c r="H12" s="2702"/>
      <c r="I12" s="2531"/>
      <c r="J12" s="2399"/>
      <c r="K12" s="2739"/>
      <c r="L12" s="2786"/>
      <c r="M12" s="2531"/>
      <c r="N12" s="2399"/>
      <c r="O12" s="1243"/>
      <c r="P12" s="2783"/>
      <c r="Q12" s="2737"/>
      <c r="R12" s="2293"/>
      <c r="S12" s="2709"/>
      <c r="T12" s="2713"/>
      <c r="U12" s="2714"/>
      <c r="V12" s="2714"/>
      <c r="W12" s="2715"/>
      <c r="X12" s="2689"/>
      <c r="Y12" s="2687"/>
      <c r="Z12" s="2695"/>
      <c r="AA12" s="2698"/>
      <c r="AB12" s="41"/>
      <c r="AC12" s="2411"/>
      <c r="AD12" s="24"/>
      <c r="AE12" s="24"/>
      <c r="AF12" s="2681" t="s">
        <v>782</v>
      </c>
      <c r="AG12" s="1416" t="s">
        <v>776</v>
      </c>
      <c r="AH12" s="1417"/>
      <c r="AI12" s="1415"/>
      <c r="AJ12" s="24"/>
      <c r="AK12" s="24"/>
      <c r="AL12" s="24"/>
      <c r="AM12" s="24"/>
      <c r="AN12" s="24"/>
      <c r="AO12" s="24"/>
      <c r="AP12" s="24"/>
      <c r="AQ12" s="24"/>
      <c r="AR12" s="24"/>
      <c r="AS12" s="24"/>
      <c r="AT12" s="24"/>
      <c r="AU12" s="24"/>
      <c r="AV12" s="24"/>
      <c r="AW12" s="24"/>
      <c r="AX12" s="24"/>
      <c r="AY12" s="24"/>
      <c r="AZ12" s="24"/>
      <c r="BA12" s="24"/>
      <c r="BB12" s="24"/>
      <c r="BC12" s="21"/>
      <c r="BD12" s="21"/>
      <c r="BE12" s="21"/>
      <c r="BF12" s="21"/>
      <c r="BG12" s="21"/>
      <c r="BH12" s="21"/>
      <c r="BI12" s="21"/>
      <c r="BJ12" s="21"/>
      <c r="BK12" s="21"/>
      <c r="BL12" s="21"/>
      <c r="BM12" s="21"/>
      <c r="BN12" s="21"/>
      <c r="BO12" s="21"/>
      <c r="BP12" s="21"/>
      <c r="BQ12" s="21"/>
      <c r="BR12" s="21"/>
    </row>
    <row r="13" spans="1:70" s="40" customFormat="1" ht="14.1" customHeight="1">
      <c r="A13" s="2743"/>
      <c r="B13" s="222"/>
      <c r="C13" s="1527" t="s">
        <v>664</v>
      </c>
      <c r="D13" s="1711" t="s">
        <v>166</v>
      </c>
      <c r="E13" s="1588">
        <v>3350</v>
      </c>
      <c r="F13" s="293"/>
      <c r="G13" s="2774"/>
      <c r="H13" s="2702"/>
      <c r="I13" s="2531"/>
      <c r="J13" s="2399"/>
      <c r="K13" s="2739"/>
      <c r="L13" s="2786"/>
      <c r="M13" s="2531"/>
      <c r="N13" s="2399"/>
      <c r="O13" s="1243"/>
      <c r="P13" s="2783"/>
      <c r="Q13" s="2737"/>
      <c r="R13" s="2293"/>
      <c r="S13" s="2709"/>
      <c r="T13" s="2713"/>
      <c r="U13" s="2714"/>
      <c r="V13" s="2714"/>
      <c r="W13" s="2715"/>
      <c r="X13" s="2689"/>
      <c r="Y13" s="2687"/>
      <c r="Z13" s="2695"/>
      <c r="AA13" s="2698"/>
      <c r="AB13" s="41"/>
      <c r="AC13" s="2411"/>
      <c r="AD13" s="24"/>
      <c r="AE13" s="24"/>
      <c r="AF13" s="2681"/>
      <c r="AG13" s="1416" t="s">
        <v>777</v>
      </c>
      <c r="AH13" s="1417"/>
      <c r="AI13" s="1415"/>
      <c r="AJ13" s="24"/>
      <c r="AK13" s="24"/>
      <c r="AL13" s="24"/>
      <c r="AM13" s="24"/>
      <c r="AN13" s="24"/>
      <c r="AO13" s="24"/>
      <c r="AP13" s="24"/>
      <c r="AQ13" s="24"/>
      <c r="AR13" s="24"/>
      <c r="AS13" s="24"/>
      <c r="AT13" s="24"/>
      <c r="AU13" s="24"/>
      <c r="AV13" s="24"/>
      <c r="AW13" s="24"/>
      <c r="AX13" s="24"/>
      <c r="AY13" s="24"/>
      <c r="AZ13" s="24"/>
      <c r="BA13" s="24"/>
      <c r="BB13" s="24"/>
      <c r="BC13" s="21"/>
      <c r="BD13" s="21"/>
      <c r="BE13" s="21"/>
      <c r="BF13" s="21"/>
      <c r="BG13" s="21"/>
      <c r="BH13" s="21"/>
      <c r="BI13" s="21"/>
      <c r="BJ13" s="21"/>
      <c r="BK13" s="21"/>
      <c r="BL13" s="21"/>
      <c r="BM13" s="21"/>
      <c r="BN13" s="21"/>
      <c r="BO13" s="21"/>
      <c r="BP13" s="21"/>
      <c r="BQ13" s="21"/>
      <c r="BR13" s="21"/>
    </row>
    <row r="14" spans="1:70" s="40" customFormat="1" ht="14.1" customHeight="1">
      <c r="A14" s="2743"/>
      <c r="B14" s="222"/>
      <c r="C14" s="984" t="s">
        <v>615</v>
      </c>
      <c r="D14" s="983" t="s">
        <v>166</v>
      </c>
      <c r="E14" s="1588">
        <v>2650</v>
      </c>
      <c r="F14" s="293"/>
      <c r="G14" s="2774"/>
      <c r="H14" s="2702"/>
      <c r="I14" s="2531"/>
      <c r="J14" s="2399"/>
      <c r="K14" s="2739"/>
      <c r="L14" s="2786"/>
      <c r="M14" s="2531"/>
      <c r="N14" s="2399"/>
      <c r="O14" s="1243"/>
      <c r="P14" s="2783"/>
      <c r="Q14" s="2737"/>
      <c r="R14" s="2293"/>
      <c r="S14" s="2709"/>
      <c r="T14" s="2713"/>
      <c r="U14" s="2714"/>
      <c r="V14" s="2714"/>
      <c r="W14" s="2715"/>
      <c r="X14" s="2689"/>
      <c r="Y14" s="2687"/>
      <c r="Z14" s="2695"/>
      <c r="AA14" s="2698"/>
      <c r="AB14" s="39"/>
      <c r="AC14" s="2411"/>
      <c r="AD14" s="24"/>
      <c r="AE14" s="24"/>
      <c r="AF14" s="2681"/>
      <c r="AG14" s="1416" t="s">
        <v>778</v>
      </c>
      <c r="AH14" s="1417"/>
      <c r="AI14" s="1415"/>
      <c r="AJ14" s="24"/>
      <c r="AK14" s="24"/>
      <c r="AL14" s="24"/>
      <c r="AM14" s="24"/>
      <c r="AN14" s="24"/>
      <c r="AO14" s="24"/>
      <c r="AP14" s="24"/>
      <c r="AQ14" s="24"/>
      <c r="AR14" s="24"/>
      <c r="AS14" s="24"/>
      <c r="AT14" s="24"/>
      <c r="AU14" s="24"/>
      <c r="AV14" s="24"/>
      <c r="AW14" s="24"/>
      <c r="AX14" s="24"/>
      <c r="AY14" s="24"/>
      <c r="AZ14" s="24"/>
      <c r="BA14" s="24"/>
      <c r="BB14" s="24"/>
      <c r="BC14" s="21"/>
      <c r="BD14" s="21"/>
      <c r="BE14" s="21"/>
      <c r="BF14" s="21"/>
      <c r="BG14" s="21"/>
      <c r="BH14" s="21"/>
      <c r="BI14" s="21"/>
      <c r="BJ14" s="21"/>
      <c r="BK14" s="21"/>
      <c r="BL14" s="21"/>
      <c r="BM14" s="21"/>
      <c r="BN14" s="21"/>
      <c r="BO14" s="21"/>
      <c r="BP14" s="21"/>
      <c r="BQ14" s="21"/>
      <c r="BR14" s="21"/>
    </row>
    <row r="15" spans="1:70" s="40" customFormat="1" ht="14.1" customHeight="1">
      <c r="A15" s="2743"/>
      <c r="B15" s="222"/>
      <c r="C15" s="984" t="s">
        <v>641</v>
      </c>
      <c r="D15" s="983" t="s">
        <v>166</v>
      </c>
      <c r="E15" s="1588">
        <v>3500</v>
      </c>
      <c r="F15" s="293"/>
      <c r="G15" s="2774"/>
      <c r="H15" s="2702"/>
      <c r="I15" s="2531"/>
      <c r="J15" s="2399"/>
      <c r="K15" s="2739"/>
      <c r="L15" s="2786"/>
      <c r="M15" s="2531"/>
      <c r="N15" s="2399"/>
      <c r="O15" s="1243"/>
      <c r="P15" s="2783"/>
      <c r="Q15" s="2737"/>
      <c r="R15" s="2293"/>
      <c r="S15" s="2709"/>
      <c r="T15" s="2713"/>
      <c r="U15" s="2714"/>
      <c r="V15" s="2714"/>
      <c r="W15" s="2715"/>
      <c r="X15" s="2689"/>
      <c r="Y15" s="2687"/>
      <c r="Z15" s="2695"/>
      <c r="AA15" s="2698"/>
      <c r="AC15" s="2411"/>
      <c r="AD15" s="24"/>
      <c r="AE15" s="24"/>
      <c r="AF15" s="2681"/>
      <c r="AG15" s="1416" t="s">
        <v>779</v>
      </c>
      <c r="AH15" s="1417"/>
      <c r="AI15" s="1415"/>
      <c r="AJ15" s="24"/>
      <c r="AK15" s="24"/>
      <c r="AL15" s="24"/>
      <c r="AM15" s="24"/>
      <c r="AN15" s="24"/>
      <c r="AO15" s="24"/>
      <c r="AP15" s="24"/>
      <c r="AQ15" s="24"/>
      <c r="AR15" s="24"/>
      <c r="AS15" s="24"/>
      <c r="AT15" s="24"/>
      <c r="AU15" s="24"/>
      <c r="AV15" s="24"/>
      <c r="AW15" s="24"/>
      <c r="AX15" s="24"/>
      <c r="AY15" s="24"/>
      <c r="AZ15" s="24"/>
      <c r="BA15" s="24"/>
      <c r="BB15" s="24"/>
      <c r="BC15" s="21"/>
      <c r="BD15" s="21"/>
      <c r="BE15" s="21"/>
      <c r="BF15" s="21"/>
      <c r="BG15" s="21"/>
      <c r="BH15" s="21"/>
      <c r="BI15" s="21"/>
      <c r="BJ15" s="21"/>
      <c r="BK15" s="21"/>
      <c r="BL15" s="21"/>
      <c r="BM15" s="21"/>
      <c r="BN15" s="21"/>
      <c r="BO15" s="21"/>
      <c r="BP15" s="21"/>
      <c r="BQ15" s="21"/>
      <c r="BR15" s="21"/>
    </row>
    <row r="16" spans="1:70" s="40" customFormat="1" ht="14.1" customHeight="1">
      <c r="A16" s="2743"/>
      <c r="B16" s="222"/>
      <c r="C16" s="984" t="s">
        <v>616</v>
      </c>
      <c r="D16" s="983" t="s">
        <v>166</v>
      </c>
      <c r="E16" s="1588">
        <v>2700</v>
      </c>
      <c r="F16" s="293"/>
      <c r="G16" s="2774"/>
      <c r="H16" s="2702"/>
      <c r="I16" s="2531"/>
      <c r="J16" s="2399"/>
      <c r="K16" s="2739"/>
      <c r="L16" s="2786"/>
      <c r="M16" s="2531"/>
      <c r="N16" s="2399"/>
      <c r="O16" s="1243"/>
      <c r="P16" s="2783"/>
      <c r="Q16" s="2737"/>
      <c r="R16" s="2293"/>
      <c r="S16" s="2709"/>
      <c r="T16" s="2713"/>
      <c r="U16" s="2714"/>
      <c r="V16" s="2714"/>
      <c r="W16" s="2715"/>
      <c r="X16" s="2689"/>
      <c r="Y16" s="2687"/>
      <c r="Z16" s="2695"/>
      <c r="AA16" s="2698"/>
      <c r="AC16" s="2411"/>
      <c r="AD16" s="24"/>
      <c r="AE16" s="24"/>
      <c r="AF16" s="2681"/>
      <c r="AG16" s="1416" t="s">
        <v>803</v>
      </c>
      <c r="AH16" s="1417"/>
      <c r="AI16" s="1415"/>
      <c r="AJ16" s="24"/>
      <c r="AK16" s="24"/>
      <c r="AL16" s="24"/>
      <c r="AM16" s="24"/>
      <c r="AN16" s="24"/>
      <c r="AO16" s="24"/>
      <c r="AP16" s="24"/>
      <c r="AQ16" s="24"/>
      <c r="AR16" s="24"/>
      <c r="AS16" s="24"/>
      <c r="AT16" s="24"/>
      <c r="AU16" s="24"/>
      <c r="AV16" s="24"/>
      <c r="AW16" s="24"/>
      <c r="AX16" s="24"/>
      <c r="AY16" s="24"/>
      <c r="AZ16" s="24"/>
      <c r="BA16" s="24"/>
      <c r="BB16" s="24"/>
      <c r="BC16" s="21"/>
      <c r="BD16" s="21"/>
      <c r="BE16" s="21"/>
      <c r="BF16" s="21"/>
      <c r="BG16" s="21"/>
      <c r="BH16" s="21"/>
      <c r="BI16" s="21"/>
      <c r="BJ16" s="21"/>
      <c r="BK16" s="21"/>
      <c r="BL16" s="21"/>
      <c r="BM16" s="21"/>
      <c r="BN16" s="21"/>
      <c r="BO16" s="21"/>
      <c r="BP16" s="21"/>
      <c r="BQ16" s="21"/>
      <c r="BR16" s="21"/>
    </row>
    <row r="17" spans="1:70" s="40" customFormat="1" ht="14.1" customHeight="1">
      <c r="A17" s="2743"/>
      <c r="B17" s="222"/>
      <c r="C17" s="1014" t="s">
        <v>617</v>
      </c>
      <c r="D17" s="983" t="s">
        <v>166</v>
      </c>
      <c r="E17" s="1589">
        <v>1700</v>
      </c>
      <c r="F17" s="993"/>
      <c r="G17" s="2774"/>
      <c r="H17" s="2702"/>
      <c r="I17" s="2531"/>
      <c r="J17" s="2399"/>
      <c r="K17" s="2739"/>
      <c r="L17" s="2786"/>
      <c r="M17" s="2531"/>
      <c r="N17" s="2399"/>
      <c r="O17" s="1243"/>
      <c r="P17" s="2783"/>
      <c r="Q17" s="2737"/>
      <c r="R17" s="2293"/>
      <c r="S17" s="2709"/>
      <c r="T17" s="2713"/>
      <c r="U17" s="2714"/>
      <c r="V17" s="2714"/>
      <c r="W17" s="2715"/>
      <c r="X17" s="2689"/>
      <c r="Y17" s="2687"/>
      <c r="Z17" s="2695"/>
      <c r="AA17" s="2698"/>
      <c r="AC17" s="2411"/>
      <c r="AD17" s="24"/>
      <c r="AE17" s="24"/>
      <c r="AF17" s="2681"/>
      <c r="AG17" s="1416" t="s">
        <v>780</v>
      </c>
      <c r="AH17" s="1417"/>
      <c r="AI17" s="1415"/>
      <c r="AJ17" s="24"/>
      <c r="AK17" s="24"/>
      <c r="AL17" s="24"/>
      <c r="AM17" s="24"/>
      <c r="AN17" s="24"/>
      <c r="AO17" s="24"/>
      <c r="AP17" s="24"/>
      <c r="AQ17" s="24"/>
      <c r="AR17" s="24"/>
      <c r="AS17" s="24"/>
      <c r="AT17" s="24"/>
      <c r="AU17" s="24"/>
      <c r="AV17" s="24"/>
      <c r="AW17" s="24"/>
      <c r="AX17" s="24"/>
      <c r="AY17" s="24"/>
      <c r="AZ17" s="24"/>
      <c r="BA17" s="24"/>
      <c r="BB17" s="24"/>
      <c r="BC17" s="21"/>
      <c r="BD17" s="21"/>
      <c r="BE17" s="21"/>
      <c r="BF17" s="21"/>
      <c r="BG17" s="21"/>
      <c r="BH17" s="21"/>
      <c r="BI17" s="21"/>
      <c r="BJ17" s="21"/>
      <c r="BK17" s="21"/>
      <c r="BL17" s="21"/>
      <c r="BM17" s="21"/>
      <c r="BN17" s="21"/>
      <c r="BO17" s="21"/>
      <c r="BP17" s="21"/>
      <c r="BQ17" s="21"/>
      <c r="BR17" s="21"/>
    </row>
    <row r="18" spans="1:70" s="40" customFormat="1" ht="14.1" customHeight="1">
      <c r="A18" s="2743"/>
      <c r="B18" s="222"/>
      <c r="C18" s="1528" t="s">
        <v>642</v>
      </c>
      <c r="D18" s="527" t="s">
        <v>166</v>
      </c>
      <c r="E18" s="1589">
        <v>2400</v>
      </c>
      <c r="F18" s="2570"/>
      <c r="G18" s="2774"/>
      <c r="H18" s="2702"/>
      <c r="I18" s="2531"/>
      <c r="J18" s="2399"/>
      <c r="K18" s="2739"/>
      <c r="L18" s="2786"/>
      <c r="M18" s="2531"/>
      <c r="N18" s="2399"/>
      <c r="O18" s="1243"/>
      <c r="P18" s="2783"/>
      <c r="Q18" s="2737"/>
      <c r="R18" s="2293"/>
      <c r="S18" s="2709"/>
      <c r="T18" s="2713"/>
      <c r="U18" s="2714"/>
      <c r="V18" s="2714"/>
      <c r="W18" s="2715"/>
      <c r="X18" s="2689"/>
      <c r="Y18" s="2687"/>
      <c r="Z18" s="2695"/>
      <c r="AA18" s="2698"/>
      <c r="AC18" s="2411"/>
      <c r="AD18" s="24"/>
      <c r="AE18" s="24"/>
      <c r="AF18" s="2681"/>
      <c r="AG18" s="1416" t="s">
        <v>781</v>
      </c>
      <c r="AH18" s="1417"/>
      <c r="AI18" s="1415"/>
      <c r="AJ18" s="24"/>
      <c r="AK18" s="24"/>
      <c r="AL18" s="24"/>
      <c r="AM18" s="24"/>
      <c r="AN18" s="24"/>
      <c r="AO18" s="24"/>
      <c r="AP18" s="24"/>
      <c r="AQ18" s="24"/>
      <c r="AR18" s="24"/>
      <c r="AS18" s="24"/>
      <c r="AT18" s="24"/>
      <c r="AU18" s="24"/>
      <c r="AV18" s="24"/>
      <c r="AW18" s="24"/>
      <c r="AX18" s="24"/>
      <c r="AY18" s="24"/>
      <c r="AZ18" s="24"/>
      <c r="BA18" s="24"/>
      <c r="BB18" s="24"/>
      <c r="BC18" s="21"/>
      <c r="BD18" s="21"/>
      <c r="BE18" s="21"/>
      <c r="BF18" s="21"/>
      <c r="BG18" s="21"/>
      <c r="BH18" s="21"/>
      <c r="BI18" s="21"/>
      <c r="BJ18" s="21"/>
      <c r="BK18" s="21"/>
      <c r="BL18" s="21"/>
      <c r="BM18" s="21"/>
      <c r="BN18" s="21"/>
      <c r="BO18" s="21"/>
      <c r="BP18" s="21"/>
      <c r="BQ18" s="21"/>
      <c r="BR18" s="21"/>
    </row>
    <row r="19" spans="1:70" s="40" customFormat="1" ht="14.1" customHeight="1">
      <c r="A19" s="2743"/>
      <c r="B19" s="223"/>
      <c r="C19" s="995"/>
      <c r="D19" s="525"/>
      <c r="E19" s="1590"/>
      <c r="F19" s="2325"/>
      <c r="G19" s="2775"/>
      <c r="H19" s="2703"/>
      <c r="I19" s="2396"/>
      <c r="J19" s="2272"/>
      <c r="K19" s="2739"/>
      <c r="L19" s="2786"/>
      <c r="M19" s="2531"/>
      <c r="N19" s="2399"/>
      <c r="O19" s="1243"/>
      <c r="P19" s="2783"/>
      <c r="Q19" s="2737"/>
      <c r="R19" s="2293"/>
      <c r="S19" s="2709"/>
      <c r="T19" s="2716"/>
      <c r="U19" s="2717"/>
      <c r="V19" s="2717"/>
      <c r="W19" s="2718"/>
      <c r="X19" s="2689"/>
      <c r="Y19" s="2687"/>
      <c r="Z19" s="2695"/>
      <c r="AA19" s="2698"/>
      <c r="AC19" s="2411"/>
      <c r="AD19" s="24"/>
      <c r="AE19" s="24"/>
      <c r="AF19" s="2691" t="s">
        <v>262</v>
      </c>
      <c r="AG19" s="2691"/>
      <c r="AH19" s="1418">
        <f>SUM(AH8:AH18)</f>
        <v>0</v>
      </c>
      <c r="AI19" s="1415"/>
      <c r="AJ19" s="24"/>
      <c r="AK19" s="24"/>
      <c r="AL19" s="24"/>
      <c r="AM19" s="24"/>
      <c r="AN19" s="24"/>
      <c r="AO19" s="24"/>
      <c r="AP19" s="24"/>
      <c r="AQ19" s="24"/>
      <c r="AR19" s="24"/>
      <c r="AS19" s="24"/>
      <c r="AT19" s="24"/>
      <c r="AU19" s="24"/>
      <c r="AV19" s="24"/>
      <c r="AW19" s="24"/>
      <c r="AX19" s="24"/>
      <c r="AY19" s="24"/>
      <c r="AZ19" s="24"/>
      <c r="BA19" s="24"/>
      <c r="BB19" s="24"/>
      <c r="BC19" s="21"/>
      <c r="BD19" s="21"/>
      <c r="BE19" s="21"/>
      <c r="BF19" s="21"/>
      <c r="BG19" s="21"/>
      <c r="BH19" s="21"/>
      <c r="BI19" s="21"/>
      <c r="BJ19" s="21"/>
      <c r="BK19" s="21"/>
      <c r="BL19" s="21"/>
      <c r="BM19" s="21"/>
      <c r="BN19" s="21"/>
      <c r="BO19" s="21"/>
      <c r="BP19" s="21"/>
      <c r="BQ19" s="21"/>
      <c r="BR19" s="21"/>
    </row>
    <row r="20" spans="1:70" s="40" customFormat="1" ht="14.1" customHeight="1">
      <c r="A20" s="2743"/>
      <c r="B20" s="339" t="s">
        <v>317</v>
      </c>
      <c r="C20" s="889" t="s">
        <v>63</v>
      </c>
      <c r="D20" s="525" t="s">
        <v>166</v>
      </c>
      <c r="E20" s="890">
        <v>1950</v>
      </c>
      <c r="F20" s="294"/>
      <c r="G20" s="1460"/>
      <c r="H20" s="1461"/>
      <c r="I20" s="1400"/>
      <c r="J20" s="1241"/>
      <c r="K20" s="2740"/>
      <c r="L20" s="2787"/>
      <c r="M20" s="2396"/>
      <c r="N20" s="2272"/>
      <c r="O20" s="1243"/>
      <c r="P20" s="953"/>
      <c r="Q20" s="953"/>
      <c r="R20" s="751"/>
      <c r="S20" s="1456"/>
      <c r="T20" s="1575"/>
      <c r="U20" s="992"/>
      <c r="V20" s="992"/>
      <c r="W20" s="1576"/>
      <c r="X20" s="2689"/>
      <c r="Y20" s="2687"/>
      <c r="Z20" s="2695"/>
      <c r="AA20" s="2698"/>
      <c r="AC20" s="2411"/>
      <c r="AD20" s="24"/>
      <c r="AE20" s="24"/>
      <c r="AF20" s="1412"/>
      <c r="AG20" s="1412"/>
      <c r="AH20" s="1412"/>
      <c r="AI20" s="1412"/>
      <c r="AJ20" s="24"/>
      <c r="AK20" s="24"/>
      <c r="AL20" s="24"/>
      <c r="AM20" s="24"/>
      <c r="AN20" s="24"/>
      <c r="AO20" s="24"/>
      <c r="AP20" s="24"/>
      <c r="AQ20" s="24"/>
      <c r="AR20" s="24"/>
      <c r="AS20" s="24"/>
      <c r="AT20" s="24"/>
      <c r="AU20" s="24"/>
      <c r="AV20" s="24"/>
      <c r="AW20" s="24"/>
      <c r="AX20" s="24"/>
      <c r="AY20" s="24"/>
      <c r="AZ20" s="24"/>
      <c r="BA20" s="24"/>
      <c r="BB20" s="24"/>
      <c r="BC20" s="21"/>
      <c r="BD20" s="21"/>
      <c r="BE20" s="21"/>
      <c r="BF20" s="21"/>
      <c r="BG20" s="21"/>
      <c r="BH20" s="21"/>
      <c r="BI20" s="21"/>
      <c r="BJ20" s="21"/>
      <c r="BK20" s="21"/>
      <c r="BL20" s="21"/>
      <c r="BM20" s="21"/>
      <c r="BN20" s="21"/>
      <c r="BO20" s="21"/>
      <c r="BP20" s="21"/>
      <c r="BQ20" s="21"/>
      <c r="BR20" s="21"/>
    </row>
    <row r="21" spans="1:70" s="40" customFormat="1" ht="14.1" customHeight="1">
      <c r="A21" s="2743"/>
      <c r="B21" s="222"/>
      <c r="C21" s="893" t="s">
        <v>64</v>
      </c>
      <c r="D21" s="527" t="s">
        <v>50</v>
      </c>
      <c r="E21" s="894">
        <v>800</v>
      </c>
      <c r="F21" s="350">
        <v>0</v>
      </c>
      <c r="G21" s="1462" t="s">
        <v>155</v>
      </c>
      <c r="H21" s="953"/>
      <c r="I21" s="1311"/>
      <c r="J21" s="1241"/>
      <c r="K21" s="953"/>
      <c r="L21" s="958"/>
      <c r="M21" s="751"/>
      <c r="N21" s="957"/>
      <c r="O21" s="1592"/>
      <c r="P21" s="953"/>
      <c r="Q21" s="953"/>
      <c r="R21" s="751"/>
      <c r="S21" s="1456"/>
      <c r="T21" s="1577"/>
      <c r="U21" s="751"/>
      <c r="V21" s="751"/>
      <c r="W21" s="1578"/>
      <c r="X21" s="2689"/>
      <c r="Y21" s="2687"/>
      <c r="Z21" s="2695"/>
      <c r="AA21" s="2698"/>
      <c r="AC21" s="2411"/>
      <c r="AD21" s="24"/>
      <c r="AE21" s="24"/>
      <c r="AF21" s="1410"/>
      <c r="AG21" s="1410"/>
      <c r="AH21" s="1410"/>
      <c r="AI21" s="1410"/>
      <c r="AJ21" s="24"/>
      <c r="AK21" s="24"/>
      <c r="AL21" s="24"/>
      <c r="AM21" s="24"/>
      <c r="AN21" s="24"/>
      <c r="AO21" s="24"/>
      <c r="AP21" s="24"/>
      <c r="AQ21" s="24"/>
      <c r="AR21" s="24"/>
      <c r="AS21" s="24"/>
      <c r="AT21" s="24"/>
      <c r="AU21" s="24"/>
      <c r="AV21" s="24"/>
      <c r="AW21" s="24"/>
      <c r="AX21" s="24"/>
      <c r="AY21" s="24"/>
      <c r="AZ21" s="24"/>
      <c r="BA21" s="24"/>
      <c r="BB21" s="24"/>
      <c r="BC21" s="21"/>
      <c r="BD21" s="21"/>
      <c r="BE21" s="21"/>
      <c r="BF21" s="21"/>
      <c r="BG21" s="21"/>
      <c r="BH21" s="21"/>
      <c r="BI21" s="21"/>
      <c r="BJ21" s="21"/>
      <c r="BK21" s="21"/>
      <c r="BL21" s="21"/>
      <c r="BM21" s="21"/>
      <c r="BN21" s="21"/>
      <c r="BO21" s="21"/>
      <c r="BP21" s="21"/>
      <c r="BQ21" s="21"/>
      <c r="BR21" s="21"/>
    </row>
    <row r="22" spans="1:70" s="40" customFormat="1" ht="14.1" customHeight="1">
      <c r="A22" s="2743"/>
      <c r="B22" s="222"/>
      <c r="C22" s="891" t="s">
        <v>65</v>
      </c>
      <c r="D22" s="526" t="s">
        <v>50</v>
      </c>
      <c r="E22" s="892">
        <v>1100</v>
      </c>
      <c r="F22" s="350"/>
      <c r="G22" s="1462" t="s">
        <v>155</v>
      </c>
      <c r="H22" s="953"/>
      <c r="I22" s="1311"/>
      <c r="J22" s="1241"/>
      <c r="K22" s="959"/>
      <c r="L22" s="958"/>
      <c r="M22" s="751"/>
      <c r="N22" s="957"/>
      <c r="O22" s="1592"/>
      <c r="P22" s="176"/>
      <c r="Q22" s="176"/>
      <c r="R22" s="176"/>
      <c r="S22" s="1456"/>
      <c r="T22" s="1579"/>
      <c r="W22" s="1578"/>
      <c r="X22" s="2689"/>
      <c r="Y22" s="2687"/>
      <c r="Z22" s="2695"/>
      <c r="AA22" s="2698"/>
      <c r="AC22" s="2411"/>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1"/>
      <c r="BD22" s="21"/>
      <c r="BE22" s="21"/>
      <c r="BF22" s="21"/>
      <c r="BG22" s="21"/>
      <c r="BH22" s="21"/>
      <c r="BI22" s="21"/>
      <c r="BJ22" s="21"/>
      <c r="BK22" s="21"/>
      <c r="BL22" s="21"/>
      <c r="BM22" s="21"/>
      <c r="BN22" s="21"/>
      <c r="BO22" s="21"/>
      <c r="BP22" s="21"/>
      <c r="BQ22" s="21"/>
      <c r="BR22" s="21"/>
    </row>
    <row r="23" spans="1:70" s="40" customFormat="1" ht="14.1" customHeight="1">
      <c r="A23" s="2743"/>
      <c r="B23" s="223"/>
      <c r="C23" s="585" t="s">
        <v>66</v>
      </c>
      <c r="D23" s="526" t="s">
        <v>50</v>
      </c>
      <c r="E23" s="892">
        <v>1750</v>
      </c>
      <c r="F23" s="293">
        <v>0</v>
      </c>
      <c r="G23" s="1462" t="s">
        <v>155</v>
      </c>
      <c r="H23" s="953"/>
      <c r="I23" s="1311"/>
      <c r="J23" s="1241"/>
      <c r="K23" s="953"/>
      <c r="L23" s="955"/>
      <c r="M23" s="751"/>
      <c r="N23" s="957"/>
      <c r="O23" s="985"/>
      <c r="P23" s="176"/>
      <c r="Q23" s="176"/>
      <c r="R23" s="176"/>
      <c r="S23" s="1456"/>
      <c r="T23" s="1579"/>
      <c r="W23" s="1578"/>
      <c r="X23" s="2689"/>
      <c r="Y23" s="2687"/>
      <c r="Z23" s="2695"/>
      <c r="AA23" s="2698"/>
      <c r="AB23" s="44"/>
      <c r="AC23" s="2411"/>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1"/>
      <c r="BD23" s="21"/>
      <c r="BE23" s="21"/>
      <c r="BF23" s="21"/>
      <c r="BG23" s="21"/>
      <c r="BH23" s="21"/>
      <c r="BI23" s="21"/>
      <c r="BJ23" s="21"/>
      <c r="BK23" s="21"/>
      <c r="BL23" s="21"/>
      <c r="BM23" s="21"/>
      <c r="BN23" s="21"/>
      <c r="BO23" s="21"/>
      <c r="BP23" s="21"/>
      <c r="BQ23" s="21"/>
      <c r="BR23" s="21"/>
    </row>
    <row r="24" spans="1:70" s="40" customFormat="1" ht="15.75" customHeight="1">
      <c r="A24" s="2743"/>
      <c r="B24" s="339" t="s">
        <v>318</v>
      </c>
      <c r="C24" s="2770" t="s">
        <v>825</v>
      </c>
      <c r="D24" s="2771"/>
      <c r="E24" s="2771"/>
      <c r="F24" s="2771"/>
      <c r="G24" s="2771"/>
      <c r="H24" s="2771"/>
      <c r="I24" s="2772"/>
      <c r="J24" s="1241"/>
      <c r="K24" s="960"/>
      <c r="L24" s="955"/>
      <c r="M24" s="751"/>
      <c r="N24" s="957"/>
      <c r="O24" s="985"/>
      <c r="P24" s="176"/>
      <c r="Q24" s="176"/>
      <c r="R24" s="176"/>
      <c r="S24" s="1456"/>
      <c r="T24" s="1579"/>
      <c r="W24" s="1578"/>
      <c r="X24" s="2689"/>
      <c r="Y24" s="2687"/>
      <c r="Z24" s="2695"/>
      <c r="AA24" s="2698"/>
      <c r="AB24" s="44"/>
      <c r="AC24" s="2411"/>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1"/>
      <c r="BD24" s="21"/>
      <c r="BE24" s="21"/>
      <c r="BF24" s="21"/>
      <c r="BG24" s="21"/>
      <c r="BH24" s="21"/>
      <c r="BI24" s="21"/>
      <c r="BJ24" s="21"/>
      <c r="BK24" s="21"/>
      <c r="BL24" s="21"/>
      <c r="BM24" s="21"/>
      <c r="BN24" s="21"/>
      <c r="BO24" s="21"/>
      <c r="BP24" s="21"/>
      <c r="BQ24" s="21"/>
      <c r="BR24" s="21"/>
    </row>
    <row r="25" spans="1:70" s="40" customFormat="1" ht="12" customHeight="1">
      <c r="A25" s="2743"/>
      <c r="B25" s="223"/>
      <c r="C25" s="2704" t="s">
        <v>826</v>
      </c>
      <c r="D25" s="2719" t="s">
        <v>50</v>
      </c>
      <c r="E25" s="2706">
        <v>1900</v>
      </c>
      <c r="F25" s="2570"/>
      <c r="G25" s="1462"/>
      <c r="H25" s="962"/>
      <c r="I25" s="1463"/>
      <c r="J25" s="1241"/>
      <c r="K25" s="962"/>
      <c r="L25" s="958"/>
      <c r="M25" s="961"/>
      <c r="N25" s="957"/>
      <c r="O25" s="985"/>
      <c r="P25" s="176"/>
      <c r="Q25" s="176"/>
      <c r="R25" s="176"/>
      <c r="S25" s="1456"/>
      <c r="T25" s="1579"/>
      <c r="W25" s="1578"/>
      <c r="X25" s="2689"/>
      <c r="Y25" s="2687"/>
      <c r="Z25" s="2695"/>
      <c r="AA25" s="2698"/>
      <c r="AC25" s="2411"/>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1"/>
      <c r="BD25" s="21"/>
      <c r="BE25" s="21"/>
      <c r="BF25" s="21"/>
      <c r="BG25" s="21"/>
      <c r="BH25" s="21"/>
      <c r="BI25" s="21"/>
      <c r="BJ25" s="21"/>
      <c r="BK25" s="21"/>
      <c r="BL25" s="21"/>
      <c r="BM25" s="21"/>
      <c r="BN25" s="21"/>
      <c r="BO25" s="21"/>
      <c r="BP25" s="21"/>
      <c r="BQ25" s="21"/>
      <c r="BR25" s="21"/>
    </row>
    <row r="26" spans="1:70" ht="14.1" customHeight="1">
      <c r="A26" s="2743"/>
      <c r="B26" s="370" t="s">
        <v>319</v>
      </c>
      <c r="C26" s="2705"/>
      <c r="D26" s="2720"/>
      <c r="E26" s="2707"/>
      <c r="F26" s="2325"/>
      <c r="G26" s="1462"/>
      <c r="H26" s="962"/>
      <c r="I26" s="1463"/>
      <c r="J26" s="1241"/>
      <c r="K26" s="962"/>
      <c r="L26" s="958"/>
      <c r="M26" s="961"/>
      <c r="N26" s="957"/>
      <c r="O26" s="985"/>
      <c r="P26" s="1154"/>
      <c r="Q26" s="1154"/>
      <c r="R26" s="1154"/>
      <c r="S26" s="1456"/>
      <c r="T26" s="1580"/>
      <c r="W26" s="1578"/>
      <c r="X26" s="2689"/>
      <c r="Y26" s="2687"/>
      <c r="Z26" s="2695"/>
      <c r="AA26" s="2698"/>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row>
    <row r="27" spans="1:70" ht="14.1" customHeight="1">
      <c r="A27" s="2743"/>
      <c r="B27" s="263" t="s">
        <v>320</v>
      </c>
      <c r="C27" s="895" t="s">
        <v>69</v>
      </c>
      <c r="D27" s="528" t="s">
        <v>50</v>
      </c>
      <c r="E27" s="892">
        <v>1750</v>
      </c>
      <c r="F27" s="293"/>
      <c r="G27" s="810" t="s">
        <v>155</v>
      </c>
      <c r="H27" s="567"/>
      <c r="I27" s="1464"/>
      <c r="J27" s="1241"/>
      <c r="K27" s="567"/>
      <c r="L27" s="956"/>
      <c r="M27" s="732"/>
      <c r="N27" s="957"/>
      <c r="O27" s="985"/>
      <c r="P27" s="1154"/>
      <c r="Q27" s="1154"/>
      <c r="R27" s="1154"/>
      <c r="S27" s="1456"/>
      <c r="T27" s="1580"/>
      <c r="W27" s="1578"/>
      <c r="X27" s="2689"/>
      <c r="Y27" s="2687"/>
      <c r="Z27" s="2695"/>
      <c r="AA27" s="2698"/>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row>
    <row r="28" spans="1:70" ht="14.1" customHeight="1">
      <c r="A28" s="2743"/>
      <c r="B28" s="994" t="s">
        <v>322</v>
      </c>
      <c r="C28" s="2338" t="s">
        <v>800</v>
      </c>
      <c r="D28" s="2339"/>
      <c r="E28" s="2339"/>
      <c r="F28" s="2728"/>
      <c r="G28" s="810"/>
      <c r="H28" s="567"/>
      <c r="I28" s="1464"/>
      <c r="J28" s="1241"/>
      <c r="K28" s="800" t="s">
        <v>155</v>
      </c>
      <c r="L28" s="956"/>
      <c r="M28" s="732"/>
      <c r="N28" s="963"/>
      <c r="O28" s="986"/>
      <c r="P28" s="1154"/>
      <c r="Q28" s="1154"/>
      <c r="R28" s="1154"/>
      <c r="S28" s="1456"/>
      <c r="T28" s="1580"/>
      <c r="W28" s="1578"/>
      <c r="X28" s="2689"/>
      <c r="Y28" s="183"/>
      <c r="Z28" s="2695"/>
      <c r="AA28" s="2698"/>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row>
    <row r="29" spans="1:70" ht="14.1" customHeight="1">
      <c r="A29" s="2743"/>
      <c r="B29" s="867"/>
      <c r="C29" s="2338" t="s">
        <v>801</v>
      </c>
      <c r="D29" s="2339"/>
      <c r="E29" s="2339"/>
      <c r="F29" s="2728"/>
      <c r="G29" s="810" t="s">
        <v>155</v>
      </c>
      <c r="H29" s="567"/>
      <c r="I29" s="1464"/>
      <c r="J29" s="1241"/>
      <c r="K29" s="567"/>
      <c r="L29" s="956"/>
      <c r="M29" s="732"/>
      <c r="N29" s="963"/>
      <c r="O29" s="986"/>
      <c r="P29" s="1154"/>
      <c r="Q29" s="1154"/>
      <c r="R29" s="1154"/>
      <c r="S29" s="1456"/>
      <c r="T29" s="1580"/>
      <c r="W29" s="1578"/>
      <c r="X29" s="2689"/>
      <c r="Y29" s="183"/>
      <c r="Z29" s="2695"/>
      <c r="AA29" s="2698"/>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row>
    <row r="30" spans="1:70" ht="14.1" customHeight="1">
      <c r="A30" s="2744"/>
      <c r="B30" s="263" t="s">
        <v>321</v>
      </c>
      <c r="C30" s="2338" t="s">
        <v>577</v>
      </c>
      <c r="D30" s="2339"/>
      <c r="E30" s="2339"/>
      <c r="F30" s="2728"/>
      <c r="G30" s="810" t="s">
        <v>155</v>
      </c>
      <c r="H30" s="567"/>
      <c r="I30" s="1464"/>
      <c r="J30" s="1241"/>
      <c r="K30" s="2415" t="s">
        <v>667</v>
      </c>
      <c r="L30" s="2701" t="s">
        <v>166</v>
      </c>
      <c r="M30" s="2724">
        <v>250</v>
      </c>
      <c r="N30" s="2721"/>
      <c r="O30" s="987"/>
      <c r="P30" s="1154"/>
      <c r="Q30" s="1154"/>
      <c r="R30" s="1154"/>
      <c r="S30" s="1456"/>
      <c r="T30" s="1580"/>
      <c r="W30" s="1578"/>
      <c r="X30" s="2689"/>
      <c r="Y30" s="183"/>
      <c r="Z30" s="2695"/>
      <c r="AA30" s="2698"/>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row>
    <row r="31" spans="1:70" ht="14.1" customHeight="1">
      <c r="A31" s="2746" t="s">
        <v>70</v>
      </c>
      <c r="B31" s="2764" t="s">
        <v>71</v>
      </c>
      <c r="C31" s="2767" t="s">
        <v>291</v>
      </c>
      <c r="D31" s="2403" t="s">
        <v>52</v>
      </c>
      <c r="E31" s="2706">
        <v>1650</v>
      </c>
      <c r="F31" s="2570"/>
      <c r="G31" s="810" t="s">
        <v>155</v>
      </c>
      <c r="H31" s="567"/>
      <c r="I31" s="1464"/>
      <c r="J31" s="1241"/>
      <c r="K31" s="2727"/>
      <c r="L31" s="2702"/>
      <c r="M31" s="2725"/>
      <c r="N31" s="2722"/>
      <c r="O31" s="988"/>
      <c r="P31" s="1154"/>
      <c r="Q31" s="1154"/>
      <c r="R31" s="1154"/>
      <c r="S31" s="1456"/>
      <c r="T31" s="1580"/>
      <c r="W31" s="1578"/>
      <c r="X31" s="2689"/>
      <c r="Y31" s="183"/>
      <c r="Z31" s="2695"/>
      <c r="AA31" s="2698"/>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row>
    <row r="32" spans="1:70" ht="14.1" customHeight="1">
      <c r="A32" s="2747"/>
      <c r="B32" s="2765"/>
      <c r="C32" s="2768"/>
      <c r="D32" s="2267"/>
      <c r="E32" s="2729"/>
      <c r="F32" s="2324"/>
      <c r="G32" s="810"/>
      <c r="H32" s="567"/>
      <c r="I32" s="1464"/>
      <c r="J32" s="1241"/>
      <c r="K32" s="2727"/>
      <c r="L32" s="2702"/>
      <c r="M32" s="2725"/>
      <c r="N32" s="2722"/>
      <c r="O32" s="988"/>
      <c r="P32" s="1154"/>
      <c r="Q32" s="1154"/>
      <c r="R32" s="1154"/>
      <c r="S32" s="1456"/>
      <c r="T32" s="1580"/>
      <c r="W32" s="1578"/>
      <c r="X32" s="2689"/>
      <c r="Y32" s="183"/>
      <c r="Z32" s="2695"/>
      <c r="AA32" s="2698"/>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row>
    <row r="33" spans="1:54" ht="14.1" customHeight="1">
      <c r="A33" s="2752"/>
      <c r="B33" s="2766"/>
      <c r="C33" s="2769"/>
      <c r="D33" s="2268"/>
      <c r="E33" s="2707"/>
      <c r="F33" s="2325"/>
      <c r="G33" s="810" t="s">
        <v>155</v>
      </c>
      <c r="H33" s="567"/>
      <c r="I33" s="1464"/>
      <c r="J33" s="1241"/>
      <c r="K33" s="2416"/>
      <c r="L33" s="2703"/>
      <c r="M33" s="2726"/>
      <c r="N33" s="2723"/>
      <c r="O33" s="988"/>
      <c r="P33" s="1154"/>
      <c r="Q33" s="1154"/>
      <c r="R33" s="1154"/>
      <c r="S33" s="1456"/>
      <c r="T33" s="1580"/>
      <c r="W33" s="1578"/>
      <c r="X33" s="2689"/>
      <c r="Y33" s="183"/>
      <c r="Z33" s="2695"/>
      <c r="AA33" s="2698"/>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54" ht="14.1" customHeight="1">
      <c r="A34" s="2746" t="s">
        <v>310</v>
      </c>
      <c r="B34" s="2749" t="s">
        <v>323</v>
      </c>
      <c r="C34" s="889" t="s">
        <v>67</v>
      </c>
      <c r="D34" s="525" t="s">
        <v>50</v>
      </c>
      <c r="E34" s="890">
        <v>1800</v>
      </c>
      <c r="F34" s="325"/>
      <c r="G34" s="1462" t="s">
        <v>155</v>
      </c>
      <c r="H34" s="953"/>
      <c r="I34" s="1311"/>
      <c r="J34" s="1241"/>
      <c r="K34" s="953"/>
      <c r="L34" s="955"/>
      <c r="M34" s="751"/>
      <c r="N34" s="957"/>
      <c r="O34" s="985"/>
      <c r="P34" s="1154"/>
      <c r="Q34" s="1154"/>
      <c r="R34" s="1154"/>
      <c r="S34" s="1456"/>
      <c r="T34" s="1580"/>
      <c r="W34" s="1578"/>
      <c r="X34" s="2689"/>
      <c r="Y34" s="185"/>
      <c r="Z34" s="2695"/>
      <c r="AA34" s="2698"/>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row>
    <row r="35" spans="1:54" ht="14.1" customHeight="1">
      <c r="A35" s="2747"/>
      <c r="B35" s="2750"/>
      <c r="C35" s="891" t="s">
        <v>68</v>
      </c>
      <c r="D35" s="526" t="s">
        <v>50</v>
      </c>
      <c r="E35" s="892">
        <v>4200</v>
      </c>
      <c r="F35" s="350"/>
      <c r="G35" s="1465"/>
      <c r="H35" s="147"/>
      <c r="I35" s="1466"/>
      <c r="J35" s="378"/>
      <c r="K35" s="147"/>
      <c r="L35" s="529"/>
      <c r="M35" s="306"/>
      <c r="N35" s="366"/>
      <c r="O35" s="247"/>
      <c r="P35" s="1154"/>
      <c r="Q35" s="1154"/>
      <c r="R35" s="1154"/>
      <c r="S35" s="1457"/>
      <c r="T35" s="1580"/>
      <c r="W35" s="1581"/>
      <c r="X35" s="2689"/>
      <c r="Y35" s="185"/>
      <c r="Z35" s="2695"/>
      <c r="AA35" s="2698"/>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row>
    <row r="36" spans="1:54" ht="14.1" customHeight="1">
      <c r="A36" s="2747"/>
      <c r="B36" s="2749" t="s">
        <v>324</v>
      </c>
      <c r="C36" s="891" t="s">
        <v>643</v>
      </c>
      <c r="D36" s="526" t="s">
        <v>50</v>
      </c>
      <c r="E36" s="892">
        <v>1800</v>
      </c>
      <c r="F36" s="350"/>
      <c r="G36" s="1465"/>
      <c r="H36" s="147"/>
      <c r="I36" s="1466"/>
      <c r="J36" s="378"/>
      <c r="K36" s="147"/>
      <c r="L36" s="529"/>
      <c r="M36" s="306"/>
      <c r="N36" s="366"/>
      <c r="O36" s="247"/>
      <c r="P36" s="1154"/>
      <c r="Q36" s="1154"/>
      <c r="R36" s="1154"/>
      <c r="S36" s="1457"/>
      <c r="T36" s="1580"/>
      <c r="W36" s="1581"/>
      <c r="X36" s="2689"/>
      <c r="Y36" s="185"/>
      <c r="Z36" s="2695"/>
      <c r="AA36" s="2698"/>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row>
    <row r="37" spans="1:54" ht="14.1" customHeight="1" thickBot="1">
      <c r="A37" s="2748"/>
      <c r="B37" s="2751"/>
      <c r="C37" s="2753" t="s">
        <v>666</v>
      </c>
      <c r="D37" s="2754"/>
      <c r="E37" s="2754"/>
      <c r="F37" s="2755"/>
      <c r="G37" s="1467"/>
      <c r="H37" s="322"/>
      <c r="I37" s="1468"/>
      <c r="J37" s="379"/>
      <c r="K37" s="322"/>
      <c r="L37" s="530"/>
      <c r="M37" s="364"/>
      <c r="N37" s="367"/>
      <c r="O37" s="989"/>
      <c r="P37" s="322"/>
      <c r="Q37" s="322"/>
      <c r="R37" s="364"/>
      <c r="S37" s="1458"/>
      <c r="T37" s="1582"/>
      <c r="U37" s="364"/>
      <c r="V37" s="364"/>
      <c r="W37" s="1583"/>
      <c r="X37" s="2690"/>
      <c r="Y37" s="1523"/>
      <c r="Z37" s="2696"/>
      <c r="AA37" s="2699"/>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row>
    <row r="38" spans="1:54" ht="15.95" customHeight="1" thickTop="1" thickBot="1">
      <c r="A38" s="896" t="s">
        <v>290</v>
      </c>
      <c r="B38" s="897">
        <f>D38+I38+V38+M38+R38+Z38</f>
        <v>51000</v>
      </c>
      <c r="C38" s="898" t="s">
        <v>62</v>
      </c>
      <c r="D38" s="2745">
        <f>SUM(E8:E37)</f>
        <v>41700</v>
      </c>
      <c r="E38" s="2745">
        <f>SUM(E8:E37)</f>
        <v>41700</v>
      </c>
      <c r="F38" s="295">
        <f>SUM(F8:F37)</f>
        <v>0</v>
      </c>
      <c r="G38" s="58" t="s">
        <v>62</v>
      </c>
      <c r="H38" s="60"/>
      <c r="I38" s="59">
        <f>SUM(I8:I37)</f>
        <v>850</v>
      </c>
      <c r="J38" s="1227">
        <f>SUM(J8:J37)</f>
        <v>0</v>
      </c>
      <c r="K38" s="58" t="s">
        <v>292</v>
      </c>
      <c r="L38" s="60"/>
      <c r="M38" s="59">
        <f>SUM(M8:M37)</f>
        <v>1650</v>
      </c>
      <c r="N38" s="1227">
        <f>SUM(N8:N37)</f>
        <v>0</v>
      </c>
      <c r="O38" s="1330"/>
      <c r="P38" s="404"/>
      <c r="Q38" s="1211"/>
      <c r="R38" s="1212">
        <f>SUM(R8:R19)</f>
        <v>0</v>
      </c>
      <c r="S38" s="1459">
        <f>SUM(S8:S19)</f>
        <v>0</v>
      </c>
      <c r="T38" s="57"/>
      <c r="U38" s="1870"/>
      <c r="V38" s="1871">
        <f>SUM(V8:V19)</f>
        <v>0</v>
      </c>
      <c r="W38" s="1872">
        <f>SUM(W8:W19)</f>
        <v>0</v>
      </c>
      <c r="X38" s="58" t="s">
        <v>292</v>
      </c>
      <c r="Y38" s="60"/>
      <c r="Z38" s="59">
        <f>SUM(Z8:Z37)</f>
        <v>6800</v>
      </c>
      <c r="AA38" s="1227">
        <f>SUM(AA8:AA37)</f>
        <v>0</v>
      </c>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row>
    <row r="39" spans="1:54" ht="13.5" customHeight="1" thickTop="1">
      <c r="A39" s="83" t="s">
        <v>375</v>
      </c>
      <c r="B39" s="91"/>
      <c r="C39" s="91"/>
      <c r="D39" s="91"/>
      <c r="E39" s="91"/>
      <c r="F39" s="91"/>
      <c r="G39" s="91"/>
      <c r="H39" s="91"/>
      <c r="I39" s="91"/>
      <c r="J39" s="91"/>
      <c r="L39" s="42"/>
      <c r="M39" s="42"/>
      <c r="N39" s="42"/>
      <c r="O39" s="42"/>
      <c r="P39" s="1307"/>
      <c r="R39" s="30"/>
      <c r="S39" s="63"/>
      <c r="U39" s="30"/>
      <c r="V39" s="30"/>
      <c r="W39" s="226"/>
      <c r="X39" s="226"/>
      <c r="Y39" s="226"/>
      <c r="Z39" s="226"/>
      <c r="AA39" s="226"/>
      <c r="AB39" s="226"/>
      <c r="AC39" s="226"/>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row>
    <row r="40" spans="1:54" ht="13.5" customHeight="1">
      <c r="A40" s="85" t="s">
        <v>437</v>
      </c>
      <c r="B40" s="91"/>
      <c r="C40" s="91"/>
      <c r="D40" s="91"/>
      <c r="E40" s="91"/>
      <c r="F40" s="91"/>
      <c r="G40" s="91"/>
      <c r="H40" s="91"/>
      <c r="I40" s="91"/>
      <c r="J40" s="91"/>
      <c r="L40" s="42"/>
      <c r="M40" s="42"/>
      <c r="N40" s="42"/>
      <c r="O40" s="42"/>
      <c r="P40" s="1529" t="s">
        <v>505</v>
      </c>
      <c r="Q40" s="19"/>
      <c r="R40" s="30"/>
      <c r="S40" s="30"/>
      <c r="T40" s="63"/>
      <c r="U40" s="30"/>
      <c r="V40" s="30"/>
      <c r="W40" s="68"/>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row>
    <row r="41" spans="1:54" ht="13.5" customHeight="1">
      <c r="A41" s="85" t="s">
        <v>619</v>
      </c>
      <c r="C41" s="91"/>
      <c r="D41" s="91"/>
      <c r="E41" s="91"/>
      <c r="F41" s="91"/>
      <c r="G41" s="91"/>
      <c r="H41" s="91"/>
      <c r="J41" s="91"/>
      <c r="K41" s="85" t="s">
        <v>834</v>
      </c>
      <c r="L41" s="42"/>
      <c r="M41" s="42"/>
      <c r="N41" s="42"/>
      <c r="O41" s="42"/>
      <c r="P41" s="888"/>
      <c r="Q41" s="19"/>
      <c r="R41" s="30"/>
      <c r="S41" s="30"/>
      <c r="T41" s="63"/>
      <c r="U41" s="30"/>
      <c r="V41" s="30"/>
      <c r="W41" s="68"/>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row>
    <row r="42" spans="1:54" ht="13.5" customHeight="1">
      <c r="A42" s="85" t="s">
        <v>614</v>
      </c>
      <c r="B42" s="91"/>
      <c r="C42" s="91"/>
      <c r="D42" s="91"/>
      <c r="E42" s="91"/>
      <c r="F42" s="91"/>
      <c r="G42" s="91"/>
      <c r="H42" s="91"/>
      <c r="I42" s="91"/>
      <c r="J42" s="91"/>
      <c r="K42" s="1530" t="s">
        <v>644</v>
      </c>
      <c r="L42" s="40"/>
      <c r="M42" s="40"/>
      <c r="N42" s="40"/>
      <c r="O42" s="40"/>
      <c r="P42" s="85"/>
      <c r="W42" s="216"/>
      <c r="X42" s="2700" t="s">
        <v>576</v>
      </c>
      <c r="Y42" s="2700"/>
      <c r="Z42" s="2700"/>
      <c r="AA42" s="2700"/>
      <c r="AB42" s="2700"/>
      <c r="AC42" s="2700"/>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row>
    <row r="43" spans="1:54" ht="13.5" customHeight="1">
      <c r="A43" s="1524" t="s">
        <v>833</v>
      </c>
      <c r="B43" s="91"/>
      <c r="C43" s="91"/>
      <c r="D43" s="91"/>
      <c r="E43" s="91"/>
      <c r="F43" s="91"/>
      <c r="G43" s="91"/>
      <c r="H43" s="91"/>
      <c r="I43" s="91"/>
      <c r="J43" s="1697"/>
      <c r="K43" s="1525" t="s">
        <v>646</v>
      </c>
      <c r="L43" s="40"/>
      <c r="M43" s="40"/>
      <c r="N43" s="40"/>
      <c r="O43" s="40"/>
      <c r="P43" s="85"/>
      <c r="W43" s="216"/>
      <c r="Y43" s="267"/>
      <c r="Z43" s="1956" t="s">
        <v>495</v>
      </c>
      <c r="AA43" s="1956"/>
      <c r="AB43" s="1956"/>
      <c r="AC43" s="1956"/>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row>
    <row r="44" spans="1:54" ht="13.5" customHeight="1">
      <c r="A44" s="1525" t="s">
        <v>647</v>
      </c>
      <c r="J44" s="1698"/>
      <c r="K44" s="1525" t="s">
        <v>648</v>
      </c>
      <c r="P44" s="87"/>
      <c r="W44" s="24"/>
      <c r="Y44" s="267"/>
      <c r="Z44" s="2684" t="s">
        <v>498</v>
      </c>
      <c r="AA44" s="2685"/>
      <c r="AB44" s="2685"/>
      <c r="AC44" s="2685"/>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row>
    <row r="45" spans="1:54" ht="13.5" customHeight="1">
      <c r="A45" s="972" t="s">
        <v>484</v>
      </c>
      <c r="B45" s="91"/>
      <c r="C45" s="91"/>
      <c r="D45" s="91"/>
      <c r="E45" s="91"/>
      <c r="F45" s="91"/>
      <c r="L45" s="24"/>
      <c r="M45" s="24"/>
      <c r="N45" s="24"/>
      <c r="O45" s="24"/>
      <c r="P45" s="24"/>
      <c r="R45" s="24"/>
      <c r="S45" s="24"/>
      <c r="T45" s="24"/>
      <c r="U45" s="24"/>
      <c r="V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row>
    <row r="46" spans="1:54" ht="13.5" customHeight="1">
      <c r="A46" s="972" t="s">
        <v>485</v>
      </c>
      <c r="B46" s="91"/>
      <c r="C46" s="91"/>
      <c r="D46" s="91"/>
      <c r="E46" s="91"/>
      <c r="F46" s="91"/>
      <c r="G46" s="24"/>
      <c r="H46" s="24"/>
      <c r="I46" s="24"/>
      <c r="J46" s="24"/>
      <c r="K46" s="24"/>
      <c r="M46" s="24"/>
      <c r="N46" s="24"/>
      <c r="O46" s="24"/>
      <c r="P46" s="24"/>
      <c r="R46" s="24"/>
      <c r="S46" s="24"/>
      <c r="T46" s="24"/>
      <c r="U46" s="24"/>
      <c r="V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row>
    <row r="47" spans="1:54">
      <c r="A47" s="85"/>
      <c r="G47" s="24"/>
      <c r="H47" s="24"/>
      <c r="I47" s="24"/>
      <c r="J47" s="24"/>
      <c r="L47" s="24"/>
      <c r="M47" s="24"/>
      <c r="N47" s="24"/>
      <c r="O47" s="24"/>
      <c r="P47" s="24"/>
      <c r="Q47" s="24"/>
      <c r="R47" s="24"/>
      <c r="S47" s="24"/>
      <c r="U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row>
    <row r="48" spans="1:54" ht="12">
      <c r="A48" s="85"/>
      <c r="C48" s="30"/>
      <c r="D48" s="63"/>
      <c r="F48" s="30"/>
      <c r="G48" s="30"/>
      <c r="H48" s="226"/>
      <c r="I48" s="24"/>
      <c r="J48" s="24"/>
      <c r="L48" s="24"/>
      <c r="M48" s="24"/>
      <c r="N48" s="24"/>
      <c r="O48" s="24"/>
      <c r="P48" s="24"/>
      <c r="Q48" s="24"/>
      <c r="R48" s="24"/>
      <c r="S48" s="24"/>
      <c r="T48" s="24"/>
      <c r="U48" s="24"/>
      <c r="V48" s="24"/>
      <c r="W48" s="24"/>
      <c r="X48" s="24"/>
      <c r="Y48" s="24"/>
      <c r="Z48" s="24"/>
      <c r="AA48" s="24"/>
      <c r="AB48" s="24"/>
      <c r="AC48" s="24"/>
      <c r="AD48" s="24"/>
      <c r="AE48" s="24"/>
      <c r="AJ48" s="24"/>
      <c r="AK48" s="24"/>
      <c r="AL48" s="24"/>
      <c r="AM48" s="24"/>
      <c r="AN48" s="24"/>
      <c r="AO48" s="24"/>
      <c r="AP48" s="24"/>
      <c r="AQ48" s="24"/>
      <c r="AR48" s="24"/>
      <c r="AS48" s="24"/>
      <c r="AT48" s="24"/>
      <c r="AU48" s="24"/>
      <c r="AV48" s="24"/>
      <c r="AW48" s="24"/>
      <c r="AX48" s="24"/>
      <c r="AY48" s="24"/>
      <c r="AZ48" s="24"/>
      <c r="BA48" s="24"/>
      <c r="BB48" s="24"/>
    </row>
    <row r="49" spans="1:54" ht="12">
      <c r="A49" s="85"/>
      <c r="B49" s="19"/>
      <c r="C49" s="30"/>
      <c r="D49" s="30"/>
      <c r="E49" s="63"/>
      <c r="F49" s="30"/>
      <c r="G49" s="30"/>
      <c r="H49" s="68"/>
      <c r="I49" s="24"/>
      <c r="J49" s="24"/>
      <c r="L49" s="24"/>
      <c r="M49" s="24"/>
      <c r="N49" s="24"/>
      <c r="O49" s="24"/>
      <c r="P49" s="24"/>
      <c r="Q49" s="24"/>
      <c r="R49" s="24"/>
      <c r="S49" s="24"/>
      <c r="T49" s="24"/>
      <c r="U49" s="24"/>
      <c r="V49" s="24"/>
      <c r="W49" s="24"/>
      <c r="X49" s="24"/>
      <c r="Y49" s="24"/>
      <c r="Z49" s="24"/>
      <c r="AA49" s="24"/>
      <c r="AB49" s="24"/>
      <c r="AC49" s="24"/>
      <c r="AD49" s="24"/>
      <c r="AE49" s="24"/>
      <c r="AJ49" s="24"/>
      <c r="AK49" s="24"/>
      <c r="AL49" s="24"/>
      <c r="AM49" s="24"/>
      <c r="AN49" s="24"/>
      <c r="AO49" s="24"/>
      <c r="AP49" s="24"/>
      <c r="AQ49" s="24"/>
      <c r="AR49" s="24"/>
      <c r="AS49" s="24"/>
      <c r="AT49" s="24"/>
      <c r="AU49" s="24"/>
      <c r="AV49" s="24"/>
      <c r="AW49" s="24"/>
      <c r="AX49" s="24"/>
      <c r="AY49" s="24"/>
      <c r="AZ49" s="24"/>
      <c r="BA49" s="24"/>
      <c r="BB49" s="24"/>
    </row>
    <row r="50" spans="1:54">
      <c r="I50" s="996"/>
      <c r="J50" s="996"/>
      <c r="K50" s="996"/>
      <c r="L50" s="996"/>
      <c r="M50" s="996"/>
    </row>
    <row r="51" spans="1:54">
      <c r="I51" s="996"/>
      <c r="J51" s="996"/>
      <c r="K51" s="996"/>
      <c r="L51" s="996"/>
      <c r="M51" s="996"/>
    </row>
    <row r="52" spans="1:54">
      <c r="I52" s="996"/>
      <c r="J52" s="996"/>
      <c r="K52" s="996"/>
      <c r="L52" s="996"/>
      <c r="M52" s="996"/>
    </row>
    <row r="53" spans="1:54">
      <c r="I53" s="996"/>
      <c r="J53" s="996"/>
      <c r="K53" s="996"/>
      <c r="L53" s="996"/>
      <c r="M53" s="996"/>
    </row>
    <row r="54" spans="1:54">
      <c r="I54" s="996"/>
      <c r="J54" s="996"/>
      <c r="K54" s="996"/>
      <c r="L54" s="996"/>
      <c r="M54" s="996"/>
    </row>
    <row r="55" spans="1:54">
      <c r="I55" s="996"/>
      <c r="J55" s="996"/>
      <c r="K55" s="996"/>
      <c r="L55" s="996"/>
      <c r="M55" s="996"/>
    </row>
    <row r="56" spans="1:54">
      <c r="I56" s="996"/>
      <c r="J56" s="996"/>
      <c r="K56" s="996"/>
      <c r="L56" s="996"/>
      <c r="M56" s="996"/>
    </row>
    <row r="57" spans="1:54">
      <c r="I57" s="996"/>
      <c r="J57" s="996"/>
      <c r="K57" s="996"/>
      <c r="L57" s="996"/>
      <c r="M57" s="996"/>
    </row>
    <row r="58" spans="1:54">
      <c r="I58" s="996"/>
      <c r="J58" s="996"/>
      <c r="K58" s="996"/>
      <c r="L58" s="996"/>
      <c r="M58" s="996"/>
    </row>
    <row r="59" spans="1:54">
      <c r="I59" s="996"/>
      <c r="J59" s="996"/>
      <c r="K59" s="996"/>
      <c r="L59" s="996"/>
      <c r="M59" s="996"/>
    </row>
    <row r="60" spans="1:54">
      <c r="I60" s="996"/>
      <c r="J60" s="996"/>
      <c r="K60" s="996"/>
      <c r="L60" s="996"/>
      <c r="M60" s="996"/>
    </row>
    <row r="61" spans="1:54">
      <c r="I61" s="996"/>
      <c r="J61" s="996"/>
      <c r="K61" s="996"/>
      <c r="L61" s="996"/>
      <c r="M61" s="996"/>
    </row>
    <row r="62" spans="1:54">
      <c r="I62" s="996"/>
      <c r="J62" s="996"/>
      <c r="K62" s="996"/>
      <c r="L62" s="996"/>
      <c r="M62" s="996"/>
    </row>
    <row r="63" spans="1:54">
      <c r="I63" s="996"/>
      <c r="J63" s="996"/>
      <c r="K63" s="996"/>
      <c r="L63" s="996"/>
      <c r="M63" s="996"/>
    </row>
    <row r="64" spans="1:54">
      <c r="I64" s="996"/>
      <c r="J64" s="996"/>
      <c r="K64" s="996"/>
      <c r="L64" s="996"/>
      <c r="M64" s="996"/>
    </row>
    <row r="65" spans="9:13">
      <c r="I65" s="996"/>
      <c r="J65" s="996"/>
      <c r="K65" s="996"/>
      <c r="L65" s="996"/>
      <c r="M65" s="996"/>
    </row>
    <row r="66" spans="9:13">
      <c r="I66" s="996"/>
      <c r="J66" s="996"/>
      <c r="K66" s="996"/>
      <c r="L66" s="996"/>
      <c r="M66" s="996"/>
    </row>
    <row r="67" spans="9:13">
      <c r="I67" s="996"/>
      <c r="J67" s="996"/>
      <c r="K67" s="996"/>
      <c r="L67" s="996"/>
      <c r="M67" s="996"/>
    </row>
    <row r="68" spans="9:13">
      <c r="I68" s="996"/>
      <c r="J68" s="996"/>
      <c r="K68" s="996"/>
      <c r="L68" s="996"/>
      <c r="M68" s="996"/>
    </row>
    <row r="69" spans="9:13">
      <c r="I69" s="996"/>
      <c r="J69" s="996"/>
      <c r="K69" s="996"/>
      <c r="L69" s="996"/>
      <c r="M69" s="996"/>
    </row>
    <row r="70" spans="9:13">
      <c r="I70" s="996"/>
      <c r="J70" s="996"/>
      <c r="K70" s="996"/>
      <c r="L70" s="996"/>
      <c r="M70" s="996"/>
    </row>
    <row r="71" spans="9:13">
      <c r="I71" s="996"/>
      <c r="J71" s="996"/>
      <c r="K71" s="996"/>
      <c r="L71" s="996"/>
      <c r="M71" s="996"/>
    </row>
    <row r="72" spans="9:13">
      <c r="I72" s="996"/>
      <c r="J72" s="996"/>
      <c r="K72" s="996"/>
      <c r="L72" s="996"/>
      <c r="M72" s="996"/>
    </row>
    <row r="73" spans="9:13">
      <c r="I73" s="996"/>
      <c r="J73" s="996"/>
      <c r="K73" s="996"/>
      <c r="L73" s="996"/>
      <c r="M73" s="996"/>
    </row>
    <row r="74" spans="9:13">
      <c r="I74" s="996"/>
      <c r="J74" s="996"/>
      <c r="K74" s="996"/>
      <c r="L74" s="996"/>
      <c r="M74" s="996"/>
    </row>
  </sheetData>
  <sheetProtection password="C536" sheet="1"/>
  <mergeCells count="89">
    <mergeCell ref="B31:B33"/>
    <mergeCell ref="C31:C33"/>
    <mergeCell ref="C24:I24"/>
    <mergeCell ref="G8:G19"/>
    <mergeCell ref="I8:I19"/>
    <mergeCell ref="E8:E9"/>
    <mergeCell ref="H8:H19"/>
    <mergeCell ref="D38:E38"/>
    <mergeCell ref="F8:F9"/>
    <mergeCell ref="A34:A37"/>
    <mergeCell ref="B34:B35"/>
    <mergeCell ref="B36:B37"/>
    <mergeCell ref="A31:A33"/>
    <mergeCell ref="C37:F37"/>
    <mergeCell ref="C8:C9"/>
    <mergeCell ref="C10:F11"/>
    <mergeCell ref="D31:D33"/>
    <mergeCell ref="D8:D9"/>
    <mergeCell ref="R8:R19"/>
    <mergeCell ref="Q8:Q19"/>
    <mergeCell ref="K8:K20"/>
    <mergeCell ref="M8:M20"/>
    <mergeCell ref="A8:A30"/>
    <mergeCell ref="P8:P19"/>
    <mergeCell ref="J8:J19"/>
    <mergeCell ref="L8:L20"/>
    <mergeCell ref="Z4:AA4"/>
    <mergeCell ref="Z5:AA5"/>
    <mergeCell ref="W5:Y5"/>
    <mergeCell ref="Y6:Z6"/>
    <mergeCell ref="N5:V5"/>
    <mergeCell ref="D6:E6"/>
    <mergeCell ref="L4:M4"/>
    <mergeCell ref="L5:M5"/>
    <mergeCell ref="Q6:R6"/>
    <mergeCell ref="H6:I6"/>
    <mergeCell ref="Q1:R1"/>
    <mergeCell ref="T3:V3"/>
    <mergeCell ref="W4:Y4"/>
    <mergeCell ref="N4:V4"/>
    <mergeCell ref="L2:P3"/>
    <mergeCell ref="Q2:R3"/>
    <mergeCell ref="S1:S2"/>
    <mergeCell ref="T1:V2"/>
    <mergeCell ref="L1:P1"/>
    <mergeCell ref="W1:AA1"/>
    <mergeCell ref="N8:N20"/>
    <mergeCell ref="W2:AA3"/>
    <mergeCell ref="A1:B1"/>
    <mergeCell ref="C2:G3"/>
    <mergeCell ref="C1:D1"/>
    <mergeCell ref="H1:K1"/>
    <mergeCell ref="A3:B3"/>
    <mergeCell ref="A2:B2"/>
    <mergeCell ref="E1:F1"/>
    <mergeCell ref="H2:K3"/>
    <mergeCell ref="M30:M33"/>
    <mergeCell ref="K30:K33"/>
    <mergeCell ref="C30:F30"/>
    <mergeCell ref="C28:F28"/>
    <mergeCell ref="C29:F29"/>
    <mergeCell ref="E31:E33"/>
    <mergeCell ref="L30:L33"/>
    <mergeCell ref="C25:C26"/>
    <mergeCell ref="E25:E26"/>
    <mergeCell ref="S8:S19"/>
    <mergeCell ref="T8:W19"/>
    <mergeCell ref="F25:F26"/>
    <mergeCell ref="D25:D26"/>
    <mergeCell ref="N30:N33"/>
    <mergeCell ref="F18:F19"/>
    <mergeCell ref="F31:F33"/>
    <mergeCell ref="Z44:AC44"/>
    <mergeCell ref="AC6:AC25"/>
    <mergeCell ref="Y8:Y27"/>
    <mergeCell ref="U6:V6"/>
    <mergeCell ref="X8:X37"/>
    <mergeCell ref="AF19:AG19"/>
    <mergeCell ref="AF7:AG7"/>
    <mergeCell ref="AF8:AG8"/>
    <mergeCell ref="Z8:Z37"/>
    <mergeCell ref="AA8:AA37"/>
    <mergeCell ref="AF9:AG9"/>
    <mergeCell ref="AF10:AG10"/>
    <mergeCell ref="AF11:AG11"/>
    <mergeCell ref="AF12:AF18"/>
    <mergeCell ref="AG6:AH6"/>
    <mergeCell ref="Z43:AC43"/>
    <mergeCell ref="X42:AC42"/>
  </mergeCells>
  <phoneticPr fontId="3"/>
  <conditionalFormatting sqref="AA38 F34:F36 F27 J8 F20:F23 J20:J44 F8 W20:W38 S20:S37 F12:F18 AA8 F31 F38 F25">
    <cfRule type="expression" dxfId="41" priority="1" stopIfTrue="1">
      <formula>E8&lt;F8</formula>
    </cfRule>
  </conditionalFormatting>
  <conditionalFormatting sqref="F44 F47">
    <cfRule type="expression" dxfId="40" priority="2" stopIfTrue="1">
      <formula>D44&lt;F44</formula>
    </cfRule>
  </conditionalFormatting>
  <conditionalFormatting sqref="S39:S44 W39:W44 D48:D49">
    <cfRule type="expression" dxfId="39" priority="3" stopIfTrue="1">
      <formula>K39&lt;D39</formula>
    </cfRule>
  </conditionalFormatting>
  <conditionalFormatting sqref="L39:O44">
    <cfRule type="expression" dxfId="38" priority="5" stopIfTrue="1">
      <formula>P39&lt;L39</formula>
    </cfRule>
  </conditionalFormatting>
  <conditionalFormatting sqref="N8:O8 N21:O38 O9:O20">
    <cfRule type="expression" dxfId="37" priority="8" stopIfTrue="1">
      <formula>$M8&lt;$N8</formula>
    </cfRule>
  </conditionalFormatting>
  <conditionalFormatting sqref="S8:S19">
    <cfRule type="expression" dxfId="36" priority="9" stopIfTrue="1">
      <formula>$R8&lt;$S8</formula>
    </cfRule>
  </conditionalFormatting>
  <conditionalFormatting sqref="Q39:S44">
    <cfRule type="expression" dxfId="35" priority="17" stopIfTrue="1">
      <formula>P47&lt;Q39</formula>
    </cfRule>
  </conditionalFormatting>
  <conditionalFormatting sqref="N39:O44 H48:H49">
    <cfRule type="expression" dxfId="34" priority="18" stopIfTrue="1">
      <formula>P39&lt;H39</formula>
    </cfRule>
  </conditionalFormatting>
  <conditionalFormatting sqref="AA39">
    <cfRule type="expression" dxfId="33" priority="37" stopIfTrue="1">
      <formula>AH37&lt;AA39</formula>
    </cfRule>
  </conditionalFormatting>
  <conditionalFormatting sqref="B48:D49">
    <cfRule type="expression" dxfId="32" priority="39" stopIfTrue="1">
      <formula>#REF!&lt;B48</formula>
    </cfRule>
  </conditionalFormatting>
  <conditionalFormatting sqref="S38">
    <cfRule type="expression" dxfId="31" priority="41" stopIfTrue="1">
      <formula>#REF!&lt;#REF!</formula>
    </cfRule>
  </conditionalFormatting>
  <printOptions verticalCentered="1"/>
  <pageMargins left="0.59055118110236227" right="0.19685039370078741" top="0.19685039370078741" bottom="0.2" header="0.51181102362204722" footer="0.2"/>
  <pageSetup paperSize="9" scale="86" orientation="landscape" cellComments="asDisplayed" horizontalDpi="1200"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Q47"/>
  <sheetViews>
    <sheetView showZeros="0" view="pageBreakPreview" zoomScaleNormal="100" workbookViewId="0">
      <selection activeCell="U29" sqref="U29"/>
    </sheetView>
  </sheetViews>
  <sheetFormatPr defaultRowHeight="11.25"/>
  <cols>
    <col min="1" max="1" width="3.375" style="21" customWidth="1"/>
    <col min="2" max="2" width="9.125" style="21" customWidth="1"/>
    <col min="3" max="3" width="10.125" style="21" customWidth="1"/>
    <col min="4" max="4" width="1.25" style="21" customWidth="1"/>
    <col min="5" max="5" width="5.375" style="21" customWidth="1"/>
    <col min="6" max="6" width="7.625" style="21" customWidth="1"/>
    <col min="7" max="7" width="6.75" style="21" customWidth="1"/>
    <col min="8" max="8" width="1.25" style="21" customWidth="1"/>
    <col min="9" max="9" width="5.375" style="21" customWidth="1"/>
    <col min="10" max="10" width="7.625" style="21" customWidth="1"/>
    <col min="11" max="11" width="7.5" style="21" customWidth="1"/>
    <col min="12" max="12" width="1.25" style="21" customWidth="1"/>
    <col min="13" max="13" width="5.375" style="21" customWidth="1"/>
    <col min="14" max="15" width="7.625" style="21" customWidth="1"/>
    <col min="16" max="16" width="1.25" style="21" customWidth="1"/>
    <col min="17" max="17" width="5.375" style="21" customWidth="1"/>
    <col min="18" max="18" width="7.625" style="21" customWidth="1"/>
    <col min="19" max="19" width="6.75" style="21" customWidth="1"/>
    <col min="20" max="20" width="1.375" style="21" customWidth="1"/>
    <col min="21" max="21" width="5.375" style="21" customWidth="1"/>
    <col min="22" max="23" width="7.625" style="21" customWidth="1"/>
    <col min="24" max="24" width="1.25" style="21" customWidth="1"/>
    <col min="25" max="25" width="5.375" style="21" customWidth="1"/>
    <col min="26" max="26" width="7.2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95" t="str">
        <f>石巻!A1</f>
        <v>2023年</v>
      </c>
      <c r="B1" s="2295"/>
      <c r="C1" s="2299" t="s">
        <v>306</v>
      </c>
      <c r="D1" s="2300"/>
      <c r="E1" s="2191">
        <f>市内河北!E1</f>
        <v>0</v>
      </c>
      <c r="F1" s="2191"/>
      <c r="G1" s="1031"/>
      <c r="H1" s="1964" t="s">
        <v>38</v>
      </c>
      <c r="I1" s="1978"/>
      <c r="J1" s="1978"/>
      <c r="K1" s="1979"/>
      <c r="L1" s="2366" t="s">
        <v>157</v>
      </c>
      <c r="M1" s="2367"/>
      <c r="N1" s="2367"/>
      <c r="O1" s="2368"/>
      <c r="P1" s="1964" t="s">
        <v>40</v>
      </c>
      <c r="Q1" s="1979"/>
      <c r="R1" s="1964" t="s">
        <v>264</v>
      </c>
      <c r="S1" s="2000">
        <f>石巻!T1</f>
        <v>0</v>
      </c>
      <c r="T1" s="2000"/>
      <c r="U1" s="2001"/>
      <c r="V1" s="2483" t="s">
        <v>41</v>
      </c>
      <c r="W1" s="2484"/>
      <c r="X1" s="2484"/>
      <c r="Y1" s="2484"/>
      <c r="Z1" s="2485"/>
      <c r="AA1" s="1185"/>
      <c r="AB1" s="1154"/>
    </row>
    <row r="2" spans="1:69" ht="18" customHeight="1">
      <c r="A2" s="2285">
        <f>石巻!A2</f>
        <v>45017</v>
      </c>
      <c r="B2" s="2286"/>
      <c r="C2" s="1966">
        <f>石巻!C2</f>
        <v>0</v>
      </c>
      <c r="D2" s="1983"/>
      <c r="E2" s="1983"/>
      <c r="F2" s="1983"/>
      <c r="G2" s="1984"/>
      <c r="H2" s="1982">
        <f>石巻!H2</f>
        <v>0</v>
      </c>
      <c r="I2" s="2664"/>
      <c r="J2" s="2664"/>
      <c r="K2" s="2665"/>
      <c r="L2" s="1982">
        <f>石巻!L2</f>
        <v>0</v>
      </c>
      <c r="M2" s="1983"/>
      <c r="N2" s="1983"/>
      <c r="O2" s="1984"/>
      <c r="P2" s="2313">
        <f>石巻!Q2</f>
        <v>0</v>
      </c>
      <c r="Q2" s="2314"/>
      <c r="R2" s="2361"/>
      <c r="S2" s="2002"/>
      <c r="T2" s="2002"/>
      <c r="U2" s="2003"/>
      <c r="V2" s="2500">
        <f>石巻!W2</f>
        <v>0</v>
      </c>
      <c r="W2" s="2501"/>
      <c r="X2" s="2501"/>
      <c r="Y2" s="2501"/>
      <c r="Z2" s="2502"/>
      <c r="AA2" s="1185"/>
      <c r="AB2" s="1186">
        <v>7</v>
      </c>
    </row>
    <row r="3" spans="1:69" ht="18" customHeight="1">
      <c r="A3" s="2296" t="s">
        <v>279</v>
      </c>
      <c r="B3" s="2297"/>
      <c r="C3" s="2134"/>
      <c r="D3" s="2135"/>
      <c r="E3" s="2135"/>
      <c r="F3" s="2135"/>
      <c r="G3" s="2136"/>
      <c r="H3" s="2805"/>
      <c r="I3" s="2667"/>
      <c r="J3" s="2667"/>
      <c r="K3" s="2668"/>
      <c r="L3" s="2171"/>
      <c r="M3" s="2135"/>
      <c r="N3" s="2135"/>
      <c r="O3" s="2136"/>
      <c r="P3" s="2315"/>
      <c r="Q3" s="2316"/>
      <c r="R3" s="1032" t="s">
        <v>143</v>
      </c>
      <c r="S3" s="2487">
        <f>SUM(F19,J19,N19,R19)</f>
        <v>0</v>
      </c>
      <c r="T3" s="2487"/>
      <c r="U3" s="2488"/>
      <c r="V3" s="2503"/>
      <c r="W3" s="2504"/>
      <c r="X3" s="2504"/>
      <c r="Y3" s="2504"/>
      <c r="Z3" s="2505"/>
      <c r="AA3" s="1158"/>
      <c r="AB3" s="1244"/>
    </row>
    <row r="4" spans="1:69" ht="18" customHeight="1">
      <c r="A4" s="1033"/>
      <c r="B4" s="1033"/>
      <c r="C4" s="314" t="s">
        <v>429</v>
      </c>
      <c r="D4" s="1036"/>
      <c r="E4" s="1036"/>
      <c r="F4" s="1036"/>
      <c r="G4" s="1036"/>
      <c r="H4" s="1036"/>
      <c r="I4" s="1036"/>
      <c r="J4" s="1036"/>
      <c r="K4" s="1037"/>
      <c r="L4" s="2669" t="s">
        <v>255</v>
      </c>
      <c r="M4" s="2670"/>
      <c r="N4" s="2235">
        <f>石巻!N4</f>
        <v>0</v>
      </c>
      <c r="O4" s="2235"/>
      <c r="P4" s="2235"/>
      <c r="Q4" s="2235"/>
      <c r="R4" s="2235"/>
      <c r="S4" s="2235"/>
      <c r="T4" s="2235"/>
      <c r="U4" s="2236"/>
      <c r="V4" s="2508" t="s">
        <v>42</v>
      </c>
      <c r="W4" s="2509"/>
      <c r="X4" s="2510"/>
      <c r="Y4" s="2506" t="s">
        <v>43</v>
      </c>
      <c r="Z4" s="2507"/>
      <c r="AA4" s="1158"/>
      <c r="AB4" s="1244"/>
    </row>
    <row r="5" spans="1:69" ht="18" customHeight="1" thickBot="1">
      <c r="A5" s="1033"/>
      <c r="B5" s="1033"/>
      <c r="C5" s="315" t="s">
        <v>390</v>
      </c>
      <c r="D5" s="1187"/>
      <c r="E5" s="1187"/>
      <c r="F5" s="1187"/>
      <c r="G5" s="1040" t="s">
        <v>566</v>
      </c>
      <c r="H5" s="1187"/>
      <c r="I5" s="1187"/>
      <c r="J5" s="1187"/>
      <c r="K5" s="1188"/>
      <c r="L5" s="2677" t="s">
        <v>160</v>
      </c>
      <c r="M5" s="2678"/>
      <c r="N5" s="2144">
        <f>石巻!N5</f>
        <v>0</v>
      </c>
      <c r="O5" s="2144"/>
      <c r="P5" s="2144"/>
      <c r="Q5" s="2144"/>
      <c r="R5" s="2144"/>
      <c r="S5" s="2144"/>
      <c r="T5" s="2144"/>
      <c r="U5" s="2356"/>
      <c r="V5" s="2161">
        <f>石巻!W5</f>
        <v>0</v>
      </c>
      <c r="W5" s="2511"/>
      <c r="X5" s="2162"/>
      <c r="Y5" s="2161">
        <f>石巻!Z5</f>
        <v>0</v>
      </c>
      <c r="Z5" s="2163"/>
      <c r="AA5" s="1158"/>
      <c r="AB5" s="1244"/>
    </row>
    <row r="6" spans="1:69" ht="17.100000000000001" customHeight="1" thickTop="1">
      <c r="A6" s="1245" t="s">
        <v>44</v>
      </c>
      <c r="B6" s="1246"/>
      <c r="C6" s="1017" t="s">
        <v>256</v>
      </c>
      <c r="D6" s="2467" t="s">
        <v>45</v>
      </c>
      <c r="E6" s="2467"/>
      <c r="F6" s="1191" t="s">
        <v>356</v>
      </c>
      <c r="G6" s="1018" t="s">
        <v>257</v>
      </c>
      <c r="H6" s="2653" t="s">
        <v>45</v>
      </c>
      <c r="I6" s="2653"/>
      <c r="J6" s="1191" t="s">
        <v>356</v>
      </c>
      <c r="K6" s="1018" t="s">
        <v>259</v>
      </c>
      <c r="L6" s="2653" t="s">
        <v>45</v>
      </c>
      <c r="M6" s="2653"/>
      <c r="N6" s="1191" t="s">
        <v>356</v>
      </c>
      <c r="O6" s="1481" t="s">
        <v>260</v>
      </c>
      <c r="P6" s="2653" t="s">
        <v>45</v>
      </c>
      <c r="Q6" s="2653"/>
      <c r="R6" s="1191" t="s">
        <v>356</v>
      </c>
      <c r="S6" s="1489"/>
      <c r="T6" s="1483"/>
      <c r="U6" s="1484"/>
      <c r="V6" s="1433"/>
      <c r="W6" s="1482"/>
      <c r="X6" s="1486"/>
      <c r="Y6" s="1484"/>
      <c r="Z6" s="1485"/>
      <c r="AA6" s="1158"/>
      <c r="AB6" s="2572" t="s">
        <v>338</v>
      </c>
    </row>
    <row r="7" spans="1:69" s="40" customFormat="1" ht="12.75" customHeight="1">
      <c r="A7" s="2790" t="s">
        <v>313</v>
      </c>
      <c r="B7" s="1423" t="s">
        <v>582</v>
      </c>
      <c r="C7" s="2826" t="s">
        <v>618</v>
      </c>
      <c r="D7" s="2828" t="s">
        <v>166</v>
      </c>
      <c r="E7" s="2830">
        <v>4150</v>
      </c>
      <c r="F7" s="2575"/>
      <c r="G7" s="2798"/>
      <c r="H7" s="2800"/>
      <c r="I7" s="2311"/>
      <c r="J7" s="2804"/>
      <c r="K7" s="2802" t="s">
        <v>618</v>
      </c>
      <c r="L7" s="2788" t="s">
        <v>166</v>
      </c>
      <c r="M7" s="2824">
        <v>550</v>
      </c>
      <c r="N7" s="2730"/>
      <c r="O7" s="2798"/>
      <c r="P7" s="2833"/>
      <c r="Q7" s="2311"/>
      <c r="R7" s="2835"/>
      <c r="S7" s="381"/>
      <c r="T7" s="1477"/>
      <c r="U7" s="381"/>
      <c r="V7" s="1478"/>
      <c r="W7" s="381"/>
      <c r="X7" s="1477"/>
      <c r="Y7" s="381"/>
      <c r="Z7" s="330"/>
      <c r="AA7" s="1247"/>
      <c r="AB7" s="2572"/>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1"/>
      <c r="BC7" s="21"/>
      <c r="BD7" s="21"/>
      <c r="BE7" s="21"/>
      <c r="BF7" s="21"/>
      <c r="BG7" s="21"/>
      <c r="BH7" s="21"/>
      <c r="BI7" s="21"/>
      <c r="BJ7" s="21"/>
      <c r="BK7" s="21"/>
      <c r="BL7" s="21"/>
      <c r="BM7" s="21"/>
      <c r="BN7" s="21"/>
      <c r="BO7" s="21"/>
      <c r="BP7" s="21"/>
      <c r="BQ7" s="21"/>
    </row>
    <row r="8" spans="1:69" s="40" customFormat="1" ht="11.25" customHeight="1">
      <c r="A8" s="2791"/>
      <c r="B8" s="2793" t="s">
        <v>583</v>
      </c>
      <c r="C8" s="2827"/>
      <c r="D8" s="2829"/>
      <c r="E8" s="2831"/>
      <c r="F8" s="2405"/>
      <c r="G8" s="2799"/>
      <c r="H8" s="2801"/>
      <c r="I8" s="2312"/>
      <c r="J8" s="2401"/>
      <c r="K8" s="2803"/>
      <c r="L8" s="2789"/>
      <c r="M8" s="2624"/>
      <c r="N8" s="2272"/>
      <c r="O8" s="2799"/>
      <c r="P8" s="2834"/>
      <c r="Q8" s="2312"/>
      <c r="R8" s="2836"/>
      <c r="S8" s="306"/>
      <c r="T8" s="377"/>
      <c r="U8" s="377"/>
      <c r="V8" s="1479"/>
      <c r="W8" s="306"/>
      <c r="X8" s="377"/>
      <c r="Y8" s="377"/>
      <c r="Z8" s="373"/>
      <c r="AA8" s="1247"/>
      <c r="AB8" s="2572"/>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1"/>
      <c r="BC8" s="21"/>
      <c r="BD8" s="21"/>
      <c r="BE8" s="21"/>
      <c r="BF8" s="21"/>
      <c r="BG8" s="21"/>
      <c r="BH8" s="21"/>
      <c r="BI8" s="21"/>
      <c r="BJ8" s="21"/>
      <c r="BK8" s="21"/>
      <c r="BL8" s="21"/>
      <c r="BM8" s="21"/>
      <c r="BN8" s="21"/>
      <c r="BO8" s="21"/>
      <c r="BP8" s="21"/>
      <c r="BQ8" s="21"/>
    </row>
    <row r="9" spans="1:69" s="40" customFormat="1" ht="9.75" customHeight="1">
      <c r="A9" s="2791"/>
      <c r="B9" s="2794"/>
      <c r="C9" s="2806" t="s">
        <v>59</v>
      </c>
      <c r="D9" s="2788" t="s">
        <v>50</v>
      </c>
      <c r="E9" s="2809">
        <v>3700</v>
      </c>
      <c r="F9" s="2404"/>
      <c r="G9" s="1874"/>
      <c r="H9" s="1470"/>
      <c r="I9" s="306"/>
      <c r="J9" s="1875"/>
      <c r="K9" s="361" t="s">
        <v>155</v>
      </c>
      <c r="L9" s="329"/>
      <c r="M9" s="306"/>
      <c r="N9" s="378"/>
      <c r="O9" s="1465" t="s">
        <v>155</v>
      </c>
      <c r="P9" s="1473"/>
      <c r="Q9" s="306"/>
      <c r="R9" s="1153"/>
      <c r="S9" s="306"/>
      <c r="T9" s="1470"/>
      <c r="U9" s="306"/>
      <c r="V9" s="1479"/>
      <c r="W9" s="306"/>
      <c r="X9" s="1470"/>
      <c r="Y9" s="306"/>
      <c r="Z9" s="373"/>
      <c r="AA9" s="1203"/>
      <c r="AB9" s="2572"/>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1"/>
      <c r="BC9" s="21"/>
      <c r="BD9" s="21"/>
      <c r="BE9" s="21"/>
      <c r="BF9" s="21"/>
      <c r="BG9" s="21"/>
      <c r="BH9" s="21"/>
      <c r="BI9" s="21"/>
      <c r="BJ9" s="21"/>
      <c r="BK9" s="21"/>
      <c r="BL9" s="21"/>
      <c r="BM9" s="21"/>
      <c r="BN9" s="21"/>
      <c r="BO9" s="21"/>
      <c r="BP9" s="21"/>
      <c r="BQ9" s="21"/>
    </row>
    <row r="10" spans="1:69" s="40" customFormat="1" ht="12.75" customHeight="1">
      <c r="A10" s="2791"/>
      <c r="B10" s="1426" t="s">
        <v>584</v>
      </c>
      <c r="C10" s="2807"/>
      <c r="D10" s="2808"/>
      <c r="E10" s="2810"/>
      <c r="F10" s="2405"/>
      <c r="G10" s="1874"/>
      <c r="H10" s="377"/>
      <c r="I10" s="377"/>
      <c r="J10" s="1875"/>
      <c r="K10" s="361"/>
      <c r="L10" s="375"/>
      <c r="M10" s="380"/>
      <c r="N10" s="378"/>
      <c r="O10" s="1465"/>
      <c r="P10" s="1474"/>
      <c r="Q10" s="377"/>
      <c r="R10" s="1153"/>
      <c r="S10" s="306"/>
      <c r="T10" s="377"/>
      <c r="U10" s="377"/>
      <c r="V10" s="1479"/>
      <c r="W10" s="306"/>
      <c r="X10" s="377"/>
      <c r="Y10" s="377"/>
      <c r="Z10" s="373"/>
      <c r="AA10" s="1203"/>
      <c r="AB10" s="2572"/>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1"/>
      <c r="BC10" s="21"/>
      <c r="BD10" s="21"/>
      <c r="BE10" s="21"/>
      <c r="BF10" s="21"/>
      <c r="BG10" s="21"/>
      <c r="BH10" s="21"/>
      <c r="BI10" s="21"/>
      <c r="BJ10" s="21"/>
      <c r="BK10" s="21"/>
      <c r="BL10" s="21"/>
      <c r="BM10" s="21"/>
      <c r="BN10" s="21"/>
      <c r="BO10" s="21"/>
      <c r="BP10" s="21"/>
      <c r="BQ10" s="21"/>
    </row>
    <row r="11" spans="1:69" s="40" customFormat="1" ht="20.100000000000001" customHeight="1">
      <c r="A11" s="2791"/>
      <c r="B11" s="2793" t="s">
        <v>695</v>
      </c>
      <c r="C11" s="1248" t="s">
        <v>696</v>
      </c>
      <c r="D11" s="1249" t="s">
        <v>50</v>
      </c>
      <c r="E11" s="1250">
        <v>2000</v>
      </c>
      <c r="F11" s="293"/>
      <c r="G11" s="1465"/>
      <c r="H11" s="1444"/>
      <c r="I11" s="306"/>
      <c r="J11" s="1457"/>
      <c r="K11" s="147"/>
      <c r="L11" s="184"/>
      <c r="M11" s="306"/>
      <c r="N11" s="378"/>
      <c r="O11" s="1471"/>
      <c r="P11" s="332"/>
      <c r="Q11" s="306"/>
      <c r="R11" s="1153"/>
      <c r="S11" s="306"/>
      <c r="T11" s="306"/>
      <c r="U11" s="306"/>
      <c r="V11" s="1479"/>
      <c r="W11" s="306"/>
      <c r="X11" s="306"/>
      <c r="Y11" s="306"/>
      <c r="Z11" s="373"/>
      <c r="AA11" s="1247"/>
      <c r="AB11" s="2572"/>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1"/>
      <c r="BC11" s="21"/>
      <c r="BD11" s="21"/>
      <c r="BE11" s="21"/>
      <c r="BF11" s="21"/>
      <c r="BG11" s="21"/>
      <c r="BH11" s="21"/>
      <c r="BI11" s="21"/>
      <c r="BJ11" s="21"/>
      <c r="BK11" s="21"/>
      <c r="BL11" s="21"/>
      <c r="BM11" s="21"/>
      <c r="BN11" s="21"/>
      <c r="BO11" s="21"/>
      <c r="BP11" s="21"/>
      <c r="BQ11" s="21"/>
    </row>
    <row r="12" spans="1:69" s="40" customFormat="1" ht="20.100000000000001" customHeight="1">
      <c r="A12" s="2791"/>
      <c r="B12" s="2794"/>
      <c r="C12" s="2795" t="s">
        <v>717</v>
      </c>
      <c r="D12" s="2796"/>
      <c r="E12" s="2796"/>
      <c r="F12" s="2797"/>
      <c r="G12" s="1876"/>
      <c r="H12" s="1877"/>
      <c r="I12" s="362"/>
      <c r="J12" s="1878"/>
      <c r="K12" s="383"/>
      <c r="L12" s="186"/>
      <c r="M12" s="362"/>
      <c r="N12" s="382"/>
      <c r="O12" s="1472"/>
      <c r="P12" s="1444"/>
      <c r="Q12" s="306"/>
      <c r="R12" s="1153"/>
      <c r="S12" s="296"/>
      <c r="T12" s="306"/>
      <c r="U12" s="306"/>
      <c r="V12" s="1479"/>
      <c r="W12" s="1480"/>
      <c r="X12" s="306"/>
      <c r="Y12" s="306"/>
      <c r="Z12" s="373"/>
      <c r="AA12" s="1203"/>
      <c r="AB12" s="2572"/>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1"/>
      <c r="BC12" s="21"/>
      <c r="BD12" s="21"/>
      <c r="BE12" s="21"/>
      <c r="BF12" s="21"/>
      <c r="BG12" s="21"/>
      <c r="BH12" s="21"/>
      <c r="BI12" s="21"/>
      <c r="BJ12" s="21"/>
      <c r="BK12" s="21"/>
      <c r="BL12" s="21"/>
      <c r="BM12" s="21"/>
      <c r="BN12" s="21"/>
      <c r="BO12" s="21"/>
      <c r="BP12" s="21"/>
      <c r="BQ12" s="21"/>
    </row>
    <row r="13" spans="1:69" s="40" customFormat="1" ht="20.100000000000001" customHeight="1">
      <c r="A13" s="2791"/>
      <c r="B13" s="1424" t="s">
        <v>585</v>
      </c>
      <c r="C13" s="2823" t="s">
        <v>621</v>
      </c>
      <c r="D13" s="2788"/>
      <c r="E13" s="2647">
        <v>2950</v>
      </c>
      <c r="F13" s="2404"/>
      <c r="G13" s="2813"/>
      <c r="H13" s="2814"/>
      <c r="I13" s="2814"/>
      <c r="J13" s="2815"/>
      <c r="K13" s="2811" t="s">
        <v>590</v>
      </c>
      <c r="L13" s="2788" t="s">
        <v>166</v>
      </c>
      <c r="M13" s="2594">
        <v>450</v>
      </c>
      <c r="N13" s="2570"/>
      <c r="O13" s="1471"/>
      <c r="P13" s="332"/>
      <c r="Q13" s="306"/>
      <c r="R13" s="1153"/>
      <c r="S13" s="306"/>
      <c r="T13" s="306"/>
      <c r="U13" s="306"/>
      <c r="V13" s="1479"/>
      <c r="W13" s="306"/>
      <c r="X13" s="306"/>
      <c r="Y13" s="306"/>
      <c r="Z13" s="373"/>
      <c r="AA13" s="176"/>
      <c r="AB13" s="2572"/>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1"/>
      <c r="BC13" s="21"/>
      <c r="BD13" s="21"/>
      <c r="BE13" s="21"/>
      <c r="BF13" s="21"/>
      <c r="BG13" s="21"/>
      <c r="BH13" s="21"/>
      <c r="BI13" s="21"/>
      <c r="BJ13" s="21"/>
      <c r="BK13" s="21"/>
      <c r="BL13" s="21"/>
      <c r="BM13" s="21"/>
      <c r="BN13" s="21"/>
      <c r="BO13" s="21"/>
      <c r="BP13" s="21"/>
      <c r="BQ13" s="21"/>
    </row>
    <row r="14" spans="1:69" s="40" customFormat="1" ht="20.100000000000001" customHeight="1">
      <c r="A14" s="2791"/>
      <c r="B14" s="1425" t="s">
        <v>340</v>
      </c>
      <c r="C14" s="2807"/>
      <c r="D14" s="2808"/>
      <c r="E14" s="2648"/>
      <c r="F14" s="2405"/>
      <c r="G14" s="2816"/>
      <c r="H14" s="2817"/>
      <c r="I14" s="2817"/>
      <c r="J14" s="2818"/>
      <c r="K14" s="2812"/>
      <c r="L14" s="2789"/>
      <c r="M14" s="2825"/>
      <c r="N14" s="2325"/>
      <c r="O14" s="1471"/>
      <c r="P14" s="332"/>
      <c r="Q14" s="306"/>
      <c r="R14" s="1153"/>
      <c r="S14" s="306"/>
      <c r="T14" s="306"/>
      <c r="U14" s="306"/>
      <c r="V14" s="1479"/>
      <c r="W14" s="306"/>
      <c r="X14" s="306"/>
      <c r="Y14" s="306"/>
      <c r="Z14" s="373"/>
      <c r="AB14" s="2411"/>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1"/>
      <c r="BC14" s="21"/>
      <c r="BD14" s="21"/>
      <c r="BE14" s="21"/>
      <c r="BF14" s="21"/>
      <c r="BG14" s="21"/>
      <c r="BH14" s="21"/>
      <c r="BI14" s="21"/>
      <c r="BJ14" s="21"/>
      <c r="BK14" s="21"/>
      <c r="BL14" s="21"/>
      <c r="BM14" s="21"/>
      <c r="BN14" s="21"/>
      <c r="BO14" s="21"/>
      <c r="BP14" s="21"/>
      <c r="BQ14" s="21"/>
    </row>
    <row r="15" spans="1:69" s="40" customFormat="1" ht="12.75" customHeight="1">
      <c r="A15" s="2791"/>
      <c r="B15" s="1427" t="s">
        <v>586</v>
      </c>
      <c r="C15" s="2770" t="s">
        <v>60</v>
      </c>
      <c r="D15" s="2820" t="s">
        <v>50</v>
      </c>
      <c r="E15" s="2821">
        <v>2200</v>
      </c>
      <c r="F15" s="2404"/>
      <c r="G15" s="1465"/>
      <c r="H15" s="1444"/>
      <c r="I15" s="306"/>
      <c r="J15" s="1457"/>
      <c r="K15" s="352"/>
      <c r="L15" s="184"/>
      <c r="M15" s="306"/>
      <c r="N15" s="378"/>
      <c r="O15" s="1471"/>
      <c r="P15" s="332"/>
      <c r="Q15" s="306"/>
      <c r="R15" s="1153"/>
      <c r="S15" s="306"/>
      <c r="T15" s="306"/>
      <c r="U15" s="306"/>
      <c r="V15" s="1479"/>
      <c r="W15" s="306"/>
      <c r="X15" s="306"/>
      <c r="Y15" s="306"/>
      <c r="Z15" s="373"/>
      <c r="AB15" s="2411"/>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1"/>
      <c r="BC15" s="21"/>
      <c r="BD15" s="21"/>
      <c r="BE15" s="21"/>
      <c r="BF15" s="21"/>
      <c r="BG15" s="21"/>
      <c r="BH15" s="21"/>
      <c r="BI15" s="21"/>
      <c r="BJ15" s="21"/>
      <c r="BK15" s="21"/>
      <c r="BL15" s="21"/>
      <c r="BM15" s="21"/>
      <c r="BN15" s="21"/>
      <c r="BO15" s="21"/>
      <c r="BP15" s="21"/>
      <c r="BQ15" s="21"/>
    </row>
    <row r="16" spans="1:69" s="40" customFormat="1" ht="12.75" customHeight="1">
      <c r="A16" s="2791"/>
      <c r="B16" s="1427" t="s">
        <v>587</v>
      </c>
      <c r="C16" s="2705"/>
      <c r="D16" s="2789"/>
      <c r="E16" s="2822"/>
      <c r="F16" s="2405"/>
      <c r="G16" s="1465"/>
      <c r="H16" s="1444"/>
      <c r="I16" s="306"/>
      <c r="J16" s="1457"/>
      <c r="K16" s="352"/>
      <c r="L16" s="184"/>
      <c r="M16" s="306"/>
      <c r="N16" s="378"/>
      <c r="O16" s="1471"/>
      <c r="P16" s="332"/>
      <c r="Q16" s="306"/>
      <c r="R16" s="1153"/>
      <c r="S16" s="306"/>
      <c r="T16" s="306"/>
      <c r="U16" s="306"/>
      <c r="V16" s="1479"/>
      <c r="W16" s="306"/>
      <c r="X16" s="306"/>
      <c r="Y16" s="306"/>
      <c r="Z16" s="373"/>
      <c r="AB16" s="2411"/>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1"/>
      <c r="BC16" s="21"/>
      <c r="BD16" s="21"/>
      <c r="BE16" s="21"/>
      <c r="BF16" s="21"/>
      <c r="BG16" s="21"/>
      <c r="BH16" s="21"/>
      <c r="BI16" s="21"/>
      <c r="BJ16" s="21"/>
      <c r="BK16" s="21"/>
      <c r="BL16" s="21"/>
      <c r="BM16" s="21"/>
      <c r="BN16" s="21"/>
      <c r="BO16" s="21"/>
      <c r="BP16" s="21"/>
      <c r="BQ16" s="21"/>
    </row>
    <row r="17" spans="1:69" s="40" customFormat="1" ht="20.100000000000001" customHeight="1">
      <c r="A17" s="2791"/>
      <c r="B17" s="1427" t="s">
        <v>588</v>
      </c>
      <c r="C17" s="585" t="s">
        <v>359</v>
      </c>
      <c r="D17" s="92" t="s">
        <v>50</v>
      </c>
      <c r="E17" s="43">
        <v>1150</v>
      </c>
      <c r="F17" s="293"/>
      <c r="G17" s="1465"/>
      <c r="H17" s="1444"/>
      <c r="I17" s="306"/>
      <c r="J17" s="1457"/>
      <c r="K17" s="365"/>
      <c r="L17" s="184"/>
      <c r="M17" s="306"/>
      <c r="N17" s="378"/>
      <c r="O17" s="1472"/>
      <c r="P17" s="1444"/>
      <c r="Q17" s="306"/>
      <c r="R17" s="1153"/>
      <c r="S17" s="306"/>
      <c r="T17" s="306"/>
      <c r="U17" s="306"/>
      <c r="V17" s="1479"/>
      <c r="W17" s="306"/>
      <c r="X17" s="306"/>
      <c r="Y17" s="306"/>
      <c r="Z17" s="373"/>
      <c r="AB17" s="2411"/>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1"/>
      <c r="BC17" s="21"/>
      <c r="BD17" s="21"/>
      <c r="BE17" s="21"/>
      <c r="BF17" s="21"/>
      <c r="BG17" s="21"/>
      <c r="BH17" s="21"/>
      <c r="BI17" s="21"/>
      <c r="BJ17" s="21"/>
      <c r="BK17" s="21"/>
      <c r="BL17" s="21"/>
      <c r="BM17" s="21"/>
      <c r="BN17" s="21"/>
      <c r="BO17" s="21"/>
      <c r="BP17" s="21"/>
      <c r="BQ17" s="21"/>
    </row>
    <row r="18" spans="1:69" s="40" customFormat="1" ht="20.100000000000001" customHeight="1" thickBot="1">
      <c r="A18" s="2792"/>
      <c r="B18" s="1428" t="s">
        <v>589</v>
      </c>
      <c r="C18" s="586" t="s">
        <v>61</v>
      </c>
      <c r="D18" s="93" t="s">
        <v>50</v>
      </c>
      <c r="E18" s="51">
        <v>1200</v>
      </c>
      <c r="F18" s="308"/>
      <c r="G18" s="1467"/>
      <c r="H18" s="1475"/>
      <c r="I18" s="364"/>
      <c r="J18" s="1458"/>
      <c r="K18" s="322"/>
      <c r="L18" s="374"/>
      <c r="M18" s="364"/>
      <c r="N18" s="379"/>
      <c r="O18" s="1471"/>
      <c r="P18" s="1444"/>
      <c r="Q18" s="306"/>
      <c r="R18" s="1153"/>
      <c r="S18" s="306"/>
      <c r="T18" s="306"/>
      <c r="U18" s="306"/>
      <c r="V18" s="1479"/>
      <c r="W18" s="306"/>
      <c r="X18" s="306"/>
      <c r="Y18" s="306"/>
      <c r="Z18" s="373"/>
      <c r="AB18" s="2411"/>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1"/>
      <c r="BC18" s="21"/>
      <c r="BD18" s="21"/>
      <c r="BE18" s="21"/>
      <c r="BF18" s="21"/>
      <c r="BG18" s="21"/>
      <c r="BH18" s="21"/>
      <c r="BI18" s="21"/>
      <c r="BJ18" s="21"/>
      <c r="BK18" s="21"/>
      <c r="BL18" s="21"/>
      <c r="BM18" s="21"/>
      <c r="BN18" s="21"/>
      <c r="BO18" s="21"/>
      <c r="BP18" s="21"/>
      <c r="BQ18" s="21"/>
    </row>
    <row r="19" spans="1:69" s="40" customFormat="1" ht="20.100000000000001" customHeight="1" thickTop="1" thickBot="1">
      <c r="A19" s="46" t="s">
        <v>277</v>
      </c>
      <c r="B19" s="111">
        <f>D19+I19+M19+Q19</f>
        <v>18350</v>
      </c>
      <c r="C19" s="46" t="s">
        <v>277</v>
      </c>
      <c r="D19" s="2819">
        <f>SUM(E7:E18)</f>
        <v>17350</v>
      </c>
      <c r="E19" s="2819">
        <f>SUM(E7:E18)</f>
        <v>17350</v>
      </c>
      <c r="F19" s="376">
        <f>SUM(F7:F18)</f>
        <v>0</v>
      </c>
      <c r="G19" s="1873"/>
      <c r="H19" s="112"/>
      <c r="I19" s="47"/>
      <c r="J19" s="1490"/>
      <c r="K19" s="58" t="s">
        <v>62</v>
      </c>
      <c r="L19" s="112"/>
      <c r="M19" s="47">
        <f>SUM(M7:M18)</f>
        <v>1000</v>
      </c>
      <c r="N19" s="376">
        <f>SUM(N7:N18)</f>
        <v>0</v>
      </c>
      <c r="O19" s="1438"/>
      <c r="P19" s="1476"/>
      <c r="Q19" s="324">
        <f>SUM(Q7:Q18)</f>
        <v>0</v>
      </c>
      <c r="R19" s="1879">
        <f>SUM(R7:R18)</f>
        <v>0</v>
      </c>
      <c r="S19" s="404"/>
      <c r="T19" s="187"/>
      <c r="U19" s="187"/>
      <c r="V19" s="1487"/>
      <c r="W19" s="404"/>
      <c r="X19" s="187"/>
      <c r="Y19" s="187"/>
      <c r="Z19" s="1488"/>
      <c r="AB19" s="2411"/>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1"/>
      <c r="BC19" s="21"/>
      <c r="BD19" s="21"/>
      <c r="BE19" s="21"/>
      <c r="BF19" s="21"/>
      <c r="BG19" s="21"/>
      <c r="BH19" s="21"/>
      <c r="BI19" s="21"/>
      <c r="BJ19" s="21"/>
      <c r="BK19" s="21"/>
      <c r="BL19" s="21"/>
      <c r="BM19" s="21"/>
      <c r="BN19" s="21"/>
      <c r="BO19" s="21"/>
      <c r="BP19" s="21"/>
      <c r="BQ19" s="21"/>
    </row>
    <row r="20" spans="1:69" ht="17.100000000000001" customHeight="1" thickTop="1">
      <c r="A20" s="1628" t="s">
        <v>526</v>
      </c>
      <c r="B20" s="42"/>
      <c r="C20" s="30"/>
      <c r="D20" s="30"/>
      <c r="E20" s="24"/>
      <c r="F20" s="24"/>
      <c r="G20" s="24"/>
      <c r="H20" s="24"/>
      <c r="I20" s="24"/>
      <c r="J20" s="24"/>
      <c r="K20" s="24"/>
      <c r="L20" s="24"/>
      <c r="M20" s="24"/>
      <c r="N20" s="24"/>
      <c r="O20" s="24"/>
      <c r="P20" s="24"/>
      <c r="Q20" s="24"/>
      <c r="R20" s="24"/>
      <c r="S20" s="24"/>
      <c r="T20" s="24"/>
      <c r="U20" s="24"/>
      <c r="V20" s="24"/>
      <c r="W20" s="24"/>
      <c r="X20" s="24"/>
      <c r="Y20" s="24"/>
      <c r="Z20" s="24"/>
      <c r="AA20" s="24"/>
      <c r="AB20" s="2411"/>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row>
    <row r="21" spans="1:69" ht="17.100000000000001" customHeight="1">
      <c r="A21" s="85" t="s">
        <v>437</v>
      </c>
      <c r="B21" s="42"/>
      <c r="C21" s="30"/>
      <c r="D21" s="30"/>
      <c r="E21" s="24"/>
      <c r="F21" s="24"/>
      <c r="G21" s="24"/>
      <c r="H21" s="24"/>
      <c r="I21" s="24"/>
      <c r="J21" s="24"/>
      <c r="K21" s="24"/>
      <c r="L21" s="24"/>
      <c r="M21" s="24"/>
      <c r="N21" s="24"/>
      <c r="O21" s="24"/>
      <c r="P21" s="24"/>
      <c r="Q21" s="24"/>
      <c r="R21" s="24"/>
      <c r="S21" s="24"/>
      <c r="T21" s="24"/>
      <c r="U21" s="24"/>
      <c r="V21" s="24"/>
      <c r="W21" s="24"/>
      <c r="X21" s="24"/>
      <c r="Y21" s="24"/>
      <c r="Z21" s="24"/>
      <c r="AA21" s="24"/>
      <c r="AB21" s="2411"/>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row>
    <row r="22" spans="1:69" ht="17.100000000000001" customHeight="1">
      <c r="A22" s="85" t="s">
        <v>645</v>
      </c>
      <c r="B22" s="42"/>
      <c r="C22" s="30"/>
      <c r="D22" s="30"/>
      <c r="E22" s="24"/>
      <c r="F22" s="24"/>
      <c r="G22" s="85"/>
      <c r="H22" s="24"/>
      <c r="I22" s="24"/>
      <c r="J22" s="24"/>
      <c r="K22" s="24"/>
      <c r="L22" s="24"/>
      <c r="M22" s="24"/>
      <c r="N22" s="24"/>
      <c r="O22" s="24"/>
      <c r="P22" s="24"/>
      <c r="Q22" s="24"/>
      <c r="R22" s="24"/>
      <c r="S22" s="24"/>
      <c r="T22" s="24"/>
      <c r="U22" s="24"/>
      <c r="V22" s="24"/>
      <c r="W22" s="24"/>
      <c r="X22" s="24"/>
      <c r="Y22" s="24"/>
      <c r="Z22" s="24"/>
      <c r="AA22" s="24"/>
      <c r="AB22" s="2411"/>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row>
    <row r="23" spans="1:69" ht="17.100000000000001" customHeight="1">
      <c r="A23" s="85" t="s">
        <v>624</v>
      </c>
      <c r="B23" s="42"/>
      <c r="C23" s="30"/>
      <c r="D23" s="30"/>
      <c r="E23" s="24"/>
      <c r="F23" s="24"/>
      <c r="G23" s="24"/>
      <c r="H23" s="24"/>
      <c r="I23" s="24"/>
      <c r="J23" s="24"/>
      <c r="K23" s="24"/>
      <c r="L23" s="24"/>
      <c r="M23" s="24"/>
      <c r="N23" s="24"/>
      <c r="O23" s="24"/>
      <c r="P23" s="24"/>
      <c r="Q23" s="24"/>
      <c r="R23" s="24"/>
      <c r="S23" s="24"/>
      <c r="T23" s="24"/>
      <c r="U23" s="24"/>
      <c r="V23" s="24"/>
      <c r="W23" s="24"/>
      <c r="X23" s="24"/>
      <c r="Y23" s="24"/>
      <c r="Z23" s="24"/>
      <c r="AA23" s="24"/>
      <c r="AB23" s="2411"/>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row>
    <row r="24" spans="1:69" ht="17.100000000000001" customHeight="1">
      <c r="A24" s="85" t="s">
        <v>697</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11"/>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row>
    <row r="25" spans="1:69" ht="17.100000000000001" customHeight="1">
      <c r="A25" s="1530" t="s">
        <v>802</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row>
    <row r="26" spans="1:69" ht="17.100000000000001" customHeight="1">
      <c r="A26" s="972" t="s">
        <v>484</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row>
    <row r="27" spans="1:69" ht="17.100000000000001" customHeight="1">
      <c r="A27" s="972" t="s">
        <v>485</v>
      </c>
      <c r="B27" s="24"/>
      <c r="C27" s="24"/>
      <c r="D27" s="24"/>
      <c r="E27" s="24"/>
      <c r="F27" s="24"/>
      <c r="G27" s="30"/>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row>
    <row r="28" spans="1:69" ht="17.100000000000001" customHeight="1">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row>
    <row r="29" spans="1:69" ht="17.100000000000001" customHeight="1">
      <c r="B29" s="24"/>
      <c r="C29" s="24"/>
      <c r="D29" s="24"/>
      <c r="E29" s="24"/>
      <c r="F29" s="24"/>
      <c r="G29" s="24"/>
      <c r="H29" s="24"/>
      <c r="I29" s="24"/>
      <c r="J29" s="24"/>
      <c r="K29" s="24"/>
      <c r="L29" s="24"/>
      <c r="M29" s="24"/>
      <c r="N29" s="24"/>
      <c r="O29" s="24"/>
      <c r="P29" s="24"/>
      <c r="Q29" s="24"/>
      <c r="R29" s="24"/>
      <c r="S29" s="24"/>
      <c r="T29" s="24"/>
      <c r="U29" s="24"/>
      <c r="V29" s="2108" t="s">
        <v>576</v>
      </c>
      <c r="W29" s="2108"/>
      <c r="X29" s="2108"/>
      <c r="Y29" s="2108"/>
      <c r="Z29" s="2108"/>
      <c r="AA29" s="2108"/>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row>
    <row r="30" spans="1:69" ht="17.100000000000001" customHeight="1">
      <c r="B30" s="24"/>
      <c r="C30" s="24"/>
      <c r="D30" s="24"/>
      <c r="E30" s="24"/>
      <c r="F30" s="24"/>
      <c r="G30" s="24"/>
      <c r="H30" s="24"/>
      <c r="I30" s="24"/>
      <c r="J30" s="24"/>
      <c r="K30" s="24"/>
      <c r="L30" s="24"/>
      <c r="M30" s="24"/>
      <c r="N30" s="24"/>
      <c r="O30" s="24"/>
      <c r="P30" s="24"/>
      <c r="Q30" s="24"/>
      <c r="R30" s="24"/>
      <c r="T30" s="24"/>
      <c r="U30" s="24"/>
      <c r="V30" s="226"/>
      <c r="W30" s="1956" t="s">
        <v>495</v>
      </c>
      <c r="X30" s="1956"/>
      <c r="Y30" s="1956"/>
      <c r="Z30" s="1956"/>
      <c r="AA30" s="1956"/>
      <c r="AB30" s="226"/>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row>
    <row r="31" spans="1:69" ht="17.100000000000001" customHeight="1">
      <c r="B31" s="24"/>
      <c r="C31" s="24"/>
      <c r="D31" s="24"/>
      <c r="E31" s="24"/>
      <c r="F31" s="24"/>
      <c r="G31" s="24"/>
      <c r="H31" s="24"/>
      <c r="I31" s="24"/>
      <c r="J31" s="24"/>
      <c r="K31" s="24"/>
      <c r="L31" s="24"/>
      <c r="M31" s="24"/>
      <c r="N31" s="24"/>
      <c r="O31" s="24"/>
      <c r="P31" s="24"/>
      <c r="Q31" s="24"/>
      <c r="R31" s="24"/>
      <c r="S31" s="24"/>
      <c r="T31" s="24"/>
      <c r="U31" s="24"/>
      <c r="V31" s="68"/>
      <c r="W31" s="1956" t="s">
        <v>496</v>
      </c>
      <c r="X31" s="1956"/>
      <c r="Y31" s="1956"/>
      <c r="Z31" s="1956"/>
      <c r="AA31" s="1956"/>
      <c r="AB31" s="68"/>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row>
    <row r="32" spans="1:69" ht="17.100000000000001" customHeight="1">
      <c r="A32" s="87"/>
      <c r="B32" s="24"/>
      <c r="C32" s="24"/>
      <c r="D32" s="24"/>
      <c r="E32" s="24"/>
      <c r="F32" s="24"/>
      <c r="G32" s="24"/>
      <c r="H32" s="24"/>
      <c r="I32" s="24"/>
      <c r="J32" s="24"/>
      <c r="K32" s="24"/>
      <c r="L32" s="24"/>
      <c r="M32" s="24"/>
      <c r="N32" s="24"/>
      <c r="O32" s="24"/>
      <c r="P32" s="24"/>
      <c r="Q32" s="24"/>
      <c r="R32" s="24"/>
      <c r="T32" s="24"/>
      <c r="U32" s="24"/>
      <c r="V32" s="2832"/>
      <c r="W32" s="2832"/>
      <c r="X32" s="2832"/>
      <c r="Y32" s="2832"/>
      <c r="Z32" s="2832"/>
      <c r="AA32" s="2832"/>
      <c r="AB32" s="2832"/>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row>
    <row r="33" spans="1:53" ht="17.100000000000001" customHeight="1">
      <c r="A33" s="87"/>
      <c r="B33" s="24"/>
      <c r="C33" s="24"/>
      <c r="D33" s="24"/>
      <c r="E33" s="24"/>
      <c r="F33" s="24"/>
      <c r="G33" s="24"/>
      <c r="H33" s="24"/>
      <c r="I33" s="24"/>
      <c r="J33" s="24"/>
      <c r="K33" s="24"/>
      <c r="L33" s="24"/>
      <c r="M33" s="24"/>
      <c r="N33" s="24"/>
      <c r="O33" s="24"/>
      <c r="P33" s="24"/>
      <c r="Q33" s="24"/>
      <c r="R33" s="24"/>
      <c r="T33" s="24"/>
      <c r="U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row>
    <row r="34" spans="1:53" ht="17.100000000000001" customHeight="1">
      <c r="A34" s="85"/>
      <c r="B34" s="24"/>
      <c r="C34" s="24"/>
      <c r="D34" s="24"/>
      <c r="E34" s="24"/>
      <c r="F34" s="24"/>
      <c r="G34" s="24"/>
      <c r="H34" s="24"/>
      <c r="I34" s="24"/>
      <c r="J34" s="24"/>
      <c r="K34" s="24"/>
      <c r="L34" s="24"/>
      <c r="M34" s="24"/>
      <c r="N34" s="24"/>
      <c r="O34" s="24"/>
      <c r="P34" s="24"/>
      <c r="Q34" s="24"/>
      <c r="R34" s="24"/>
      <c r="S34" s="24"/>
      <c r="T34" s="24"/>
      <c r="U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row>
    <row r="35" spans="1:53" ht="17.100000000000001" customHeight="1">
      <c r="B35" s="24"/>
      <c r="C35" s="24"/>
      <c r="D35" s="24"/>
      <c r="E35" s="24"/>
      <c r="F35" s="24"/>
      <c r="G35" s="24"/>
      <c r="H35" s="24"/>
      <c r="I35" s="24"/>
      <c r="J35" s="24"/>
      <c r="K35" s="24"/>
      <c r="L35" s="24"/>
      <c r="M35" s="24"/>
      <c r="N35" s="24"/>
      <c r="O35" s="24"/>
      <c r="P35" s="24"/>
      <c r="Q35" s="24"/>
      <c r="R35" s="24"/>
      <c r="T35" s="24"/>
      <c r="U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row>
    <row r="36" spans="1:5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pans="1:5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row>
    <row r="38" spans="1:5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row>
    <row r="39" spans="1:5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row>
    <row r="40" spans="1:5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row>
    <row r="41" spans="1:5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row>
    <row r="43" spans="1:5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row>
    <row r="44" spans="1:5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row>
    <row r="45" spans="1:5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row>
    <row r="46" spans="1:5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row>
    <row r="47" spans="1:5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row>
  </sheetData>
  <sheetProtection password="C536" sheet="1"/>
  <mergeCells count="72">
    <mergeCell ref="V5:X5"/>
    <mergeCell ref="Y5:Z5"/>
    <mergeCell ref="V4:X4"/>
    <mergeCell ref="P1:Q1"/>
    <mergeCell ref="R1:R2"/>
    <mergeCell ref="S3:U3"/>
    <mergeCell ref="V1:Z1"/>
    <mergeCell ref="V2:Z3"/>
    <mergeCell ref="S1:U2"/>
    <mergeCell ref="P2:Q3"/>
    <mergeCell ref="V32:AB32"/>
    <mergeCell ref="P7:P8"/>
    <mergeCell ref="Q7:Q8"/>
    <mergeCell ref="R7:R8"/>
    <mergeCell ref="W31:AA31"/>
    <mergeCell ref="W30:AA30"/>
    <mergeCell ref="AB6:AB24"/>
    <mergeCell ref="P6:Q6"/>
    <mergeCell ref="O7:O8"/>
    <mergeCell ref="A1:B1"/>
    <mergeCell ref="L2:O3"/>
    <mergeCell ref="C7:C8"/>
    <mergeCell ref="D7:D8"/>
    <mergeCell ref="E7:E8"/>
    <mergeCell ref="A3:B3"/>
    <mergeCell ref="B8:B9"/>
    <mergeCell ref="L6:M6"/>
    <mergeCell ref="L1:O1"/>
    <mergeCell ref="Y4:Z4"/>
    <mergeCell ref="N13:N14"/>
    <mergeCell ref="L4:M4"/>
    <mergeCell ref="L5:M5"/>
    <mergeCell ref="L13:L14"/>
    <mergeCell ref="N5:U5"/>
    <mergeCell ref="N4:U4"/>
    <mergeCell ref="M7:M8"/>
    <mergeCell ref="M13:M14"/>
    <mergeCell ref="N7:N8"/>
    <mergeCell ref="D19:E19"/>
    <mergeCell ref="D15:D16"/>
    <mergeCell ref="E15:E16"/>
    <mergeCell ref="F15:F16"/>
    <mergeCell ref="C13:C14"/>
    <mergeCell ref="E13:E14"/>
    <mergeCell ref="D13:D14"/>
    <mergeCell ref="C15:C16"/>
    <mergeCell ref="C9:C10"/>
    <mergeCell ref="D9:D10"/>
    <mergeCell ref="E9:E10"/>
    <mergeCell ref="K13:K14"/>
    <mergeCell ref="F13:F14"/>
    <mergeCell ref="G13:J14"/>
    <mergeCell ref="C1:D1"/>
    <mergeCell ref="E1:F1"/>
    <mergeCell ref="H1:K1"/>
    <mergeCell ref="F9:F10"/>
    <mergeCell ref="K7:K8"/>
    <mergeCell ref="J7:J8"/>
    <mergeCell ref="D6:E6"/>
    <mergeCell ref="H6:I6"/>
    <mergeCell ref="C2:G3"/>
    <mergeCell ref="H2:K3"/>
    <mergeCell ref="L7:L8"/>
    <mergeCell ref="A7:A18"/>
    <mergeCell ref="B11:B12"/>
    <mergeCell ref="A2:B2"/>
    <mergeCell ref="V29:AA29"/>
    <mergeCell ref="C12:F12"/>
    <mergeCell ref="I7:I8"/>
    <mergeCell ref="F7:F8"/>
    <mergeCell ref="G7:G8"/>
    <mergeCell ref="H7:H8"/>
  </mergeCells>
  <phoneticPr fontId="3"/>
  <conditionalFormatting sqref="J15:J19 J7 N15:N19 F17:F18 F7 F9 N7 R7 F11 F15 V7:V19 R9:R19 J9:J12 N9:N13 F13">
    <cfRule type="expression" dxfId="30" priority="1" stopIfTrue="1">
      <formula>E7&lt;F7</formula>
    </cfRule>
  </conditionalFormatting>
  <conditionalFormatting sqref="F19">
    <cfRule type="expression" dxfId="29" priority="3" stopIfTrue="1">
      <formula>D19&lt;F19</formula>
    </cfRule>
  </conditionalFormatting>
  <pageMargins left="0.59055118110236227" right="0.19685039370078741" top="0.39370078740157483" bottom="0.39370078740157483" header="0.51181102362204722" footer="0.51181102362204722"/>
  <pageSetup paperSize="9" scale="93" orientation="landscape" cellComments="asDisplayed"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Q56"/>
  <sheetViews>
    <sheetView showZeros="0" view="pageBreakPreview" zoomScaleNormal="100" workbookViewId="0">
      <selection activeCell="S31" sqref="S31:T35"/>
    </sheetView>
  </sheetViews>
  <sheetFormatPr defaultRowHeight="11.25"/>
  <cols>
    <col min="1" max="1" width="3.375" style="21" customWidth="1"/>
    <col min="2" max="2" width="6.75" style="21" customWidth="1"/>
    <col min="3" max="3" width="8" style="21" customWidth="1"/>
    <col min="4" max="4" width="1.625" style="21" customWidth="1"/>
    <col min="5" max="5" width="5.375" style="21" customWidth="1"/>
    <col min="6" max="6" width="7.625" style="21" customWidth="1"/>
    <col min="7" max="7" width="6.75" style="21" customWidth="1"/>
    <col min="8" max="8" width="1.25" style="21" customWidth="1"/>
    <col min="9" max="9" width="5.375" style="21" customWidth="1"/>
    <col min="10" max="10" width="7.625" style="21" customWidth="1"/>
    <col min="11" max="11" width="6.75" style="21" customWidth="1"/>
    <col min="12" max="12" width="1.25" style="21" customWidth="1"/>
    <col min="13" max="13" width="5.375" style="21" customWidth="1"/>
    <col min="14" max="14" width="7.625" style="21" customWidth="1"/>
    <col min="15" max="15" width="6.625" style="21" customWidth="1"/>
    <col min="16" max="16" width="1.25" style="21" customWidth="1"/>
    <col min="17" max="17" width="5.375" style="21" customWidth="1"/>
    <col min="18" max="18" width="7.625" style="21" customWidth="1"/>
    <col min="19" max="19" width="6.75" style="21" customWidth="1"/>
    <col min="20" max="20" width="1.25" style="21" customWidth="1"/>
    <col min="21" max="21" width="5.25" style="21" customWidth="1"/>
    <col min="22" max="22" width="7.625" style="21" customWidth="1"/>
    <col min="23" max="23" width="8.125" style="21" customWidth="1"/>
    <col min="24" max="24" width="1.25" style="21" customWidth="1"/>
    <col min="25" max="25" width="5.375" style="21" customWidth="1"/>
    <col min="26" max="26" width="7.625" style="21" customWidth="1"/>
    <col min="27" max="27" width="0.5" style="21" customWidth="1"/>
    <col min="28" max="28" width="2.75" style="21" customWidth="1"/>
    <col min="29" max="29" width="3" style="21" customWidth="1"/>
    <col min="30" max="30" width="5.875" style="21" customWidth="1"/>
    <col min="31" max="31" width="3.375" style="21" customWidth="1"/>
    <col min="32" max="32" width="18.25" style="21" customWidth="1"/>
    <col min="33" max="33" width="9" style="21"/>
    <col min="34" max="34" width="5.375" style="21" customWidth="1"/>
    <col min="35" max="35" width="5.125" style="21" customWidth="1"/>
    <col min="36" max="16384" width="9" style="21"/>
  </cols>
  <sheetData>
    <row r="1" spans="1:69" ht="15" customHeight="1" thickTop="1">
      <c r="A1" s="2867" t="str">
        <f>栗原!A1</f>
        <v>2023年</v>
      </c>
      <c r="B1" s="2867"/>
      <c r="C1" s="2299" t="s">
        <v>306</v>
      </c>
      <c r="D1" s="2300"/>
      <c r="E1" s="2191">
        <f>市内河北!E1</f>
        <v>0</v>
      </c>
      <c r="F1" s="2191"/>
      <c r="G1" s="1031"/>
      <c r="H1" s="1964" t="s">
        <v>38</v>
      </c>
      <c r="I1" s="1978"/>
      <c r="J1" s="1978"/>
      <c r="K1" s="1979"/>
      <c r="L1" s="2366" t="s">
        <v>157</v>
      </c>
      <c r="M1" s="2367"/>
      <c r="N1" s="2367"/>
      <c r="O1" s="2368"/>
      <c r="P1" s="1964" t="s">
        <v>40</v>
      </c>
      <c r="Q1" s="1979"/>
      <c r="R1" s="1964" t="s">
        <v>264</v>
      </c>
      <c r="S1" s="2000">
        <f>栗原!S1</f>
        <v>0</v>
      </c>
      <c r="T1" s="2000"/>
      <c r="U1" s="2001"/>
      <c r="V1" s="2359" t="s">
        <v>41</v>
      </c>
      <c r="W1" s="2300"/>
      <c r="X1" s="2300"/>
      <c r="Y1" s="2300"/>
      <c r="Z1" s="2360"/>
      <c r="AA1" s="20"/>
    </row>
    <row r="2" spans="1:69" ht="18" customHeight="1">
      <c r="A2" s="2870">
        <f>栗原!A2</f>
        <v>45017</v>
      </c>
      <c r="B2" s="2871"/>
      <c r="C2" s="1966">
        <f>栗原!C2</f>
        <v>0</v>
      </c>
      <c r="D2" s="1983"/>
      <c r="E2" s="1983"/>
      <c r="F2" s="1983"/>
      <c r="G2" s="1984"/>
      <c r="H2" s="1982">
        <f>栗原!H2</f>
        <v>0</v>
      </c>
      <c r="I2" s="2664"/>
      <c r="J2" s="2664"/>
      <c r="K2" s="2665"/>
      <c r="L2" s="1982">
        <f>栗原!L2</f>
        <v>0</v>
      </c>
      <c r="M2" s="1983"/>
      <c r="N2" s="1983"/>
      <c r="O2" s="1984"/>
      <c r="P2" s="2313">
        <f>栗原!P2</f>
        <v>0</v>
      </c>
      <c r="Q2" s="2314"/>
      <c r="R2" s="2671"/>
      <c r="S2" s="2002"/>
      <c r="T2" s="2002"/>
      <c r="U2" s="2003"/>
      <c r="V2" s="2500">
        <f>栗原!V2</f>
        <v>0</v>
      </c>
      <c r="W2" s="2501"/>
      <c r="X2" s="2501"/>
      <c r="Y2" s="2501"/>
      <c r="Z2" s="2502"/>
      <c r="AA2" s="20"/>
      <c r="AB2" s="67">
        <v>8</v>
      </c>
      <c r="AD2" s="65"/>
    </row>
    <row r="3" spans="1:69" ht="18" customHeight="1">
      <c r="A3" s="2868" t="s">
        <v>280</v>
      </c>
      <c r="B3" s="2869"/>
      <c r="C3" s="2134"/>
      <c r="D3" s="2135"/>
      <c r="E3" s="2135"/>
      <c r="F3" s="2135"/>
      <c r="G3" s="2136"/>
      <c r="H3" s="2805"/>
      <c r="I3" s="2667"/>
      <c r="J3" s="2667"/>
      <c r="K3" s="2668"/>
      <c r="L3" s="2171"/>
      <c r="M3" s="2135"/>
      <c r="N3" s="2135"/>
      <c r="O3" s="2136"/>
      <c r="P3" s="2315"/>
      <c r="Q3" s="2316"/>
      <c r="R3" s="1032" t="s">
        <v>143</v>
      </c>
      <c r="S3" s="2317">
        <f>SUM(F29,J29,N29,R29,V29)</f>
        <v>0</v>
      </c>
      <c r="T3" s="2318"/>
      <c r="U3" s="2319"/>
      <c r="V3" s="2503"/>
      <c r="W3" s="2504"/>
      <c r="X3" s="2504"/>
      <c r="Y3" s="2504"/>
      <c r="Z3" s="2505"/>
      <c r="AA3" s="24"/>
    </row>
    <row r="4" spans="1:69" ht="18" customHeight="1">
      <c r="A4" s="33"/>
      <c r="B4" s="33"/>
      <c r="C4" s="314" t="s">
        <v>429</v>
      </c>
      <c r="D4" s="1036"/>
      <c r="E4" s="1036"/>
      <c r="F4" s="1036"/>
      <c r="G4" s="1036"/>
      <c r="H4" s="1036"/>
      <c r="I4" s="1036"/>
      <c r="J4" s="1036"/>
      <c r="K4" s="1037"/>
      <c r="L4" s="2669" t="s">
        <v>255</v>
      </c>
      <c r="M4" s="2670"/>
      <c r="N4" s="2235">
        <f>栗原!N4</f>
        <v>0</v>
      </c>
      <c r="O4" s="2235"/>
      <c r="P4" s="2235"/>
      <c r="Q4" s="2235"/>
      <c r="R4" s="2235"/>
      <c r="S4" s="2235"/>
      <c r="T4" s="2235"/>
      <c r="U4" s="2236"/>
      <c r="V4" s="2508" t="s">
        <v>42</v>
      </c>
      <c r="W4" s="2509"/>
      <c r="X4" s="2510"/>
      <c r="Y4" s="2508" t="s">
        <v>43</v>
      </c>
      <c r="Z4" s="2732"/>
      <c r="AA4" s="24"/>
    </row>
    <row r="5" spans="1:69" ht="18" customHeight="1" thickBot="1">
      <c r="A5" s="225"/>
      <c r="B5" s="225"/>
      <c r="C5" s="315" t="s">
        <v>569</v>
      </c>
      <c r="D5" s="1187"/>
      <c r="E5" s="1187"/>
      <c r="F5" s="1187"/>
      <c r="G5" s="1040" t="s">
        <v>566</v>
      </c>
      <c r="H5" s="1187"/>
      <c r="I5" s="1187"/>
      <c r="J5" s="1187"/>
      <c r="K5" s="1188"/>
      <c r="L5" s="2677" t="s">
        <v>160</v>
      </c>
      <c r="M5" s="2678"/>
      <c r="N5" s="2144">
        <f>栗原!N5</f>
        <v>0</v>
      </c>
      <c r="O5" s="2144"/>
      <c r="P5" s="2144"/>
      <c r="Q5" s="2144"/>
      <c r="R5" s="2144"/>
      <c r="S5" s="2144"/>
      <c r="T5" s="2144"/>
      <c r="U5" s="2356"/>
      <c r="V5" s="2161">
        <f>栗原!V5</f>
        <v>0</v>
      </c>
      <c r="W5" s="2511"/>
      <c r="X5" s="2162"/>
      <c r="Y5" s="2161">
        <f>栗原!Y5</f>
        <v>0</v>
      </c>
      <c r="Z5" s="2163"/>
      <c r="AA5" s="24"/>
    </row>
    <row r="6" spans="1:69" ht="20.100000000000001" customHeight="1" thickTop="1" thickBot="1">
      <c r="A6" s="55" t="s">
        <v>44</v>
      </c>
      <c r="B6" s="56"/>
      <c r="C6" s="304" t="s">
        <v>256</v>
      </c>
      <c r="D6" s="2847" t="s">
        <v>45</v>
      </c>
      <c r="E6" s="2847"/>
      <c r="F6" s="292" t="s">
        <v>356</v>
      </c>
      <c r="G6" s="303" t="s">
        <v>257</v>
      </c>
      <c r="H6" s="2847" t="s">
        <v>45</v>
      </c>
      <c r="I6" s="2847"/>
      <c r="J6" s="292" t="s">
        <v>356</v>
      </c>
      <c r="K6" s="303" t="s">
        <v>259</v>
      </c>
      <c r="L6" s="2847" t="s">
        <v>45</v>
      </c>
      <c r="M6" s="2847"/>
      <c r="N6" s="292" t="s">
        <v>356</v>
      </c>
      <c r="O6" s="303" t="s">
        <v>260</v>
      </c>
      <c r="P6" s="2847" t="s">
        <v>45</v>
      </c>
      <c r="Q6" s="2847"/>
      <c r="R6" s="292" t="s">
        <v>356</v>
      </c>
      <c r="S6" s="925" t="s">
        <v>358</v>
      </c>
      <c r="T6" s="2327" t="s">
        <v>45</v>
      </c>
      <c r="U6" s="2327"/>
      <c r="V6" s="926" t="s">
        <v>356</v>
      </c>
      <c r="W6" s="245"/>
      <c r="X6" s="35"/>
      <c r="Y6" s="36"/>
      <c r="Z6" s="82"/>
      <c r="AA6" s="37"/>
      <c r="AB6" s="2411" t="s">
        <v>341</v>
      </c>
      <c r="AC6" s="24"/>
      <c r="AD6" s="24"/>
      <c r="AE6" s="24"/>
      <c r="AF6" s="2845"/>
      <c r="AG6" s="2845"/>
      <c r="AH6" s="24"/>
      <c r="AI6" s="24"/>
      <c r="AJ6" s="24"/>
      <c r="AK6" s="24"/>
      <c r="AL6" s="24"/>
      <c r="AM6" s="24"/>
      <c r="AN6" s="24"/>
      <c r="AO6" s="24"/>
      <c r="AP6" s="24"/>
      <c r="AQ6" s="24"/>
      <c r="AR6" s="24"/>
      <c r="AS6" s="24"/>
      <c r="AT6" s="24"/>
      <c r="AU6" s="24"/>
      <c r="AV6" s="24"/>
      <c r="AW6" s="24"/>
      <c r="AX6" s="24"/>
      <c r="AY6" s="24"/>
      <c r="AZ6" s="24"/>
      <c r="BA6" s="24"/>
    </row>
    <row r="7" spans="1:69" s="40" customFormat="1" ht="20.100000000000001" customHeight="1" thickTop="1" thickBot="1">
      <c r="A7" s="2852" t="s">
        <v>760</v>
      </c>
      <c r="B7" s="2855" t="s">
        <v>456</v>
      </c>
      <c r="C7" s="410" t="s">
        <v>47</v>
      </c>
      <c r="D7" s="1704" t="s">
        <v>549</v>
      </c>
      <c r="E7" s="408">
        <v>1700</v>
      </c>
      <c r="F7" s="409"/>
      <c r="G7" s="1493"/>
      <c r="H7" s="1494"/>
      <c r="I7" s="1495"/>
      <c r="J7" s="1496"/>
      <c r="K7" s="2880" t="s">
        <v>48</v>
      </c>
      <c r="L7" s="964"/>
      <c r="M7" s="2741">
        <v>1500</v>
      </c>
      <c r="N7" s="2883"/>
      <c r="O7" s="1493"/>
      <c r="P7" s="1513"/>
      <c r="Q7" s="1495"/>
      <c r="R7" s="1514"/>
      <c r="S7" s="2872" t="s">
        <v>282</v>
      </c>
      <c r="T7" s="965"/>
      <c r="U7" s="2875">
        <v>18640</v>
      </c>
      <c r="V7" s="2877">
        <v>0</v>
      </c>
      <c r="W7" s="402"/>
      <c r="X7" s="385"/>
      <c r="Y7" s="327"/>
      <c r="Z7" s="386"/>
      <c r="AA7" s="41"/>
      <c r="AB7" s="2411"/>
      <c r="AC7" s="24"/>
      <c r="AD7" s="24"/>
      <c r="AE7" s="24"/>
      <c r="AF7" s="1382" t="s">
        <v>474</v>
      </c>
      <c r="AG7" s="1382" t="s">
        <v>473</v>
      </c>
      <c r="AH7" s="21"/>
      <c r="AI7" s="21"/>
      <c r="AJ7" s="21"/>
      <c r="AK7" s="24"/>
      <c r="AL7" s="24"/>
      <c r="AM7" s="24"/>
      <c r="AN7" s="24"/>
      <c r="AO7" s="24"/>
      <c r="AP7" s="24"/>
      <c r="AQ7" s="24"/>
      <c r="AR7" s="24"/>
      <c r="AS7" s="24"/>
      <c r="AT7" s="24"/>
      <c r="AU7" s="24"/>
      <c r="AV7" s="24"/>
      <c r="AW7" s="24"/>
      <c r="AX7" s="24"/>
      <c r="AY7" s="24"/>
      <c r="AZ7" s="24"/>
      <c r="BA7" s="24"/>
      <c r="BB7" s="21"/>
      <c r="BC7" s="21"/>
      <c r="BD7" s="21"/>
      <c r="BE7" s="21"/>
      <c r="BF7" s="21"/>
      <c r="BG7" s="21"/>
      <c r="BH7" s="21"/>
      <c r="BI7" s="21"/>
      <c r="BJ7" s="21"/>
      <c r="BK7" s="21"/>
      <c r="BL7" s="21"/>
      <c r="BM7" s="21"/>
      <c r="BN7" s="21"/>
      <c r="BO7" s="21"/>
      <c r="BP7" s="21"/>
      <c r="BQ7" s="21"/>
    </row>
    <row r="8" spans="1:69" s="40" customFormat="1" ht="20.100000000000001" customHeight="1" thickTop="1">
      <c r="A8" s="2853"/>
      <c r="B8" s="2856"/>
      <c r="C8" s="1380" t="s">
        <v>548</v>
      </c>
      <c r="D8" s="1703" t="s">
        <v>166</v>
      </c>
      <c r="E8" s="1381">
        <v>4500</v>
      </c>
      <c r="F8" s="350"/>
      <c r="G8" s="1497"/>
      <c r="H8" s="1498"/>
      <c r="I8" s="740"/>
      <c r="J8" s="1499"/>
      <c r="K8" s="2881"/>
      <c r="L8" s="766"/>
      <c r="M8" s="2531"/>
      <c r="N8" s="2884"/>
      <c r="O8" s="1497"/>
      <c r="P8" s="1515"/>
      <c r="Q8" s="740"/>
      <c r="R8" s="1516"/>
      <c r="S8" s="2873"/>
      <c r="T8" s="966"/>
      <c r="U8" s="2531"/>
      <c r="V8" s="2878"/>
      <c r="W8" s="389"/>
      <c r="X8" s="387"/>
      <c r="Y8" s="388"/>
      <c r="Z8" s="328"/>
      <c r="AA8" s="39"/>
      <c r="AB8" s="2411"/>
      <c r="AC8" s="24"/>
      <c r="AD8" s="24"/>
      <c r="AE8" s="24"/>
      <c r="AF8" s="1385" t="s">
        <v>460</v>
      </c>
      <c r="AG8" s="1386">
        <v>750</v>
      </c>
      <c r="AI8" s="21"/>
      <c r="AK8" s="24"/>
      <c r="AL8" s="24"/>
      <c r="AM8" s="24"/>
      <c r="AN8" s="24"/>
      <c r="AO8" s="24"/>
      <c r="AP8" s="24"/>
      <c r="AQ8" s="24"/>
      <c r="AR8" s="24"/>
      <c r="AS8" s="24"/>
      <c r="AT8" s="24"/>
      <c r="AU8" s="24"/>
      <c r="AV8" s="24"/>
      <c r="AW8" s="24"/>
      <c r="AX8" s="24"/>
      <c r="AY8" s="24"/>
      <c r="AZ8" s="24"/>
      <c r="BA8" s="24"/>
      <c r="BB8" s="21"/>
      <c r="BC8" s="21"/>
      <c r="BD8" s="21"/>
      <c r="BE8" s="21"/>
      <c r="BF8" s="21"/>
      <c r="BG8" s="21"/>
      <c r="BH8" s="21"/>
      <c r="BI8" s="21"/>
      <c r="BJ8" s="21"/>
      <c r="BK8" s="21"/>
      <c r="BL8" s="21"/>
      <c r="BM8" s="21"/>
      <c r="BN8" s="21"/>
      <c r="BO8" s="21"/>
      <c r="BP8" s="21"/>
      <c r="BQ8" s="21"/>
    </row>
    <row r="9" spans="1:69" s="40" customFormat="1" ht="16.5" customHeight="1">
      <c r="A9" s="2853"/>
      <c r="B9" s="927" t="s">
        <v>457</v>
      </c>
      <c r="C9" s="2842" t="s">
        <v>561</v>
      </c>
      <c r="D9" s="2843"/>
      <c r="E9" s="2843"/>
      <c r="F9" s="2844"/>
      <c r="G9" s="1497"/>
      <c r="H9" s="1500"/>
      <c r="I9" s="740"/>
      <c r="J9" s="1501"/>
      <c r="K9" s="2881"/>
      <c r="L9" s="1429"/>
      <c r="M9" s="2531"/>
      <c r="N9" s="2884"/>
      <c r="O9" s="1497"/>
      <c r="P9" s="1515"/>
      <c r="Q9" s="740"/>
      <c r="R9" s="1516"/>
      <c r="S9" s="2873"/>
      <c r="T9" s="966"/>
      <c r="U9" s="2531"/>
      <c r="V9" s="2878"/>
      <c r="W9" s="389"/>
      <c r="X9" s="387"/>
      <c r="Y9" s="388"/>
      <c r="Z9" s="392"/>
      <c r="AA9" s="41"/>
      <c r="AB9" s="2411"/>
      <c r="AC9" s="24"/>
      <c r="AD9" s="24"/>
      <c r="AE9" s="24"/>
      <c r="AF9" s="933" t="s">
        <v>461</v>
      </c>
      <c r="AG9" s="934">
        <v>1170</v>
      </c>
      <c r="AI9" s="21"/>
      <c r="AK9" s="24"/>
      <c r="AL9" s="24"/>
      <c r="AM9" s="24"/>
      <c r="AN9" s="24"/>
      <c r="AO9" s="24"/>
      <c r="AP9" s="24"/>
      <c r="AQ9" s="24"/>
      <c r="AR9" s="24"/>
      <c r="AS9" s="24"/>
      <c r="AT9" s="24"/>
      <c r="AU9" s="24"/>
      <c r="AV9" s="24"/>
      <c r="AW9" s="24"/>
      <c r="AX9" s="24"/>
      <c r="AY9" s="24"/>
      <c r="AZ9" s="24"/>
      <c r="BA9" s="24"/>
      <c r="BB9" s="21"/>
      <c r="BC9" s="21"/>
      <c r="BD9" s="21"/>
      <c r="BE9" s="21"/>
      <c r="BF9" s="21"/>
      <c r="BG9" s="21"/>
      <c r="BH9" s="21"/>
      <c r="BI9" s="21"/>
      <c r="BJ9" s="21"/>
      <c r="BK9" s="21"/>
      <c r="BL9" s="21"/>
      <c r="BM9" s="21"/>
      <c r="BN9" s="21"/>
      <c r="BO9" s="21"/>
      <c r="BP9" s="21"/>
      <c r="BQ9" s="21"/>
    </row>
    <row r="10" spans="1:69" s="40" customFormat="1" ht="20.100000000000001" customHeight="1">
      <c r="A10" s="2854"/>
      <c r="B10" s="927" t="s">
        <v>458</v>
      </c>
      <c r="C10" s="411" t="s">
        <v>759</v>
      </c>
      <c r="D10" s="1705" t="s">
        <v>549</v>
      </c>
      <c r="E10" s="44">
        <v>1300</v>
      </c>
      <c r="F10" s="325"/>
      <c r="G10" s="1462"/>
      <c r="H10" s="1502"/>
      <c r="I10" s="751"/>
      <c r="J10" s="1503"/>
      <c r="K10" s="2882"/>
      <c r="L10" s="767"/>
      <c r="M10" s="2396"/>
      <c r="N10" s="2885"/>
      <c r="O10" s="1517"/>
      <c r="P10" s="1502"/>
      <c r="Q10" s="751"/>
      <c r="R10" s="1503"/>
      <c r="S10" s="2873"/>
      <c r="T10" s="966"/>
      <c r="U10" s="2531"/>
      <c r="V10" s="2878"/>
      <c r="W10" s="296"/>
      <c r="X10" s="355"/>
      <c r="Y10" s="179"/>
      <c r="Z10" s="390"/>
      <c r="AA10" s="39"/>
      <c r="AB10" s="2411"/>
      <c r="AC10" s="24"/>
      <c r="AD10" s="24"/>
      <c r="AE10" s="24"/>
      <c r="AF10" s="933" t="s">
        <v>462</v>
      </c>
      <c r="AG10" s="934">
        <v>1590</v>
      </c>
      <c r="AI10" s="21"/>
      <c r="AK10" s="24"/>
      <c r="AL10" s="24"/>
      <c r="AM10" s="24"/>
      <c r="AN10" s="24"/>
      <c r="AO10" s="24"/>
      <c r="AP10" s="24"/>
      <c r="AQ10" s="24"/>
      <c r="AR10" s="24"/>
      <c r="AS10" s="24"/>
      <c r="AT10" s="24"/>
      <c r="AU10" s="24"/>
      <c r="AV10" s="24"/>
      <c r="AW10" s="24"/>
      <c r="AX10" s="24"/>
      <c r="AY10" s="24"/>
      <c r="AZ10" s="24"/>
      <c r="BA10" s="24"/>
      <c r="BB10" s="21"/>
      <c r="BC10" s="21"/>
      <c r="BD10" s="21"/>
      <c r="BE10" s="21"/>
      <c r="BF10" s="21"/>
      <c r="BG10" s="21"/>
      <c r="BH10" s="21"/>
      <c r="BI10" s="21"/>
      <c r="BJ10" s="21"/>
      <c r="BK10" s="21"/>
      <c r="BL10" s="21"/>
      <c r="BM10" s="21"/>
      <c r="BN10" s="21"/>
      <c r="BO10" s="21"/>
      <c r="BP10" s="21"/>
      <c r="BQ10" s="21"/>
    </row>
    <row r="11" spans="1:69" s="40" customFormat="1" ht="12" customHeight="1" thickBot="1">
      <c r="A11" s="2848" t="s">
        <v>49</v>
      </c>
      <c r="B11" s="2850" t="s">
        <v>328</v>
      </c>
      <c r="C11" s="2846" t="s">
        <v>592</v>
      </c>
      <c r="D11" s="2858" t="s">
        <v>50</v>
      </c>
      <c r="E11" s="2423">
        <v>1700</v>
      </c>
      <c r="F11" s="2422">
        <v>0</v>
      </c>
      <c r="G11" s="1302"/>
      <c r="H11" s="1303"/>
      <c r="I11" s="1303"/>
      <c r="J11" s="1504"/>
      <c r="K11" s="1303"/>
      <c r="L11" s="1308"/>
      <c r="M11" s="1303"/>
      <c r="N11" s="1304"/>
      <c r="O11" s="1302"/>
      <c r="P11" s="1518"/>
      <c r="Q11" s="751"/>
      <c r="R11" s="1503"/>
      <c r="S11" s="2873"/>
      <c r="T11" s="966"/>
      <c r="U11" s="2531"/>
      <c r="V11" s="2878"/>
      <c r="W11" s="179"/>
      <c r="X11" s="393"/>
      <c r="Y11" s="179"/>
      <c r="Z11" s="394"/>
      <c r="AB11" s="2411"/>
      <c r="AC11" s="24"/>
      <c r="AD11" s="24"/>
      <c r="AE11" s="24"/>
      <c r="AF11" s="1391" t="s">
        <v>463</v>
      </c>
      <c r="AG11" s="1392">
        <v>530</v>
      </c>
      <c r="AH11" s="40" t="s">
        <v>571</v>
      </c>
      <c r="AI11" s="928">
        <f>SUM(AG8:AG11)</f>
        <v>4040</v>
      </c>
      <c r="AK11" s="24"/>
      <c r="AL11" s="24"/>
      <c r="AM11" s="24"/>
      <c r="AN11" s="24"/>
      <c r="AO11" s="24"/>
      <c r="AP11" s="24"/>
      <c r="AQ11" s="24"/>
      <c r="AR11" s="24"/>
      <c r="AS11" s="24"/>
      <c r="AT11" s="24"/>
      <c r="AU11" s="24"/>
      <c r="AV11" s="24"/>
      <c r="AW11" s="24"/>
      <c r="AX11" s="24"/>
      <c r="AY11" s="24"/>
      <c r="AZ11" s="24"/>
      <c r="BA11" s="24"/>
      <c r="BB11" s="21"/>
      <c r="BC11" s="21"/>
      <c r="BD11" s="21"/>
      <c r="BE11" s="21"/>
      <c r="BF11" s="21"/>
      <c r="BG11" s="21"/>
      <c r="BH11" s="21"/>
      <c r="BI11" s="21"/>
      <c r="BJ11" s="21"/>
      <c r="BK11" s="21"/>
      <c r="BL11" s="21"/>
      <c r="BM11" s="21"/>
      <c r="BN11" s="21"/>
      <c r="BO11" s="21"/>
      <c r="BP11" s="21"/>
      <c r="BQ11" s="21"/>
    </row>
    <row r="12" spans="1:69" s="40" customFormat="1" ht="12" customHeight="1" thickTop="1" thickBot="1">
      <c r="A12" s="2849"/>
      <c r="B12" s="2851"/>
      <c r="C12" s="2846"/>
      <c r="D12" s="2858"/>
      <c r="E12" s="2423"/>
      <c r="F12" s="2422"/>
      <c r="G12" s="1302"/>
      <c r="H12" s="1303"/>
      <c r="I12" s="1303"/>
      <c r="J12" s="1504"/>
      <c r="K12" s="1303"/>
      <c r="L12" s="1308"/>
      <c r="M12" s="1303"/>
      <c r="N12" s="1304"/>
      <c r="O12" s="1302"/>
      <c r="P12" s="1518"/>
      <c r="Q12" s="751"/>
      <c r="R12" s="1503"/>
      <c r="S12" s="2874"/>
      <c r="T12" s="968"/>
      <c r="U12" s="2876"/>
      <c r="V12" s="2879"/>
      <c r="W12" s="179"/>
      <c r="X12" s="393"/>
      <c r="Y12" s="179"/>
      <c r="Z12" s="394"/>
      <c r="AB12" s="2411"/>
      <c r="AC12" s="24"/>
      <c r="AD12" s="24"/>
      <c r="AE12" s="24"/>
      <c r="AF12" s="1389" t="s">
        <v>464</v>
      </c>
      <c r="AG12" s="1390">
        <v>2260</v>
      </c>
      <c r="AI12" s="21"/>
      <c r="AK12" s="24"/>
      <c r="AL12" s="24"/>
      <c r="AM12" s="24"/>
      <c r="AN12" s="24"/>
      <c r="AO12" s="24"/>
      <c r="AP12" s="24"/>
      <c r="AQ12" s="24"/>
      <c r="AR12" s="24"/>
      <c r="AS12" s="24"/>
      <c r="AT12" s="24"/>
      <c r="AU12" s="24"/>
      <c r="AV12" s="24"/>
      <c r="AW12" s="24"/>
      <c r="AX12" s="24"/>
      <c r="AY12" s="24"/>
      <c r="AZ12" s="24"/>
      <c r="BA12" s="24"/>
      <c r="BB12" s="21"/>
      <c r="BC12" s="21"/>
      <c r="BD12" s="21"/>
      <c r="BE12" s="21"/>
      <c r="BF12" s="21"/>
      <c r="BG12" s="21"/>
      <c r="BH12" s="21"/>
      <c r="BI12" s="21"/>
      <c r="BJ12" s="21"/>
      <c r="BK12" s="21"/>
      <c r="BL12" s="21"/>
      <c r="BM12" s="21"/>
      <c r="BN12" s="21"/>
      <c r="BO12" s="21"/>
      <c r="BP12" s="21"/>
      <c r="BQ12" s="21"/>
    </row>
    <row r="13" spans="1:69" s="40" customFormat="1" ht="20.100000000000001" customHeight="1" thickTop="1">
      <c r="A13" s="2861" t="s">
        <v>314</v>
      </c>
      <c r="B13" s="103" t="s">
        <v>506</v>
      </c>
      <c r="C13" s="371" t="s">
        <v>527</v>
      </c>
      <c r="D13" s="1706" t="s">
        <v>50</v>
      </c>
      <c r="E13" s="43">
        <v>1350</v>
      </c>
      <c r="F13" s="293"/>
      <c r="G13" s="1462"/>
      <c r="H13" s="1502"/>
      <c r="I13" s="751"/>
      <c r="J13" s="1503"/>
      <c r="K13" s="953"/>
      <c r="L13" s="766"/>
      <c r="M13" s="751"/>
      <c r="N13" s="967"/>
      <c r="O13" s="1519"/>
      <c r="P13" s="1520"/>
      <c r="Q13" s="751"/>
      <c r="R13" s="1503"/>
      <c r="S13" s="953"/>
      <c r="T13" s="954"/>
      <c r="U13" s="751"/>
      <c r="V13" s="969"/>
      <c r="W13" s="306"/>
      <c r="X13" s="355"/>
      <c r="Y13" s="179"/>
      <c r="Z13" s="390"/>
      <c r="AB13" s="2411"/>
      <c r="AC13" s="24"/>
      <c r="AD13" s="24"/>
      <c r="AE13" s="24"/>
      <c r="AF13" s="933" t="s">
        <v>465</v>
      </c>
      <c r="AG13" s="934">
        <v>1410</v>
      </c>
      <c r="AI13" s="21"/>
      <c r="AK13" s="24"/>
      <c r="AL13" s="24"/>
      <c r="AM13" s="24"/>
      <c r="AN13" s="24"/>
      <c r="AO13" s="24"/>
      <c r="AP13" s="24"/>
      <c r="AQ13" s="24"/>
      <c r="AR13" s="24"/>
      <c r="AS13" s="24"/>
      <c r="AT13" s="24"/>
      <c r="AU13" s="24"/>
      <c r="AV13" s="24"/>
      <c r="AW13" s="24"/>
      <c r="AX13" s="24"/>
      <c r="AY13" s="24"/>
      <c r="AZ13" s="24"/>
      <c r="BA13" s="24"/>
      <c r="BB13" s="21"/>
      <c r="BC13" s="21"/>
      <c r="BD13" s="21"/>
      <c r="BE13" s="21"/>
      <c r="BF13" s="21"/>
      <c r="BG13" s="21"/>
      <c r="BH13" s="21"/>
      <c r="BI13" s="21"/>
      <c r="BJ13" s="21"/>
      <c r="BK13" s="21"/>
      <c r="BL13" s="21"/>
      <c r="BM13" s="21"/>
      <c r="BN13" s="21"/>
      <c r="BO13" s="21"/>
      <c r="BP13" s="21"/>
      <c r="BQ13" s="21"/>
    </row>
    <row r="14" spans="1:69" s="40" customFormat="1" ht="20.100000000000001" customHeight="1">
      <c r="A14" s="2862"/>
      <c r="B14" s="103" t="s">
        <v>507</v>
      </c>
      <c r="C14" s="371" t="s">
        <v>51</v>
      </c>
      <c r="D14" s="1706" t="s">
        <v>50</v>
      </c>
      <c r="E14" s="43">
        <v>1150</v>
      </c>
      <c r="F14" s="293"/>
      <c r="G14" s="1465"/>
      <c r="H14" s="1444"/>
      <c r="I14" s="306"/>
      <c r="J14" s="1455"/>
      <c r="K14" s="147"/>
      <c r="L14" s="184"/>
      <c r="M14" s="306"/>
      <c r="N14" s="307"/>
      <c r="O14" s="1471"/>
      <c r="P14" s="1444"/>
      <c r="Q14" s="306"/>
      <c r="R14" s="1455"/>
      <c r="S14" s="147"/>
      <c r="T14" s="185"/>
      <c r="U14" s="306"/>
      <c r="V14" s="405"/>
      <c r="W14" s="306"/>
      <c r="X14" s="355"/>
      <c r="Y14" s="179"/>
      <c r="Z14" s="390"/>
      <c r="AB14" s="2411"/>
      <c r="AC14" s="24"/>
      <c r="AD14" s="24"/>
      <c r="AE14" s="24"/>
      <c r="AF14" s="933" t="s">
        <v>466</v>
      </c>
      <c r="AG14" s="934">
        <v>2480</v>
      </c>
      <c r="AI14" s="21"/>
      <c r="AK14" s="24"/>
      <c r="AL14" s="24"/>
      <c r="AM14" s="24"/>
      <c r="AN14" s="24"/>
      <c r="AO14" s="24"/>
      <c r="AP14" s="24"/>
      <c r="AQ14" s="24"/>
      <c r="AR14" s="24"/>
      <c r="AS14" s="24"/>
      <c r="AT14" s="24"/>
      <c r="AU14" s="24"/>
      <c r="AV14" s="24"/>
      <c r="AW14" s="24"/>
      <c r="AX14" s="24"/>
      <c r="AY14" s="24"/>
      <c r="AZ14" s="24"/>
      <c r="BA14" s="24"/>
      <c r="BB14" s="21"/>
      <c r="BC14" s="21"/>
      <c r="BD14" s="21"/>
      <c r="BE14" s="21"/>
      <c r="BF14" s="21"/>
      <c r="BG14" s="21"/>
      <c r="BH14" s="21"/>
      <c r="BI14" s="21"/>
      <c r="BJ14" s="21"/>
      <c r="BK14" s="21"/>
      <c r="BL14" s="21"/>
      <c r="BM14" s="21"/>
      <c r="BN14" s="21"/>
      <c r="BO14" s="21"/>
      <c r="BP14" s="21"/>
      <c r="BQ14" s="21"/>
    </row>
    <row r="15" spans="1:69" s="40" customFormat="1" ht="20.100000000000001" customHeight="1">
      <c r="A15" s="2862"/>
      <c r="B15" s="1419"/>
      <c r="C15" s="371" t="s">
        <v>53</v>
      </c>
      <c r="D15" s="1706" t="s">
        <v>50</v>
      </c>
      <c r="E15" s="43">
        <v>1750</v>
      </c>
      <c r="F15" s="293"/>
      <c r="G15" s="1465"/>
      <c r="H15" s="332"/>
      <c r="I15" s="363"/>
      <c r="J15" s="1505"/>
      <c r="K15" s="368" t="s">
        <v>155</v>
      </c>
      <c r="L15" s="372"/>
      <c r="M15" s="363"/>
      <c r="N15" s="1305"/>
      <c r="O15" s="1469"/>
      <c r="P15" s="332"/>
      <c r="Q15" s="363"/>
      <c r="R15" s="1505"/>
      <c r="S15" s="334"/>
      <c r="T15" s="356"/>
      <c r="U15" s="363"/>
      <c r="V15" s="406"/>
      <c r="W15" s="363"/>
      <c r="X15" s="360"/>
      <c r="Y15" s="335"/>
      <c r="Z15" s="391"/>
      <c r="AA15" s="38"/>
      <c r="AB15" s="2411"/>
      <c r="AC15" s="24"/>
      <c r="AD15" s="24"/>
      <c r="AE15" s="24"/>
      <c r="AF15" s="933" t="s">
        <v>591</v>
      </c>
      <c r="AG15" s="934">
        <v>1660</v>
      </c>
      <c r="AI15" s="21"/>
      <c r="AK15" s="24"/>
      <c r="AL15" s="24"/>
      <c r="AM15" s="24"/>
      <c r="AN15" s="24"/>
      <c r="AO15" s="24"/>
      <c r="AP15" s="24"/>
      <c r="AQ15" s="24"/>
      <c r="AR15" s="24"/>
      <c r="AS15" s="24"/>
      <c r="AT15" s="24"/>
      <c r="AU15" s="24"/>
      <c r="AV15" s="24"/>
      <c r="AW15" s="24"/>
      <c r="AX15" s="24"/>
      <c r="AY15" s="24"/>
      <c r="AZ15" s="24"/>
      <c r="BA15" s="24"/>
      <c r="BB15" s="21"/>
      <c r="BC15" s="21"/>
      <c r="BD15" s="21"/>
      <c r="BE15" s="21"/>
      <c r="BF15" s="21"/>
      <c r="BG15" s="21"/>
      <c r="BH15" s="21"/>
      <c r="BI15" s="21"/>
      <c r="BJ15" s="21"/>
      <c r="BK15" s="21"/>
      <c r="BL15" s="21"/>
      <c r="BM15" s="21"/>
      <c r="BN15" s="21"/>
      <c r="BO15" s="21"/>
      <c r="BP15" s="21"/>
      <c r="BQ15" s="21"/>
    </row>
    <row r="16" spans="1:69" s="40" customFormat="1" ht="20.100000000000001" customHeight="1">
      <c r="A16" s="2862"/>
      <c r="B16" s="1420" t="s">
        <v>508</v>
      </c>
      <c r="C16" s="371" t="s">
        <v>565</v>
      </c>
      <c r="D16" s="1706" t="s">
        <v>166</v>
      </c>
      <c r="E16" s="43">
        <v>1450</v>
      </c>
      <c r="F16" s="293"/>
      <c r="G16" s="1506"/>
      <c r="H16" s="1507"/>
      <c r="I16" s="1507"/>
      <c r="J16" s="1508"/>
      <c r="K16" s="2857" t="s">
        <v>672</v>
      </c>
      <c r="L16" s="2820" t="s">
        <v>166</v>
      </c>
      <c r="M16" s="2841">
        <v>700</v>
      </c>
      <c r="N16" s="2570"/>
      <c r="O16" s="1471"/>
      <c r="P16" s="332"/>
      <c r="Q16" s="306"/>
      <c r="R16" s="1455"/>
      <c r="S16" s="147"/>
      <c r="T16" s="185"/>
      <c r="U16" s="306"/>
      <c r="V16" s="405"/>
      <c r="W16" s="306"/>
      <c r="X16" s="355"/>
      <c r="Y16" s="179"/>
      <c r="Z16" s="390"/>
      <c r="AB16" s="2411"/>
      <c r="AC16" s="24"/>
      <c r="AD16" s="24"/>
      <c r="AE16" s="24"/>
      <c r="AF16" s="933" t="s">
        <v>467</v>
      </c>
      <c r="AG16" s="934">
        <v>1220</v>
      </c>
      <c r="AI16" s="21"/>
      <c r="AK16" s="24"/>
      <c r="AL16" s="24"/>
      <c r="AM16" s="24"/>
      <c r="AN16" s="24"/>
      <c r="AO16" s="24"/>
      <c r="AP16" s="24"/>
      <c r="AQ16" s="24"/>
      <c r="AR16" s="24"/>
      <c r="AS16" s="24"/>
      <c r="AT16" s="24"/>
      <c r="AU16" s="24"/>
      <c r="AV16" s="24"/>
      <c r="AW16" s="24"/>
      <c r="AX16" s="24"/>
      <c r="AY16" s="24"/>
      <c r="AZ16" s="24"/>
      <c r="BA16" s="24"/>
      <c r="BB16" s="21"/>
      <c r="BC16" s="21"/>
      <c r="BD16" s="21"/>
      <c r="BE16" s="21"/>
      <c r="BF16" s="21"/>
      <c r="BG16" s="21"/>
      <c r="BH16" s="21"/>
      <c r="BI16" s="21"/>
      <c r="BJ16" s="21"/>
      <c r="BK16" s="21"/>
      <c r="BL16" s="21"/>
      <c r="BM16" s="21"/>
      <c r="BN16" s="21"/>
      <c r="BO16" s="21"/>
      <c r="BP16" s="21"/>
      <c r="BQ16" s="21"/>
    </row>
    <row r="17" spans="1:69" s="40" customFormat="1" ht="20.100000000000001" customHeight="1" thickBot="1">
      <c r="A17" s="2862"/>
      <c r="B17" s="1422"/>
      <c r="C17" s="2837" t="s">
        <v>670</v>
      </c>
      <c r="D17" s="2859" t="s">
        <v>166</v>
      </c>
      <c r="E17" s="2841">
        <v>3250</v>
      </c>
      <c r="F17" s="2570"/>
      <c r="G17" s="1506"/>
      <c r="H17" s="1507"/>
      <c r="I17" s="1507"/>
      <c r="J17" s="1508"/>
      <c r="K17" s="2812"/>
      <c r="L17" s="2789"/>
      <c r="M17" s="2825"/>
      <c r="N17" s="2325"/>
      <c r="O17" s="1472"/>
      <c r="P17" s="1444"/>
      <c r="Q17" s="306"/>
      <c r="R17" s="1455"/>
      <c r="S17" s="147"/>
      <c r="T17" s="185"/>
      <c r="U17" s="306"/>
      <c r="V17" s="405"/>
      <c r="W17" s="306"/>
      <c r="X17" s="355"/>
      <c r="Y17" s="179"/>
      <c r="Z17" s="390"/>
      <c r="AB17" s="2411"/>
      <c r="AC17" s="24"/>
      <c r="AD17" s="24"/>
      <c r="AE17" s="24"/>
      <c r="AF17" s="1391" t="s">
        <v>468</v>
      </c>
      <c r="AG17" s="1392">
        <v>810</v>
      </c>
      <c r="AH17" s="40" t="s">
        <v>572</v>
      </c>
      <c r="AI17" s="928">
        <f>SUM(AG8:AG17)</f>
        <v>13880</v>
      </c>
      <c r="AK17" s="24"/>
      <c r="AL17" s="24"/>
      <c r="AM17" s="24"/>
      <c r="AN17" s="24"/>
      <c r="AO17" s="24"/>
      <c r="AP17" s="24"/>
      <c r="AQ17" s="24"/>
      <c r="AR17" s="24"/>
      <c r="AS17" s="24"/>
      <c r="AT17" s="24"/>
      <c r="AU17" s="24"/>
      <c r="AV17" s="24"/>
      <c r="AW17" s="24"/>
      <c r="AX17" s="24"/>
      <c r="AY17" s="24"/>
      <c r="AZ17" s="24"/>
      <c r="BA17" s="24"/>
      <c r="BB17" s="21"/>
      <c r="BC17" s="21"/>
      <c r="BD17" s="21"/>
      <c r="BE17" s="21"/>
      <c r="BF17" s="21"/>
      <c r="BG17" s="21"/>
      <c r="BH17" s="21"/>
      <c r="BI17" s="21"/>
      <c r="BJ17" s="21"/>
      <c r="BK17" s="21"/>
      <c r="BL17" s="21"/>
      <c r="BM17" s="21"/>
      <c r="BN17" s="21"/>
      <c r="BO17" s="21"/>
      <c r="BP17" s="21"/>
      <c r="BQ17" s="21"/>
    </row>
    <row r="18" spans="1:69" s="40" customFormat="1" ht="20.100000000000001" customHeight="1" thickTop="1">
      <c r="A18" s="2862"/>
      <c r="B18" s="103" t="s">
        <v>669</v>
      </c>
      <c r="C18" s="2838"/>
      <c r="D18" s="2860"/>
      <c r="E18" s="2825"/>
      <c r="F18" s="2325"/>
      <c r="G18" s="1465"/>
      <c r="H18" s="1444"/>
      <c r="I18" s="306"/>
      <c r="J18" s="1455"/>
      <c r="K18" s="1491" t="s">
        <v>673</v>
      </c>
      <c r="L18" s="92" t="s">
        <v>166</v>
      </c>
      <c r="M18" s="337">
        <v>400</v>
      </c>
      <c r="N18" s="342"/>
      <c r="O18" s="1471"/>
      <c r="P18" s="1444"/>
      <c r="Q18" s="306"/>
      <c r="R18" s="1455"/>
      <c r="S18" s="147"/>
      <c r="T18" s="185"/>
      <c r="U18" s="306"/>
      <c r="V18" s="405"/>
      <c r="W18" s="306"/>
      <c r="X18" s="355"/>
      <c r="Y18" s="179"/>
      <c r="Z18" s="390"/>
      <c r="AA18" s="44"/>
      <c r="AB18" s="2411"/>
      <c r="AC18" s="24"/>
      <c r="AD18" s="24"/>
      <c r="AE18" s="24"/>
      <c r="AF18" s="1383" t="s">
        <v>454</v>
      </c>
      <c r="AG18" s="1384">
        <v>1690</v>
      </c>
      <c r="AI18" s="21"/>
      <c r="AK18" s="24"/>
      <c r="AL18" s="24"/>
      <c r="AM18" s="24"/>
      <c r="AN18" s="24"/>
      <c r="AO18" s="24"/>
      <c r="AP18" s="24"/>
      <c r="AQ18" s="24"/>
      <c r="AR18" s="24"/>
      <c r="AS18" s="24"/>
      <c r="AT18" s="24"/>
      <c r="AU18" s="24"/>
      <c r="AV18" s="24"/>
      <c r="AW18" s="24"/>
      <c r="AX18" s="24"/>
      <c r="AY18" s="24"/>
      <c r="AZ18" s="24"/>
      <c r="BA18" s="24"/>
      <c r="BB18" s="21"/>
      <c r="BC18" s="21"/>
      <c r="BD18" s="21"/>
      <c r="BE18" s="21"/>
      <c r="BF18" s="21"/>
      <c r="BG18" s="21"/>
      <c r="BH18" s="21"/>
      <c r="BI18" s="21"/>
      <c r="BJ18" s="21"/>
      <c r="BK18" s="21"/>
      <c r="BL18" s="21"/>
      <c r="BM18" s="21"/>
      <c r="BN18" s="21"/>
      <c r="BO18" s="21"/>
      <c r="BP18" s="21"/>
      <c r="BQ18" s="21"/>
    </row>
    <row r="19" spans="1:69" s="40" customFormat="1" ht="20.100000000000001" customHeight="1" thickBot="1">
      <c r="A19" s="2862"/>
      <c r="B19" s="2864" t="s">
        <v>509</v>
      </c>
      <c r="C19" s="371" t="s">
        <v>54</v>
      </c>
      <c r="D19" s="1706" t="s">
        <v>50</v>
      </c>
      <c r="E19" s="43">
        <v>800</v>
      </c>
      <c r="F19" s="293"/>
      <c r="G19" s="1465"/>
      <c r="H19" s="1444"/>
      <c r="I19" s="306"/>
      <c r="J19" s="1455"/>
      <c r="K19" s="1492"/>
      <c r="M19" s="1001"/>
      <c r="N19" s="307"/>
      <c r="O19" s="1471"/>
      <c r="P19" s="1444"/>
      <c r="Q19" s="306"/>
      <c r="R19" s="1455"/>
      <c r="S19" s="147"/>
      <c r="T19" s="185"/>
      <c r="U19" s="306"/>
      <c r="V19" s="405"/>
      <c r="W19" s="306"/>
      <c r="X19" s="355"/>
      <c r="Y19" s="179"/>
      <c r="Z19" s="390"/>
      <c r="AB19" s="2411"/>
      <c r="AC19" s="24"/>
      <c r="AD19" s="24"/>
      <c r="AE19" s="24"/>
      <c r="AF19" s="1387" t="s">
        <v>455</v>
      </c>
      <c r="AG19" s="1388">
        <v>2480</v>
      </c>
      <c r="AI19" s="21"/>
      <c r="AK19" s="24"/>
      <c r="AL19" s="24"/>
      <c r="AM19" s="24"/>
      <c r="AN19" s="24"/>
      <c r="AO19" s="24"/>
      <c r="AP19" s="24"/>
      <c r="AQ19" s="24"/>
      <c r="AR19" s="24"/>
      <c r="AS19" s="24"/>
      <c r="AT19" s="24"/>
      <c r="AU19" s="24"/>
      <c r="AV19" s="24"/>
      <c r="AW19" s="24"/>
      <c r="AX19" s="24"/>
      <c r="AY19" s="24"/>
      <c r="AZ19" s="24"/>
      <c r="BA19" s="24"/>
      <c r="BB19" s="21"/>
      <c r="BC19" s="21"/>
      <c r="BD19" s="21"/>
      <c r="BE19" s="21"/>
      <c r="BF19" s="21"/>
      <c r="BG19" s="21"/>
      <c r="BH19" s="21"/>
      <c r="BI19" s="21"/>
      <c r="BJ19" s="21"/>
      <c r="BK19" s="21"/>
      <c r="BL19" s="21"/>
      <c r="BM19" s="21"/>
      <c r="BN19" s="21"/>
      <c r="BO19" s="21"/>
      <c r="BP19" s="21"/>
      <c r="BQ19" s="21"/>
    </row>
    <row r="20" spans="1:69" s="40" customFormat="1" ht="20.100000000000001" customHeight="1" thickTop="1">
      <c r="A20" s="2862"/>
      <c r="B20" s="2864"/>
      <c r="C20" s="371" t="s">
        <v>55</v>
      </c>
      <c r="D20" s="1706" t="s">
        <v>50</v>
      </c>
      <c r="E20" s="43">
        <v>700</v>
      </c>
      <c r="F20" s="293"/>
      <c r="G20" s="1465"/>
      <c r="H20" s="1444"/>
      <c r="I20" s="306"/>
      <c r="J20" s="1455"/>
      <c r="K20" s="147"/>
      <c r="L20" s="184"/>
      <c r="M20" s="306"/>
      <c r="N20" s="307"/>
      <c r="O20" s="1471"/>
      <c r="P20" s="1444"/>
      <c r="Q20" s="306"/>
      <c r="R20" s="1455"/>
      <c r="S20" s="147"/>
      <c r="T20" s="185"/>
      <c r="U20" s="306"/>
      <c r="V20" s="405"/>
      <c r="W20" s="306"/>
      <c r="X20" s="355"/>
      <c r="Y20" s="179"/>
      <c r="Z20" s="390"/>
      <c r="AB20" s="2411"/>
      <c r="AC20" s="24"/>
      <c r="AD20" s="24"/>
      <c r="AE20" s="24"/>
      <c r="AF20" s="1389" t="s">
        <v>469</v>
      </c>
      <c r="AG20" s="1390">
        <v>0</v>
      </c>
      <c r="AI20" s="21"/>
      <c r="AK20" s="24"/>
      <c r="AL20" s="24"/>
      <c r="AM20" s="24"/>
      <c r="AN20" s="24"/>
      <c r="AO20" s="24"/>
      <c r="AP20" s="24"/>
      <c r="AQ20" s="24"/>
      <c r="AR20" s="24"/>
      <c r="AS20" s="24"/>
      <c r="AT20" s="24"/>
      <c r="AU20" s="24"/>
      <c r="AV20" s="24"/>
      <c r="AW20" s="24"/>
      <c r="AX20" s="24"/>
      <c r="AY20" s="24"/>
      <c r="AZ20" s="24"/>
      <c r="BA20" s="24"/>
      <c r="BB20" s="21"/>
      <c r="BC20" s="21"/>
      <c r="BD20" s="21"/>
      <c r="BE20" s="21"/>
      <c r="BF20" s="21"/>
      <c r="BG20" s="21"/>
      <c r="BH20" s="21"/>
      <c r="BI20" s="21"/>
      <c r="BJ20" s="21"/>
      <c r="BK20" s="21"/>
      <c r="BL20" s="21"/>
      <c r="BM20" s="21"/>
      <c r="BN20" s="21"/>
      <c r="BO20" s="21"/>
      <c r="BP20" s="21"/>
      <c r="BQ20" s="21"/>
    </row>
    <row r="21" spans="1:69" s="40" customFormat="1" ht="20.100000000000001" customHeight="1">
      <c r="A21" s="2862"/>
      <c r="B21" s="2865"/>
      <c r="C21" s="371" t="s">
        <v>56</v>
      </c>
      <c r="D21" s="1706" t="s">
        <v>50</v>
      </c>
      <c r="E21" s="43">
        <v>450</v>
      </c>
      <c r="F21" s="293"/>
      <c r="G21" s="1465"/>
      <c r="H21" s="1444"/>
      <c r="I21" s="306"/>
      <c r="J21" s="1455"/>
      <c r="K21" s="334"/>
      <c r="L21" s="372"/>
      <c r="M21" s="363"/>
      <c r="N21" s="333"/>
      <c r="O21" s="1471"/>
      <c r="P21" s="1444"/>
      <c r="Q21" s="306"/>
      <c r="R21" s="1455"/>
      <c r="S21" s="147"/>
      <c r="T21" s="185"/>
      <c r="U21" s="306"/>
      <c r="V21" s="405"/>
      <c r="W21" s="306"/>
      <c r="X21" s="355"/>
      <c r="Y21" s="179"/>
      <c r="Z21" s="390"/>
      <c r="AB21" s="2411"/>
      <c r="AC21" s="24"/>
      <c r="AD21" s="24"/>
      <c r="AE21" s="24"/>
      <c r="AF21" s="933" t="s">
        <v>470</v>
      </c>
      <c r="AG21" s="934">
        <v>590</v>
      </c>
      <c r="AI21" s="21"/>
      <c r="AK21" s="24"/>
      <c r="AL21" s="24"/>
      <c r="AM21" s="24"/>
      <c r="AN21" s="24"/>
      <c r="AO21" s="24"/>
      <c r="AP21" s="24"/>
      <c r="AQ21" s="24"/>
      <c r="AR21" s="24"/>
      <c r="AS21" s="24"/>
      <c r="AT21" s="24"/>
      <c r="AU21" s="24"/>
      <c r="AV21" s="24"/>
      <c r="AW21" s="24"/>
      <c r="AX21" s="24"/>
      <c r="AY21" s="24"/>
      <c r="AZ21" s="24"/>
      <c r="BA21" s="24"/>
      <c r="BB21" s="21"/>
      <c r="BC21" s="21"/>
      <c r="BD21" s="21"/>
      <c r="BE21" s="21"/>
      <c r="BF21" s="21"/>
      <c r="BG21" s="21"/>
      <c r="BH21" s="21"/>
      <c r="BI21" s="21"/>
      <c r="BJ21" s="21"/>
      <c r="BK21" s="21"/>
      <c r="BL21" s="21"/>
      <c r="BM21" s="21"/>
      <c r="BN21" s="21"/>
      <c r="BO21" s="21"/>
      <c r="BP21" s="21"/>
      <c r="BQ21" s="21"/>
    </row>
    <row r="22" spans="1:69" s="40" customFormat="1" ht="20.100000000000001" customHeight="1">
      <c r="A22" s="2862"/>
      <c r="B22" s="1420" t="s">
        <v>732</v>
      </c>
      <c r="C22" s="2837" t="s">
        <v>733</v>
      </c>
      <c r="D22" s="2839" t="s">
        <v>50</v>
      </c>
      <c r="E22" s="2841">
        <v>2200</v>
      </c>
      <c r="F22" s="2570"/>
      <c r="G22" s="1465"/>
      <c r="H22" s="1444"/>
      <c r="I22" s="306"/>
      <c r="J22" s="1455"/>
      <c r="K22" s="334"/>
      <c r="L22" s="372"/>
      <c r="M22" s="363"/>
      <c r="N22" s="333"/>
      <c r="O22" s="1471"/>
      <c r="P22" s="1444"/>
      <c r="Q22" s="306"/>
      <c r="R22" s="1455"/>
      <c r="S22" s="147"/>
      <c r="T22" s="185"/>
      <c r="U22" s="306"/>
      <c r="V22" s="405"/>
      <c r="W22" s="306"/>
      <c r="X22" s="355"/>
      <c r="Y22" s="179"/>
      <c r="Z22" s="390"/>
      <c r="AB22" s="2411"/>
      <c r="AC22" s="24"/>
      <c r="AD22" s="24"/>
      <c r="AE22" s="24"/>
      <c r="AF22" s="933"/>
      <c r="AG22" s="934"/>
      <c r="AI22" s="21"/>
      <c r="AK22" s="24"/>
      <c r="AL22" s="24"/>
      <c r="AM22" s="24"/>
      <c r="AN22" s="24"/>
      <c r="AO22" s="24"/>
      <c r="AP22" s="24"/>
      <c r="AQ22" s="24"/>
      <c r="AR22" s="24"/>
      <c r="AS22" s="24"/>
      <c r="AT22" s="24"/>
      <c r="AU22" s="24"/>
      <c r="AV22" s="24"/>
      <c r="AW22" s="24"/>
      <c r="AX22" s="24"/>
      <c r="AY22" s="24"/>
      <c r="AZ22" s="24"/>
      <c r="BA22" s="24"/>
      <c r="BB22" s="21"/>
      <c r="BC22" s="21"/>
      <c r="BD22" s="21"/>
      <c r="BE22" s="21"/>
      <c r="BF22" s="21"/>
      <c r="BG22" s="21"/>
      <c r="BH22" s="21"/>
      <c r="BI22" s="21"/>
      <c r="BJ22" s="21"/>
      <c r="BK22" s="21"/>
      <c r="BL22" s="21"/>
      <c r="BM22" s="21"/>
      <c r="BN22" s="21"/>
      <c r="BO22" s="21"/>
      <c r="BP22" s="21"/>
      <c r="BQ22" s="21"/>
    </row>
    <row r="23" spans="1:69" s="40" customFormat="1" ht="20.100000000000001" customHeight="1">
      <c r="A23" s="2862"/>
      <c r="B23" s="2866" t="s">
        <v>510</v>
      </c>
      <c r="C23" s="2838"/>
      <c r="D23" s="2840"/>
      <c r="E23" s="2825"/>
      <c r="F23" s="2325"/>
      <c r="G23" s="1509"/>
      <c r="H23" s="1444"/>
      <c r="I23" s="306"/>
      <c r="J23" s="1455"/>
      <c r="K23" s="365"/>
      <c r="L23" s="372"/>
      <c r="M23" s="306"/>
      <c r="N23" s="333"/>
      <c r="O23" s="1472"/>
      <c r="P23" s="1444"/>
      <c r="Q23" s="306"/>
      <c r="R23" s="1455"/>
      <c r="S23" s="365"/>
      <c r="T23" s="185"/>
      <c r="U23" s="306"/>
      <c r="V23" s="405"/>
      <c r="W23" s="296"/>
      <c r="X23" s="355"/>
      <c r="Y23" s="179"/>
      <c r="Z23" s="390"/>
      <c r="AB23" s="2411"/>
      <c r="AC23" s="24"/>
      <c r="AD23" s="24"/>
      <c r="AE23" s="24"/>
      <c r="AF23" s="936" t="s">
        <v>262</v>
      </c>
      <c r="AG23" s="935">
        <f>SUM(AG8:AG21)</f>
        <v>18640</v>
      </c>
      <c r="AH23" s="24"/>
      <c r="AI23" s="24"/>
      <c r="AJ23" s="24"/>
      <c r="AK23" s="24"/>
      <c r="AL23" s="24"/>
      <c r="AM23" s="24"/>
      <c r="AN23" s="24"/>
      <c r="AO23" s="24"/>
      <c r="AP23" s="24"/>
      <c r="AQ23" s="24"/>
      <c r="AR23" s="24"/>
      <c r="AS23" s="24"/>
      <c r="AT23" s="24"/>
      <c r="AU23" s="24"/>
      <c r="AV23" s="24"/>
      <c r="AW23" s="24"/>
      <c r="AX23" s="24"/>
      <c r="AY23" s="24"/>
      <c r="AZ23" s="24"/>
      <c r="BA23" s="24"/>
      <c r="BB23" s="21"/>
      <c r="BC23" s="21"/>
      <c r="BD23" s="21"/>
      <c r="BE23" s="21"/>
      <c r="BF23" s="21"/>
      <c r="BG23" s="21"/>
      <c r="BH23" s="21"/>
      <c r="BI23" s="21"/>
      <c r="BJ23" s="21"/>
      <c r="BK23" s="21"/>
      <c r="BL23" s="21"/>
      <c r="BM23" s="21"/>
      <c r="BN23" s="21"/>
      <c r="BO23" s="21"/>
      <c r="BP23" s="21"/>
      <c r="BQ23" s="21"/>
    </row>
    <row r="24" spans="1:69" s="40" customFormat="1" ht="20.100000000000001" customHeight="1">
      <c r="A24" s="2862"/>
      <c r="B24" s="2865"/>
      <c r="C24" s="371" t="s">
        <v>57</v>
      </c>
      <c r="D24" s="1706" t="s">
        <v>50</v>
      </c>
      <c r="E24" s="43">
        <v>1800</v>
      </c>
      <c r="F24" s="293"/>
      <c r="G24" s="1465"/>
      <c r="H24" s="1444"/>
      <c r="I24" s="306"/>
      <c r="J24" s="1455"/>
      <c r="K24" s="147"/>
      <c r="L24" s="184"/>
      <c r="M24" s="306"/>
      <c r="N24" s="307"/>
      <c r="O24" s="1471"/>
      <c r="P24" s="1444"/>
      <c r="Q24" s="306"/>
      <c r="R24" s="1455"/>
      <c r="S24" s="147"/>
      <c r="T24" s="185"/>
      <c r="U24" s="306"/>
      <c r="V24" s="405"/>
      <c r="W24" s="306"/>
      <c r="X24" s="355"/>
      <c r="Y24" s="179"/>
      <c r="Z24" s="390"/>
      <c r="AA24" s="44"/>
      <c r="AB24" s="2411"/>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1"/>
      <c r="BC24" s="21"/>
      <c r="BD24" s="21"/>
      <c r="BE24" s="21"/>
      <c r="BF24" s="21"/>
      <c r="BG24" s="21"/>
      <c r="BH24" s="21"/>
      <c r="BI24" s="21"/>
      <c r="BJ24" s="21"/>
      <c r="BK24" s="21"/>
      <c r="BL24" s="21"/>
      <c r="BM24" s="21"/>
      <c r="BN24" s="21"/>
      <c r="BO24" s="21"/>
      <c r="BP24" s="21"/>
      <c r="BQ24" s="21"/>
    </row>
    <row r="25" spans="1:69" s="40" customFormat="1" ht="20.100000000000001" customHeight="1">
      <c r="A25" s="2862"/>
      <c r="B25" s="2866" t="s">
        <v>511</v>
      </c>
      <c r="C25" s="2842" t="s">
        <v>734</v>
      </c>
      <c r="D25" s="2843"/>
      <c r="E25" s="2843"/>
      <c r="F25" s="2844"/>
      <c r="G25" s="1465"/>
      <c r="H25" s="1444"/>
      <c r="I25" s="306"/>
      <c r="J25" s="1455"/>
      <c r="K25" s="147"/>
      <c r="L25" s="184"/>
      <c r="M25" s="306"/>
      <c r="N25" s="307"/>
      <c r="O25" s="1471"/>
      <c r="P25" s="1444"/>
      <c r="Q25" s="306"/>
      <c r="R25" s="1455"/>
      <c r="S25" s="147"/>
      <c r="T25" s="185"/>
      <c r="U25" s="306"/>
      <c r="V25" s="405"/>
      <c r="W25" s="306"/>
      <c r="X25" s="355"/>
      <c r="Y25" s="179"/>
      <c r="Z25" s="390"/>
      <c r="AA25" s="44"/>
      <c r="AB25" s="2411"/>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1"/>
      <c r="BC25" s="21"/>
      <c r="BD25" s="21"/>
      <c r="BE25" s="21"/>
      <c r="BF25" s="21"/>
      <c r="BG25" s="21"/>
      <c r="BH25" s="21"/>
      <c r="BI25" s="21"/>
      <c r="BJ25" s="21"/>
      <c r="BK25" s="21"/>
      <c r="BL25" s="21"/>
      <c r="BM25" s="21"/>
      <c r="BN25" s="21"/>
      <c r="BO25" s="21"/>
      <c r="BP25" s="21"/>
      <c r="BQ25" s="21"/>
    </row>
    <row r="26" spans="1:69" s="40" customFormat="1" ht="20.100000000000001" customHeight="1">
      <c r="A26" s="2862"/>
      <c r="B26" s="2865"/>
      <c r="C26" s="2842" t="s">
        <v>735</v>
      </c>
      <c r="D26" s="2843"/>
      <c r="E26" s="2843"/>
      <c r="F26" s="2844"/>
      <c r="G26" s="1465"/>
      <c r="H26" s="1444"/>
      <c r="I26" s="306"/>
      <c r="J26" s="1455"/>
      <c r="K26" s="147"/>
      <c r="L26" s="184"/>
      <c r="M26" s="306"/>
      <c r="N26" s="307"/>
      <c r="O26" s="1471"/>
      <c r="P26" s="1444"/>
      <c r="Q26" s="306"/>
      <c r="R26" s="1455"/>
      <c r="S26" s="147"/>
      <c r="T26" s="185"/>
      <c r="U26" s="306"/>
      <c r="V26" s="405"/>
      <c r="W26" s="306"/>
      <c r="X26" s="355"/>
      <c r="Y26" s="179"/>
      <c r="Z26" s="390"/>
      <c r="AA26" s="44"/>
      <c r="AB26" s="2411"/>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1"/>
      <c r="BC26" s="21"/>
      <c r="BD26" s="21"/>
      <c r="BE26" s="21"/>
      <c r="BF26" s="21"/>
      <c r="BG26" s="21"/>
      <c r="BH26" s="21"/>
      <c r="BI26" s="21"/>
      <c r="BJ26" s="21"/>
      <c r="BK26" s="21"/>
      <c r="BL26" s="21"/>
      <c r="BM26" s="21"/>
      <c r="BN26" s="21"/>
      <c r="BO26" s="21"/>
      <c r="BP26" s="21"/>
      <c r="BQ26" s="21"/>
    </row>
    <row r="27" spans="1:69" s="40" customFormat="1" ht="20.100000000000001" customHeight="1">
      <c r="A27" s="2862"/>
      <c r="B27" s="103" t="s">
        <v>512</v>
      </c>
      <c r="C27" s="371" t="s">
        <v>281</v>
      </c>
      <c r="D27" s="1706" t="s">
        <v>50</v>
      </c>
      <c r="E27" s="43">
        <v>2050</v>
      </c>
      <c r="F27" s="293"/>
      <c r="G27" s="1465"/>
      <c r="H27" s="1444"/>
      <c r="I27" s="306"/>
      <c r="J27" s="1455"/>
      <c r="K27" s="361" t="s">
        <v>155</v>
      </c>
      <c r="L27" s="184"/>
      <c r="M27" s="306"/>
      <c r="N27" s="307"/>
      <c r="O27" s="1471"/>
      <c r="P27" s="1444"/>
      <c r="Q27" s="306"/>
      <c r="R27" s="1455"/>
      <c r="S27" s="147"/>
      <c r="T27" s="185"/>
      <c r="U27" s="306"/>
      <c r="V27" s="405"/>
      <c r="W27" s="306"/>
      <c r="X27" s="355"/>
      <c r="Y27" s="179"/>
      <c r="Z27" s="390"/>
      <c r="AA27" s="44"/>
      <c r="AB27" s="2411"/>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1"/>
      <c r="BC27" s="21"/>
      <c r="BD27" s="21"/>
      <c r="BE27" s="21"/>
      <c r="BF27" s="21"/>
      <c r="BG27" s="21"/>
      <c r="BH27" s="21"/>
      <c r="BI27" s="21"/>
      <c r="BJ27" s="21"/>
      <c r="BK27" s="21"/>
      <c r="BL27" s="21"/>
      <c r="BM27" s="21"/>
      <c r="BN27" s="21"/>
      <c r="BO27" s="21"/>
      <c r="BP27" s="21"/>
      <c r="BQ27" s="21"/>
    </row>
    <row r="28" spans="1:69" s="40" customFormat="1" ht="20.100000000000001" customHeight="1" thickBot="1">
      <c r="A28" s="2863"/>
      <c r="B28" s="341" t="s">
        <v>513</v>
      </c>
      <c r="C28" s="412" t="s">
        <v>58</v>
      </c>
      <c r="D28" s="1707" t="s">
        <v>50</v>
      </c>
      <c r="E28" s="321">
        <v>1200</v>
      </c>
      <c r="F28" s="320"/>
      <c r="G28" s="1510"/>
      <c r="H28" s="1475"/>
      <c r="I28" s="364"/>
      <c r="J28" s="1511"/>
      <c r="K28" s="399"/>
      <c r="L28" s="374"/>
      <c r="M28" s="364"/>
      <c r="N28" s="400"/>
      <c r="O28" s="1521"/>
      <c r="P28" s="1444"/>
      <c r="Q28" s="306"/>
      <c r="R28" s="1455"/>
      <c r="S28" s="399"/>
      <c r="T28" s="357"/>
      <c r="U28" s="364"/>
      <c r="V28" s="407"/>
      <c r="W28" s="403"/>
      <c r="X28" s="359"/>
      <c r="Y28" s="358"/>
      <c r="Z28" s="396"/>
      <c r="AA28" s="44"/>
      <c r="AB28" s="2411"/>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1"/>
      <c r="BC28" s="21"/>
      <c r="BD28" s="21"/>
      <c r="BE28" s="21"/>
      <c r="BF28" s="21"/>
      <c r="BG28" s="21"/>
      <c r="BH28" s="21"/>
      <c r="BI28" s="21"/>
      <c r="BJ28" s="21"/>
      <c r="BK28" s="21"/>
      <c r="BL28" s="21"/>
      <c r="BM28" s="21"/>
      <c r="BN28" s="21"/>
      <c r="BO28" s="21"/>
      <c r="BP28" s="21"/>
      <c r="BQ28" s="21"/>
    </row>
    <row r="29" spans="1:69" s="40" customFormat="1" ht="20.100000000000001" customHeight="1" thickTop="1" thickBot="1">
      <c r="A29" s="57" t="s">
        <v>293</v>
      </c>
      <c r="B29" s="114">
        <f>E29+I29+M29+Q29+U29</f>
        <v>48590</v>
      </c>
      <c r="C29" s="57" t="s">
        <v>294</v>
      </c>
      <c r="D29" s="94"/>
      <c r="E29" s="324">
        <f>SUM(E7:E28)</f>
        <v>27350</v>
      </c>
      <c r="F29" s="376">
        <f>SUM(F7:F28)</f>
        <v>0</v>
      </c>
      <c r="G29" s="1438" t="s">
        <v>293</v>
      </c>
      <c r="H29" s="113"/>
      <c r="I29" s="324">
        <f>SUM(I7:I28)</f>
        <v>0</v>
      </c>
      <c r="J29" s="1512">
        <f>SUM(J7:J28)</f>
        <v>0</v>
      </c>
      <c r="K29" s="398" t="s">
        <v>293</v>
      </c>
      <c r="L29" s="113"/>
      <c r="M29" s="324">
        <f>SUM(M7:M28)</f>
        <v>2600</v>
      </c>
      <c r="N29" s="376">
        <f>SUM(N7:N28)</f>
        <v>0</v>
      </c>
      <c r="O29" s="1438"/>
      <c r="P29" s="113"/>
      <c r="Q29" s="324">
        <f>SUM(Q7:Q28)</f>
        <v>0</v>
      </c>
      <c r="R29" s="1490">
        <f>SUM(R7:R28)</f>
        <v>0</v>
      </c>
      <c r="S29" s="398" t="s">
        <v>295</v>
      </c>
      <c r="T29" s="113"/>
      <c r="U29" s="324">
        <f>SUM(U7:U28)</f>
        <v>18640</v>
      </c>
      <c r="V29" s="401">
        <f>SUM(V7:V28)</f>
        <v>0</v>
      </c>
      <c r="W29" s="404" t="s">
        <v>277</v>
      </c>
      <c r="X29" s="187"/>
      <c r="Y29" s="221"/>
      <c r="Z29" s="397"/>
      <c r="AB29" s="2411"/>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1"/>
      <c r="BC29" s="21"/>
      <c r="BD29" s="21"/>
      <c r="BE29" s="21"/>
      <c r="BF29" s="21"/>
      <c r="BG29" s="21"/>
      <c r="BH29" s="21"/>
      <c r="BI29" s="21"/>
      <c r="BJ29" s="21"/>
      <c r="BK29" s="21"/>
      <c r="BL29" s="21"/>
      <c r="BM29" s="21"/>
      <c r="BN29" s="21"/>
      <c r="BO29" s="21"/>
      <c r="BP29" s="21"/>
      <c r="BQ29" s="21"/>
    </row>
    <row r="30" spans="1:69" ht="13.5" customHeight="1" thickTop="1">
      <c r="A30" s="83" t="s">
        <v>375</v>
      </c>
      <c r="G30" s="110"/>
      <c r="H30" s="110"/>
      <c r="I30" s="110"/>
      <c r="J30" s="89"/>
      <c r="K30" s="44"/>
      <c r="L30" s="44"/>
      <c r="M30" s="44"/>
      <c r="O30" s="899" t="s">
        <v>438</v>
      </c>
      <c r="P30" s="900"/>
      <c r="Q30" s="900"/>
      <c r="S30" s="44"/>
      <c r="T30" s="44"/>
      <c r="U30" s="44"/>
      <c r="V30" s="44"/>
      <c r="W30" s="44"/>
      <c r="X30" s="44"/>
      <c r="Y30" s="44"/>
      <c r="Z30" s="4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row>
    <row r="31" spans="1:69" ht="13.5" customHeight="1">
      <c r="A31" s="85" t="s">
        <v>437</v>
      </c>
      <c r="G31" s="116"/>
      <c r="H31" s="116"/>
      <c r="I31" s="110"/>
      <c r="K31" s="66"/>
      <c r="L31" s="44"/>
      <c r="M31" s="44"/>
      <c r="O31" s="2887" t="s">
        <v>472</v>
      </c>
      <c r="P31" s="2887"/>
      <c r="Q31" s="2887"/>
      <c r="R31" s="930" t="s">
        <v>622</v>
      </c>
      <c r="S31" s="2886">
        <v>13880</v>
      </c>
      <c r="T31" s="2886"/>
      <c r="U31" s="932" t="s">
        <v>471</v>
      </c>
      <c r="V31" s="44"/>
      <c r="W31" s="66"/>
      <c r="X31" s="44"/>
      <c r="Y31" s="44"/>
      <c r="Z31" s="4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row>
    <row r="32" spans="1:69" ht="13.5" customHeight="1">
      <c r="A32" s="85" t="s">
        <v>791</v>
      </c>
      <c r="G32" s="117"/>
      <c r="H32" s="117"/>
      <c r="I32" s="117"/>
      <c r="J32" s="118"/>
      <c r="K32" s="24"/>
      <c r="L32" s="24"/>
      <c r="M32" s="24"/>
      <c r="N32" s="24"/>
      <c r="O32" s="931"/>
      <c r="P32" s="931"/>
      <c r="Q32" s="931"/>
      <c r="R32" s="930" t="s">
        <v>514</v>
      </c>
      <c r="S32" s="2886">
        <v>1690</v>
      </c>
      <c r="T32" s="2886"/>
      <c r="U32" s="932" t="s">
        <v>471</v>
      </c>
      <c r="V32" s="226"/>
      <c r="W32" s="2004" t="s">
        <v>576</v>
      </c>
      <c r="X32" s="2004"/>
      <c r="Y32" s="2004"/>
      <c r="Z32" s="2004"/>
      <c r="AA32" s="2004"/>
      <c r="AB32" s="226"/>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row>
    <row r="33" spans="1:53" ht="13.5" customHeight="1">
      <c r="A33" s="85" t="s">
        <v>718</v>
      </c>
      <c r="G33" s="117"/>
      <c r="H33" s="117"/>
      <c r="I33" s="117"/>
      <c r="J33" s="117"/>
      <c r="K33" s="24"/>
      <c r="L33" s="24"/>
      <c r="M33" s="24"/>
      <c r="N33" s="24"/>
      <c r="O33" s="931"/>
      <c r="P33" s="931"/>
      <c r="Q33" s="931"/>
      <c r="R33" s="930" t="s">
        <v>515</v>
      </c>
      <c r="S33" s="2886">
        <v>2480</v>
      </c>
      <c r="T33" s="2886"/>
      <c r="U33" s="932" t="s">
        <v>471</v>
      </c>
      <c r="V33" s="68"/>
      <c r="W33" s="1956" t="s">
        <v>495</v>
      </c>
      <c r="X33" s="1956"/>
      <c r="Y33" s="1956"/>
      <c r="Z33" s="1956"/>
      <c r="AA33" s="1956"/>
      <c r="AB33" s="68"/>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row>
    <row r="34" spans="1:53" ht="13.5" customHeight="1">
      <c r="A34" s="85" t="s">
        <v>862</v>
      </c>
      <c r="G34" s="117"/>
      <c r="H34" s="117"/>
      <c r="I34" s="117"/>
      <c r="J34" s="117"/>
      <c r="K34" s="24"/>
      <c r="L34" s="24"/>
      <c r="M34" s="24"/>
      <c r="N34" s="24"/>
      <c r="O34" s="931"/>
      <c r="P34" s="931"/>
      <c r="Q34" s="931"/>
      <c r="R34" s="930" t="s">
        <v>459</v>
      </c>
      <c r="S34" s="2886">
        <v>590</v>
      </c>
      <c r="T34" s="2886"/>
      <c r="U34" s="932" t="s">
        <v>471</v>
      </c>
      <c r="V34" s="216"/>
      <c r="W34" s="2538" t="s">
        <v>497</v>
      </c>
      <c r="X34" s="1956"/>
      <c r="Y34" s="1956"/>
      <c r="Z34" s="1956"/>
      <c r="AA34" s="1956"/>
      <c r="AB34" s="216"/>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row>
    <row r="35" spans="1:53" ht="13.5" customHeight="1">
      <c r="A35" s="1593" t="s">
        <v>671</v>
      </c>
      <c r="G35" s="117"/>
      <c r="H35" s="117"/>
      <c r="L35" s="24"/>
      <c r="M35" s="83"/>
      <c r="N35" s="83" t="s">
        <v>593</v>
      </c>
      <c r="O35" s="931"/>
      <c r="P35" s="931"/>
      <c r="Q35" s="931"/>
      <c r="R35" s="930"/>
      <c r="S35" s="1408"/>
      <c r="T35" s="1408"/>
      <c r="U35" s="932"/>
      <c r="V35" s="216"/>
      <c r="W35" s="1407"/>
      <c r="X35" s="267"/>
      <c r="Y35" s="267"/>
      <c r="Z35" s="267"/>
      <c r="AA35" s="267"/>
      <c r="AB35" s="216"/>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row>
    <row r="36" spans="1:53" ht="13.5" customHeight="1">
      <c r="A36" s="1593" t="s">
        <v>731</v>
      </c>
      <c r="B36" s="1699"/>
      <c r="C36" s="1699"/>
      <c r="D36" s="1699"/>
      <c r="E36" s="1699"/>
      <c r="F36" s="1699"/>
      <c r="G36" s="1700"/>
      <c r="H36" s="1700"/>
      <c r="I36" s="1699"/>
      <c r="J36" s="1699"/>
      <c r="K36" s="1699"/>
      <c r="L36" s="1661"/>
      <c r="M36" s="1662"/>
      <c r="N36" s="83"/>
      <c r="O36" s="931"/>
      <c r="P36" s="931"/>
      <c r="Q36" s="931"/>
      <c r="R36" s="930"/>
      <c r="S36" s="1408"/>
      <c r="T36" s="1408"/>
      <c r="U36" s="932"/>
      <c r="V36" s="216"/>
      <c r="W36" s="1407"/>
      <c r="X36" s="267"/>
      <c r="Y36" s="267"/>
      <c r="Z36" s="267"/>
      <c r="AA36" s="267"/>
      <c r="AB36" s="216"/>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pans="1:53" ht="13.5" customHeight="1">
      <c r="A37" s="972" t="s">
        <v>484</v>
      </c>
      <c r="C37" s="110"/>
      <c r="D37" s="115"/>
      <c r="E37" s="110"/>
      <c r="F37" s="110"/>
      <c r="U37" s="928">
        <f>SUM(O38:Q41)</f>
        <v>0</v>
      </c>
      <c r="AF37" s="24"/>
      <c r="AG37" s="24"/>
    </row>
    <row r="38" spans="1:53" ht="13.5" customHeight="1">
      <c r="A38" s="972" t="s">
        <v>485</v>
      </c>
      <c r="C38" s="116"/>
      <c r="D38" s="110"/>
      <c r="E38" s="110"/>
      <c r="F38" s="110"/>
      <c r="P38" s="929"/>
      <c r="Q38" s="929"/>
    </row>
    <row r="39" spans="1:53">
      <c r="B39" s="117"/>
      <c r="C39" s="117"/>
      <c r="D39" s="117"/>
      <c r="E39" s="117"/>
      <c r="F39" s="117"/>
      <c r="P39" s="929"/>
      <c r="Q39" s="929"/>
      <c r="R39" s="89"/>
    </row>
    <row r="40" spans="1:53">
      <c r="B40" s="117"/>
      <c r="C40" s="117"/>
      <c r="D40" s="117"/>
      <c r="E40" s="117"/>
      <c r="F40" s="117"/>
      <c r="P40" s="929"/>
      <c r="Q40" s="929"/>
    </row>
    <row r="41" spans="1:53">
      <c r="B41" s="117"/>
      <c r="C41" s="117"/>
      <c r="D41" s="117"/>
      <c r="E41" s="117"/>
      <c r="F41" s="117"/>
      <c r="P41" s="929"/>
      <c r="Q41" s="929"/>
    </row>
    <row r="42" spans="1:53">
      <c r="O42" s="24"/>
      <c r="P42" s="24"/>
      <c r="Q42" s="24"/>
    </row>
    <row r="43" spans="1:53" ht="21" customHeight="1">
      <c r="Z43" s="52"/>
    </row>
    <row r="44" spans="1:53">
      <c r="Z44" s="52"/>
    </row>
    <row r="45" spans="1:53">
      <c r="Z45" s="52"/>
    </row>
    <row r="46" spans="1:53">
      <c r="Z46" s="52"/>
    </row>
    <row r="47" spans="1:53">
      <c r="Z47" s="52"/>
    </row>
    <row r="48" spans="1:53">
      <c r="Z48" s="52"/>
    </row>
    <row r="49" spans="26:26">
      <c r="Z49" s="52"/>
    </row>
    <row r="50" spans="26:26">
      <c r="Z50" s="52"/>
    </row>
    <row r="51" spans="26:26">
      <c r="Z51" s="52"/>
    </row>
    <row r="52" spans="26:26">
      <c r="Z52" s="52"/>
    </row>
    <row r="53" spans="26:26">
      <c r="Z53" s="52"/>
    </row>
    <row r="54" spans="26:26">
      <c r="Z54" s="52"/>
    </row>
    <row r="55" spans="26:26">
      <c r="Z55" s="52"/>
    </row>
    <row r="56" spans="26:26">
      <c r="Z56" s="928"/>
    </row>
  </sheetData>
  <sheetProtection password="C536" sheet="1"/>
  <mergeCells count="73">
    <mergeCell ref="K7:K10"/>
    <mergeCell ref="M7:M10"/>
    <mergeCell ref="N7:N10"/>
    <mergeCell ref="S34:T34"/>
    <mergeCell ref="T6:U6"/>
    <mergeCell ref="S31:T31"/>
    <mergeCell ref="S32:T32"/>
    <mergeCell ref="S33:T33"/>
    <mergeCell ref="L16:L17"/>
    <mergeCell ref="O31:Q31"/>
    <mergeCell ref="W34:AA34"/>
    <mergeCell ref="W32:AA32"/>
    <mergeCell ref="W33:AA33"/>
    <mergeCell ref="Y5:Z5"/>
    <mergeCell ref="V5:X5"/>
    <mergeCell ref="S7:S12"/>
    <mergeCell ref="U7:U12"/>
    <mergeCell ref="V7:V12"/>
    <mergeCell ref="R1:R2"/>
    <mergeCell ref="S1:U2"/>
    <mergeCell ref="M16:M17"/>
    <mergeCell ref="N16:N17"/>
    <mergeCell ref="L1:O1"/>
    <mergeCell ref="P6:Q6"/>
    <mergeCell ref="L4:M4"/>
    <mergeCell ref="L2:O3"/>
    <mergeCell ref="L5:M5"/>
    <mergeCell ref="E1:F1"/>
    <mergeCell ref="V1:Z1"/>
    <mergeCell ref="N4:U4"/>
    <mergeCell ref="N5:U5"/>
    <mergeCell ref="V2:Z3"/>
    <mergeCell ref="V4:X4"/>
    <mergeCell ref="Y4:Z4"/>
    <mergeCell ref="S3:U3"/>
    <mergeCell ref="P1:Q1"/>
    <mergeCell ref="P2:Q3"/>
    <mergeCell ref="B19:B21"/>
    <mergeCell ref="B23:B24"/>
    <mergeCell ref="B25:B26"/>
    <mergeCell ref="C2:G3"/>
    <mergeCell ref="H1:K1"/>
    <mergeCell ref="A1:B1"/>
    <mergeCell ref="A3:B3"/>
    <mergeCell ref="H2:K3"/>
    <mergeCell ref="A2:B2"/>
    <mergeCell ref="C1:D1"/>
    <mergeCell ref="A11:A12"/>
    <mergeCell ref="B11:B12"/>
    <mergeCell ref="A7:A10"/>
    <mergeCell ref="B7:B8"/>
    <mergeCell ref="K16:K17"/>
    <mergeCell ref="E11:E12"/>
    <mergeCell ref="C9:F9"/>
    <mergeCell ref="D11:D12"/>
    <mergeCell ref="D17:D18"/>
    <mergeCell ref="A13:A28"/>
    <mergeCell ref="AF6:AG6"/>
    <mergeCell ref="AB6:AB29"/>
    <mergeCell ref="C17:C18"/>
    <mergeCell ref="E17:E18"/>
    <mergeCell ref="F17:F18"/>
    <mergeCell ref="F11:F12"/>
    <mergeCell ref="C11:C12"/>
    <mergeCell ref="L6:M6"/>
    <mergeCell ref="D6:E6"/>
    <mergeCell ref="H6:I6"/>
    <mergeCell ref="C22:C23"/>
    <mergeCell ref="D22:D23"/>
    <mergeCell ref="E22:E23"/>
    <mergeCell ref="F22:F23"/>
    <mergeCell ref="C25:F25"/>
    <mergeCell ref="C26:F26"/>
  </mergeCells>
  <phoneticPr fontId="3"/>
  <conditionalFormatting sqref="R7:R29 N27:N29 J18:J29 V13:V29 Z7:Z29 V7 N7 F10:F17 N13:N16 F7:F8 J7:J10 J13:J15 F19:F22 F24 F27:F29">
    <cfRule type="expression" dxfId="28" priority="2" stopIfTrue="1">
      <formula>E7&lt;F7</formula>
    </cfRule>
  </conditionalFormatting>
  <conditionalFormatting sqref="N19:N22">
    <cfRule type="expression" dxfId="27" priority="19" stopIfTrue="1">
      <formula>M18&lt;N19</formula>
    </cfRule>
  </conditionalFormatting>
  <conditionalFormatting sqref="S7:S12">
    <cfRule type="expression" dxfId="26" priority="6" stopIfTrue="1">
      <formula>WEEKDAY($V$2)=2</formula>
    </cfRule>
  </conditionalFormatting>
  <conditionalFormatting sqref="N18">
    <cfRule type="expression" dxfId="25" priority="23" stopIfTrue="1">
      <formula>$M$18&lt;N18</formula>
    </cfRule>
  </conditionalFormatting>
  <conditionalFormatting sqref="N23:N26">
    <cfRule type="expression" dxfId="24" priority="43" stopIfTrue="1">
      <formula>M21&lt;N23</formula>
    </cfRule>
  </conditionalFormatting>
  <pageMargins left="0.27" right="0.19685039370078741" top="0.39370078740157483" bottom="0.19685039370078741" header="0.51181102362204722" footer="0.51181102362204722"/>
  <pageSetup paperSize="9" scale="92" orientation="landscape" cellComments="asDisplayed" horizontalDpi="1200" verticalDpi="12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BG88"/>
  <sheetViews>
    <sheetView showZeros="0" view="pageBreakPreview" zoomScaleNormal="85" zoomScaleSheetLayoutView="100" workbookViewId="0">
      <selection activeCell="W28" sqref="W28"/>
    </sheetView>
  </sheetViews>
  <sheetFormatPr defaultRowHeight="11.25"/>
  <cols>
    <col min="1" max="1" width="3.375" style="592" customWidth="1"/>
    <col min="2" max="2" width="7.25" style="592" customWidth="1"/>
    <col min="3" max="3" width="7.625" style="592" customWidth="1"/>
    <col min="4" max="4" width="1.25" style="592" customWidth="1"/>
    <col min="5" max="5" width="6" style="592" customWidth="1"/>
    <col min="6" max="6" width="8.25" style="592" customWidth="1"/>
    <col min="7" max="7" width="8.375" style="592" customWidth="1"/>
    <col min="8" max="8" width="1.25" style="592" customWidth="1"/>
    <col min="9" max="9" width="5.125" style="592" customWidth="1"/>
    <col min="10" max="10" width="8.25" style="592" customWidth="1"/>
    <col min="11" max="11" width="5.625" style="592" customWidth="1"/>
    <col min="12" max="12" width="1.75" style="592" customWidth="1"/>
    <col min="13" max="13" width="5.125" style="592" customWidth="1"/>
    <col min="14" max="14" width="8.25" style="592" customWidth="1"/>
    <col min="15" max="15" width="7.5" style="592" customWidth="1"/>
    <col min="16" max="16" width="1.25" style="592" customWidth="1"/>
    <col min="17" max="17" width="5.125" style="592" customWidth="1"/>
    <col min="18" max="18" width="8.25" style="592" customWidth="1"/>
    <col min="19" max="19" width="6.375" style="592" customWidth="1"/>
    <col min="20" max="20" width="1.375" style="592" customWidth="1"/>
    <col min="21" max="21" width="4.375" style="592" customWidth="1"/>
    <col min="22" max="23" width="8.25" style="592" customWidth="1"/>
    <col min="24" max="24" width="2.625" style="592" customWidth="1"/>
    <col min="25" max="25" width="6" style="592" customWidth="1"/>
    <col min="26" max="26" width="8.25" style="592" customWidth="1"/>
    <col min="27" max="27" width="0.5" style="592" customWidth="1"/>
    <col min="28" max="28" width="2.75" style="592" customWidth="1"/>
    <col min="29" max="29" width="2.5" style="592" bestFit="1" customWidth="1"/>
    <col min="30" max="30" width="7.5" style="592" bestFit="1" customWidth="1"/>
    <col min="31" max="31" width="10" style="592" bestFit="1" customWidth="1"/>
    <col min="32" max="32" width="2.625" style="592" bestFit="1" customWidth="1"/>
    <col min="33" max="33" width="5.875" style="592" bestFit="1" customWidth="1"/>
    <col min="34" max="34" width="4.625" style="680" bestFit="1" customWidth="1"/>
    <col min="35" max="35" width="9.5" style="592" bestFit="1" customWidth="1"/>
    <col min="36" max="36" width="6.25" style="592" bestFit="1" customWidth="1"/>
    <col min="37" max="37" width="2.625" style="592" bestFit="1" customWidth="1"/>
    <col min="38" max="38" width="5" style="592" bestFit="1" customWidth="1"/>
    <col min="39" max="39" width="4.5" style="680" bestFit="1" customWidth="1"/>
    <col min="40" max="40" width="8.25" style="592" bestFit="1" customWidth="1"/>
    <col min="41" max="41" width="6.25" style="592" bestFit="1" customWidth="1"/>
    <col min="42" max="42" width="2.625" style="592" bestFit="1" customWidth="1"/>
    <col min="43" max="43" width="4.75" style="592" bestFit="1" customWidth="1"/>
    <col min="44" max="44" width="4.5" style="680" bestFit="1" customWidth="1"/>
    <col min="45" max="45" width="8.25" style="592" bestFit="1" customWidth="1"/>
    <col min="46" max="46" width="6.25" style="592" bestFit="1" customWidth="1"/>
    <col min="47" max="47" width="2.875" style="592" customWidth="1"/>
    <col min="48" max="48" width="4.5" style="592" bestFit="1" customWidth="1"/>
    <col min="49" max="49" width="4.5" style="680" customWidth="1"/>
    <col min="50" max="50" width="7" style="592" bestFit="1" customWidth="1"/>
    <col min="51" max="51" width="6.25" style="592" bestFit="1" customWidth="1"/>
    <col min="52" max="52" width="2.625" style="592" bestFit="1" customWidth="1"/>
    <col min="53" max="53" width="4.75" style="592" bestFit="1" customWidth="1"/>
    <col min="54" max="54" width="4.5" style="680" bestFit="1" customWidth="1"/>
    <col min="55" max="55" width="8.25" style="592" bestFit="1" customWidth="1"/>
    <col min="56" max="56" width="9" style="592"/>
    <col min="57" max="57" width="2" style="592" customWidth="1"/>
    <col min="58" max="58" width="5.5" style="592" bestFit="1" customWidth="1"/>
    <col min="59" max="59" width="5.5" style="680" customWidth="1"/>
    <col min="60" max="60" width="9.5" style="592" bestFit="1" customWidth="1"/>
    <col min="61" max="16384" width="9" style="592"/>
  </cols>
  <sheetData>
    <row r="1" spans="1:59" ht="15" customHeight="1">
      <c r="A1" s="2925">
        <v>45017</v>
      </c>
      <c r="B1" s="2926"/>
      <c r="C1" s="2909" t="s">
        <v>395</v>
      </c>
      <c r="D1" s="2921"/>
      <c r="E1" s="2921"/>
      <c r="F1" s="2921"/>
      <c r="G1" s="2921"/>
      <c r="H1" s="2933"/>
      <c r="I1" s="2922" t="s">
        <v>38</v>
      </c>
      <c r="J1" s="2923"/>
      <c r="K1" s="2923"/>
      <c r="L1" s="2924"/>
      <c r="M1" s="2909" t="s">
        <v>396</v>
      </c>
      <c r="N1" s="2921"/>
      <c r="O1" s="2910"/>
      <c r="P1" s="2909" t="s">
        <v>40</v>
      </c>
      <c r="Q1" s="2910"/>
      <c r="R1" s="2909" t="s">
        <v>397</v>
      </c>
      <c r="S1" s="2978">
        <f>気仙沼!S1</f>
        <v>0</v>
      </c>
      <c r="T1" s="2979"/>
      <c r="U1" s="2980"/>
      <c r="V1" s="2903" t="s">
        <v>41</v>
      </c>
      <c r="W1" s="2904"/>
      <c r="X1" s="2904"/>
      <c r="Y1" s="2905"/>
      <c r="Z1" s="590" t="s">
        <v>43</v>
      </c>
      <c r="AA1" s="591"/>
      <c r="AH1" s="592"/>
      <c r="AM1" s="592"/>
      <c r="AR1" s="592"/>
      <c r="AW1" s="592"/>
      <c r="BB1" s="592"/>
      <c r="BG1" s="592"/>
    </row>
    <row r="2" spans="1:59" ht="18" customHeight="1">
      <c r="A2" s="2934" t="s">
        <v>398</v>
      </c>
      <c r="B2" s="2935"/>
      <c r="C2" s="2927">
        <f>気仙沼!C2</f>
        <v>0</v>
      </c>
      <c r="D2" s="2928"/>
      <c r="E2" s="2928"/>
      <c r="F2" s="2928"/>
      <c r="G2" s="2928"/>
      <c r="H2" s="2929"/>
      <c r="I2" s="2944">
        <f>気仙沼!H2</f>
        <v>0</v>
      </c>
      <c r="J2" s="2945"/>
      <c r="K2" s="2945"/>
      <c r="L2" s="2940"/>
      <c r="M2" s="2938">
        <f>気仙沼!L2</f>
        <v>0</v>
      </c>
      <c r="N2" s="2939"/>
      <c r="O2" s="2940"/>
      <c r="P2" s="2958">
        <f>気仙沼!P2</f>
        <v>0</v>
      </c>
      <c r="Q2" s="2959"/>
      <c r="R2" s="2911"/>
      <c r="S2" s="2981"/>
      <c r="T2" s="2981"/>
      <c r="U2" s="2982"/>
      <c r="V2" s="2970">
        <f>気仙沼!V2</f>
        <v>0</v>
      </c>
      <c r="W2" s="2971"/>
      <c r="X2" s="2971"/>
      <c r="Y2" s="2972"/>
      <c r="Z2" s="2966">
        <f>気仙沼!Y5</f>
        <v>0</v>
      </c>
      <c r="AA2" s="591"/>
      <c r="AB2" s="2962">
        <v>9</v>
      </c>
      <c r="AH2" s="592"/>
      <c r="AM2" s="592"/>
      <c r="AR2" s="592"/>
      <c r="AW2" s="592"/>
      <c r="BB2" s="592"/>
      <c r="BG2" s="592"/>
    </row>
    <row r="3" spans="1:59" ht="18" customHeight="1">
      <c r="A3" s="2956" t="s">
        <v>399</v>
      </c>
      <c r="B3" s="2957"/>
      <c r="C3" s="2930"/>
      <c r="D3" s="2931"/>
      <c r="E3" s="2931"/>
      <c r="F3" s="2931"/>
      <c r="G3" s="2931"/>
      <c r="H3" s="2932"/>
      <c r="I3" s="2946"/>
      <c r="J3" s="2942"/>
      <c r="K3" s="2942"/>
      <c r="L3" s="2943"/>
      <c r="M3" s="2941"/>
      <c r="N3" s="2942"/>
      <c r="O3" s="2943"/>
      <c r="P3" s="2960"/>
      <c r="Q3" s="2961"/>
      <c r="R3" s="593" t="s">
        <v>143</v>
      </c>
      <c r="S3" s="2906">
        <f>F17+J17+N17+R17+V17+Z17+F20+J20+V20+F27+J27+N27+V27</f>
        <v>0</v>
      </c>
      <c r="T3" s="2907"/>
      <c r="U3" s="2908"/>
      <c r="V3" s="2973"/>
      <c r="W3" s="2974"/>
      <c r="X3" s="2974"/>
      <c r="Y3" s="2975"/>
      <c r="Z3" s="2967"/>
      <c r="AA3" s="594"/>
      <c r="AB3" s="2963"/>
      <c r="AH3" s="592"/>
      <c r="AM3" s="592"/>
      <c r="AR3" s="592"/>
      <c r="AW3" s="592"/>
      <c r="BB3" s="592"/>
      <c r="BG3" s="592"/>
    </row>
    <row r="4" spans="1:59" ht="18.95" customHeight="1">
      <c r="A4" s="2896" t="s">
        <v>44</v>
      </c>
      <c r="B4" s="2897"/>
      <c r="C4" s="595" t="s">
        <v>400</v>
      </c>
      <c r="D4" s="596"/>
      <c r="E4" s="597" t="s">
        <v>393</v>
      </c>
      <c r="F4" s="598" t="s">
        <v>394</v>
      </c>
      <c r="G4" s="599" t="s">
        <v>401</v>
      </c>
      <c r="H4" s="596"/>
      <c r="I4" s="600" t="s">
        <v>393</v>
      </c>
      <c r="J4" s="601" t="s">
        <v>394</v>
      </c>
      <c r="K4" s="599" t="s">
        <v>402</v>
      </c>
      <c r="L4" s="602"/>
      <c r="M4" s="600" t="s">
        <v>393</v>
      </c>
      <c r="N4" s="601" t="s">
        <v>394</v>
      </c>
      <c r="O4" s="599" t="s">
        <v>403</v>
      </c>
      <c r="P4" s="596"/>
      <c r="Q4" s="600" t="s">
        <v>393</v>
      </c>
      <c r="R4" s="601" t="s">
        <v>394</v>
      </c>
      <c r="S4" s="599" t="s">
        <v>285</v>
      </c>
      <c r="T4" s="1332"/>
      <c r="U4" s="1333" t="s">
        <v>45</v>
      </c>
      <c r="V4" s="1334" t="s">
        <v>394</v>
      </c>
      <c r="W4" s="1335" t="s">
        <v>358</v>
      </c>
      <c r="X4" s="1336"/>
      <c r="Y4" s="1337" t="s">
        <v>45</v>
      </c>
      <c r="Z4" s="1334" t="s">
        <v>394</v>
      </c>
      <c r="AA4" s="603"/>
      <c r="AB4" s="2968" t="s">
        <v>638</v>
      </c>
      <c r="AH4" s="592"/>
      <c r="AM4" s="592"/>
      <c r="AR4" s="592"/>
      <c r="AW4" s="592"/>
      <c r="BB4" s="592"/>
      <c r="BG4" s="592"/>
    </row>
    <row r="5" spans="1:59" s="614" customFormat="1" ht="18.95" customHeight="1">
      <c r="A5" s="2894" t="s">
        <v>404</v>
      </c>
      <c r="B5" s="2895"/>
      <c r="C5" s="604" t="s">
        <v>405</v>
      </c>
      <c r="D5" s="605"/>
      <c r="E5" s="606">
        <v>1600</v>
      </c>
      <c r="F5" s="607"/>
      <c r="G5" s="604" t="s">
        <v>405</v>
      </c>
      <c r="H5" s="605"/>
      <c r="I5" s="606">
        <v>2050</v>
      </c>
      <c r="J5" s="607"/>
      <c r="K5" s="604" t="s">
        <v>405</v>
      </c>
      <c r="L5" s="608" t="s">
        <v>166</v>
      </c>
      <c r="M5" s="606">
        <v>1500</v>
      </c>
      <c r="N5" s="607"/>
      <c r="O5" s="604" t="s">
        <v>405</v>
      </c>
      <c r="P5" s="609"/>
      <c r="Q5" s="610">
        <v>300</v>
      </c>
      <c r="R5" s="611"/>
      <c r="S5" s="1338" t="s">
        <v>406</v>
      </c>
      <c r="T5" s="1339"/>
      <c r="U5" s="1340">
        <v>250</v>
      </c>
      <c r="V5" s="686"/>
      <c r="W5" s="2964" t="s">
        <v>407</v>
      </c>
      <c r="X5" s="2965"/>
      <c r="Y5" s="1341">
        <v>400</v>
      </c>
      <c r="Z5" s="686"/>
      <c r="AA5" s="613"/>
      <c r="AB5" s="2969"/>
    </row>
    <row r="6" spans="1:59" s="614" customFormat="1" ht="18.95" customHeight="1" thickBot="1">
      <c r="A6" s="615"/>
      <c r="B6" s="616"/>
      <c r="C6" s="945" t="s">
        <v>408</v>
      </c>
      <c r="D6" s="946"/>
      <c r="E6" s="947">
        <v>1400</v>
      </c>
      <c r="F6" s="948"/>
      <c r="G6" s="617"/>
      <c r="H6" s="618"/>
      <c r="I6" s="618"/>
      <c r="J6" s="1251"/>
      <c r="K6" s="617"/>
      <c r="L6" s="618"/>
      <c r="M6" s="618"/>
      <c r="N6" s="1251"/>
      <c r="O6" s="617"/>
      <c r="P6" s="618"/>
      <c r="Q6" s="618"/>
      <c r="R6" s="1251"/>
      <c r="S6" s="1342"/>
      <c r="T6" s="1171"/>
      <c r="U6" s="1343"/>
      <c r="V6" s="689">
        <v>0</v>
      </c>
      <c r="W6" s="2947" t="s">
        <v>409</v>
      </c>
      <c r="X6" s="2948"/>
      <c r="Y6" s="2948"/>
      <c r="Z6" s="2949"/>
      <c r="AA6" s="619"/>
      <c r="AB6" s="2969"/>
    </row>
    <row r="7" spans="1:59" s="614" customFormat="1" ht="18.95" customHeight="1" thickTop="1" thickBot="1">
      <c r="A7" s="615"/>
      <c r="B7" s="944"/>
      <c r="C7" s="949" t="s">
        <v>410</v>
      </c>
      <c r="D7" s="950" t="s">
        <v>166</v>
      </c>
      <c r="E7" s="951">
        <v>2930</v>
      </c>
      <c r="F7" s="952"/>
      <c r="G7" s="688" t="s">
        <v>410</v>
      </c>
      <c r="H7" s="624" t="s">
        <v>166</v>
      </c>
      <c r="I7" s="625">
        <v>1330</v>
      </c>
      <c r="J7" s="626"/>
      <c r="K7" s="620"/>
      <c r="L7" s="621"/>
      <c r="M7" s="627"/>
      <c r="N7" s="623"/>
      <c r="O7" s="628"/>
      <c r="P7" s="621"/>
      <c r="Q7" s="622"/>
      <c r="R7" s="623"/>
      <c r="S7" s="1344"/>
      <c r="T7" s="1345"/>
      <c r="U7" s="1346"/>
      <c r="V7" s="626">
        <v>0</v>
      </c>
      <c r="W7" s="1347" t="s">
        <v>411</v>
      </c>
      <c r="X7" s="1348"/>
      <c r="Y7" s="1942">
        <v>10470</v>
      </c>
      <c r="Z7" s="686"/>
      <c r="AA7" s="629"/>
      <c r="AB7" s="2969"/>
    </row>
    <row r="8" spans="1:59" s="614" customFormat="1" ht="18.95" customHeight="1" thickTop="1">
      <c r="A8" s="615"/>
      <c r="B8" s="616"/>
      <c r="C8" s="685" t="s">
        <v>412</v>
      </c>
      <c r="D8" s="682" t="s">
        <v>167</v>
      </c>
      <c r="E8" s="683">
        <v>1250</v>
      </c>
      <c r="F8" s="684"/>
      <c r="G8" s="628"/>
      <c r="H8" s="621"/>
      <c r="I8" s="622"/>
      <c r="J8" s="623"/>
      <c r="K8" s="620"/>
      <c r="L8" s="621"/>
      <c r="M8" s="622"/>
      <c r="N8" s="623"/>
      <c r="O8" s="628"/>
      <c r="P8" s="621"/>
      <c r="Q8" s="622"/>
      <c r="R8" s="623"/>
      <c r="S8" s="1349"/>
      <c r="T8" s="1350"/>
      <c r="U8" s="1351"/>
      <c r="V8" s="626">
        <v>0</v>
      </c>
      <c r="W8" s="1352" t="s">
        <v>413</v>
      </c>
      <c r="X8" s="1353"/>
      <c r="Y8" s="1354">
        <v>1300</v>
      </c>
      <c r="Z8" s="626"/>
      <c r="AA8" s="629"/>
      <c r="AB8" s="2969"/>
    </row>
    <row r="9" spans="1:59" s="614" customFormat="1" ht="18.95" customHeight="1">
      <c r="A9" s="615"/>
      <c r="B9" s="616"/>
      <c r="C9" s="620" t="s">
        <v>414</v>
      </c>
      <c r="D9" s="624" t="s">
        <v>167</v>
      </c>
      <c r="E9" s="625">
        <v>1700</v>
      </c>
      <c r="F9" s="630"/>
      <c r="G9" s="628"/>
      <c r="H9" s="621"/>
      <c r="I9" s="622"/>
      <c r="J9" s="623"/>
      <c r="K9" s="620"/>
      <c r="L9" s="621"/>
      <c r="M9" s="622"/>
      <c r="N9" s="623"/>
      <c r="O9" s="628"/>
      <c r="P9" s="621"/>
      <c r="Q9" s="622"/>
      <c r="R9" s="623"/>
      <c r="S9" s="1349"/>
      <c r="T9" s="1350"/>
      <c r="U9" s="1351"/>
      <c r="V9" s="626">
        <v>0</v>
      </c>
      <c r="W9" s="1352" t="s">
        <v>849</v>
      </c>
      <c r="X9" s="2918" t="s">
        <v>817</v>
      </c>
      <c r="Y9" s="2919"/>
      <c r="Z9" s="2920"/>
      <c r="AA9" s="629"/>
      <c r="AB9" s="2969"/>
    </row>
    <row r="10" spans="1:59" s="614" customFormat="1" ht="18.95" customHeight="1">
      <c r="A10" s="615"/>
      <c r="B10" s="631"/>
      <c r="C10" s="620" t="s">
        <v>837</v>
      </c>
      <c r="D10" s="624" t="s">
        <v>166</v>
      </c>
      <c r="E10" s="625">
        <v>1270</v>
      </c>
      <c r="F10" s="633"/>
      <c r="G10" s="628"/>
      <c r="H10" s="621"/>
      <c r="I10" s="622"/>
      <c r="J10" s="623"/>
      <c r="K10" s="620"/>
      <c r="L10" s="621"/>
      <c r="M10" s="622"/>
      <c r="N10" s="623"/>
      <c r="O10" s="628"/>
      <c r="P10" s="621"/>
      <c r="Q10" s="622"/>
      <c r="R10" s="623"/>
      <c r="S10" s="1344" t="s">
        <v>836</v>
      </c>
      <c r="T10" s="2915" t="s">
        <v>835</v>
      </c>
      <c r="U10" s="2916"/>
      <c r="V10" s="2917"/>
      <c r="W10" s="1352" t="s">
        <v>850</v>
      </c>
      <c r="X10" s="2950" t="s">
        <v>794</v>
      </c>
      <c r="Y10" s="2951"/>
      <c r="Z10" s="2952"/>
      <c r="AA10" s="629"/>
      <c r="AB10" s="2969"/>
    </row>
    <row r="11" spans="1:59" s="614" customFormat="1" ht="18.95" customHeight="1">
      <c r="A11" s="615"/>
      <c r="B11" s="632"/>
      <c r="C11" s="620" t="s">
        <v>415</v>
      </c>
      <c r="D11" s="624" t="s">
        <v>167</v>
      </c>
      <c r="E11" s="625">
        <v>1070</v>
      </c>
      <c r="F11" s="630"/>
      <c r="G11" s="628"/>
      <c r="H11" s="621"/>
      <c r="I11" s="622"/>
      <c r="J11" s="623"/>
      <c r="K11" s="620"/>
      <c r="L11" s="621"/>
      <c r="M11" s="622"/>
      <c r="N11" s="623"/>
      <c r="O11" s="628"/>
      <c r="P11" s="621"/>
      <c r="Q11" s="622"/>
      <c r="R11" s="623"/>
      <c r="S11" s="1344"/>
      <c r="T11" s="1350"/>
      <c r="U11" s="1351"/>
      <c r="V11" s="626">
        <v>0</v>
      </c>
      <c r="W11" s="1352" t="s">
        <v>417</v>
      </c>
      <c r="X11" s="1353"/>
      <c r="Y11" s="1943">
        <v>1930</v>
      </c>
      <c r="Z11" s="626"/>
      <c r="AA11" s="629"/>
      <c r="AB11" s="2969"/>
    </row>
    <row r="12" spans="1:59" s="614" customFormat="1" ht="18.95" customHeight="1">
      <c r="A12" s="615"/>
      <c r="B12" s="632"/>
      <c r="C12" s="620" t="s">
        <v>416</v>
      </c>
      <c r="D12" s="624" t="s">
        <v>166</v>
      </c>
      <c r="E12" s="625">
        <v>1550</v>
      </c>
      <c r="F12" s="630"/>
      <c r="G12" s="628"/>
      <c r="H12" s="621"/>
      <c r="I12" s="622"/>
      <c r="J12" s="623"/>
      <c r="K12" s="620"/>
      <c r="L12" s="621"/>
      <c r="M12" s="622"/>
      <c r="N12" s="623"/>
      <c r="O12" s="628"/>
      <c r="P12" s="621"/>
      <c r="Q12" s="622"/>
      <c r="R12" s="623"/>
      <c r="V12" s="626">
        <v>0</v>
      </c>
      <c r="W12" s="1344" t="s">
        <v>846</v>
      </c>
      <c r="X12" s="2918" t="s">
        <v>765</v>
      </c>
      <c r="Y12" s="2919"/>
      <c r="Z12" s="2920"/>
      <c r="AA12" s="629"/>
      <c r="AB12" s="2969"/>
    </row>
    <row r="13" spans="1:59" s="614" customFormat="1" ht="18.95" customHeight="1">
      <c r="A13" s="615"/>
      <c r="B13" s="632"/>
      <c r="C13" s="620" t="s">
        <v>844</v>
      </c>
      <c r="D13" s="624"/>
      <c r="E13" s="2936" t="s">
        <v>736</v>
      </c>
      <c r="F13" s="2937"/>
      <c r="G13" s="628"/>
      <c r="H13" s="621"/>
      <c r="I13" s="622"/>
      <c r="J13" s="623"/>
      <c r="K13" s="620"/>
      <c r="L13" s="621"/>
      <c r="M13" s="622"/>
      <c r="N13" s="623"/>
      <c r="O13" s="628"/>
      <c r="P13" s="621"/>
      <c r="Q13" s="622"/>
      <c r="R13" s="623"/>
      <c r="S13" s="1349"/>
      <c r="T13" s="1350"/>
      <c r="U13" s="1351"/>
      <c r="V13" s="626">
        <v>0</v>
      </c>
      <c r="W13" s="1344" t="s">
        <v>740</v>
      </c>
      <c r="X13" s="2918" t="s">
        <v>843</v>
      </c>
      <c r="Y13" s="2919"/>
      <c r="Z13" s="2920"/>
      <c r="AA13" s="629"/>
      <c r="AB13" s="2969"/>
    </row>
    <row r="14" spans="1:59" s="614" customFormat="1" ht="18.95" customHeight="1">
      <c r="A14" s="615"/>
      <c r="B14" s="616"/>
      <c r="C14" s="634" t="s">
        <v>845</v>
      </c>
      <c r="D14" s="691" t="s">
        <v>167</v>
      </c>
      <c r="E14" s="635">
        <v>2100</v>
      </c>
      <c r="F14" s="1015"/>
      <c r="G14" s="711"/>
      <c r="H14" s="708"/>
      <c r="I14" s="709"/>
      <c r="J14" s="710"/>
      <c r="K14" s="634"/>
      <c r="L14" s="708"/>
      <c r="M14" s="709"/>
      <c r="N14" s="710"/>
      <c r="O14" s="711"/>
      <c r="P14" s="708"/>
      <c r="Q14" s="709"/>
      <c r="R14" s="710"/>
      <c r="S14" s="1349"/>
      <c r="T14" s="1350"/>
      <c r="U14" s="1351"/>
      <c r="V14" s="626">
        <v>0</v>
      </c>
      <c r="W14" s="1352" t="s">
        <v>418</v>
      </c>
      <c r="X14" s="1353"/>
      <c r="Y14" s="1354">
        <v>1680</v>
      </c>
      <c r="Z14" s="626"/>
      <c r="AA14" s="629"/>
      <c r="AB14" s="2969"/>
    </row>
    <row r="15" spans="1:59" s="614" customFormat="1" ht="27" customHeight="1">
      <c r="A15" s="615"/>
      <c r="B15" s="616"/>
      <c r="C15" s="620" t="s">
        <v>659</v>
      </c>
      <c r="D15" s="624" t="s">
        <v>167</v>
      </c>
      <c r="E15" s="625">
        <v>1220</v>
      </c>
      <c r="F15" s="630"/>
      <c r="G15" s="628"/>
      <c r="H15" s="621"/>
      <c r="I15" s="622"/>
      <c r="J15" s="623"/>
      <c r="K15" s="620"/>
      <c r="L15" s="621"/>
      <c r="M15" s="622"/>
      <c r="N15" s="623"/>
      <c r="O15" s="628"/>
      <c r="P15" s="621"/>
      <c r="Q15" s="622"/>
      <c r="R15" s="623"/>
      <c r="S15" s="1358"/>
      <c r="T15" s="1359"/>
      <c r="U15" s="1360"/>
      <c r="V15" s="626">
        <v>0</v>
      </c>
      <c r="W15" s="1663" t="s">
        <v>769</v>
      </c>
      <c r="X15" s="1664"/>
      <c r="Y15" s="1665">
        <v>1350</v>
      </c>
      <c r="Z15" s="1666"/>
      <c r="AA15" s="645"/>
      <c r="AB15" s="2969"/>
    </row>
    <row r="16" spans="1:59" s="614" customFormat="1" ht="18.95" customHeight="1">
      <c r="A16" s="615"/>
      <c r="B16" s="616"/>
      <c r="C16" s="637" t="s">
        <v>658</v>
      </c>
      <c r="D16" s="1016" t="s">
        <v>167</v>
      </c>
      <c r="E16" s="638">
        <v>1210</v>
      </c>
      <c r="F16" s="937"/>
      <c r="G16" s="646"/>
      <c r="H16" s="692"/>
      <c r="I16" s="693"/>
      <c r="J16" s="639"/>
      <c r="K16" s="637"/>
      <c r="L16" s="692"/>
      <c r="M16" s="693"/>
      <c r="N16" s="639"/>
      <c r="O16" s="646"/>
      <c r="P16" s="692"/>
      <c r="Q16" s="693"/>
      <c r="R16" s="639"/>
      <c r="S16" s="1522" t="s">
        <v>848</v>
      </c>
      <c r="T16" s="2912" t="s">
        <v>623</v>
      </c>
      <c r="U16" s="2913"/>
      <c r="V16" s="2914"/>
      <c r="W16" s="1355" t="s">
        <v>419</v>
      </c>
      <c r="X16" s="1356"/>
      <c r="Y16" s="1357">
        <f>SUM(Y7:Y15)</f>
        <v>16730</v>
      </c>
      <c r="Z16" s="1364">
        <f>SUM(Z7:Z15)</f>
        <v>0</v>
      </c>
      <c r="AA16" s="645"/>
      <c r="AB16" s="2969"/>
    </row>
    <row r="17" spans="1:59" s="614" customFormat="1" ht="18.95" customHeight="1">
      <c r="A17" s="646"/>
      <c r="B17" s="647">
        <f>E17+M17+Q17+I17+U17+Y17</f>
        <v>39860</v>
      </c>
      <c r="C17" s="648" t="s">
        <v>262</v>
      </c>
      <c r="D17" s="649"/>
      <c r="E17" s="650">
        <f>SUM(E5:E16)</f>
        <v>17300</v>
      </c>
      <c r="F17" s="651">
        <f>SUM(F5:F16)</f>
        <v>0</v>
      </c>
      <c r="G17" s="648" t="s">
        <v>262</v>
      </c>
      <c r="H17" s="649"/>
      <c r="I17" s="612">
        <f>SUM(I5:I16)</f>
        <v>3380</v>
      </c>
      <c r="J17" s="652">
        <f>SUM(J5:J16)</f>
        <v>0</v>
      </c>
      <c r="K17" s="648" t="s">
        <v>262</v>
      </c>
      <c r="L17" s="649"/>
      <c r="M17" s="612">
        <f>SUM(M5:M16)</f>
        <v>1500</v>
      </c>
      <c r="N17" s="652">
        <f>SUM(N5:N16)</f>
        <v>0</v>
      </c>
      <c r="O17" s="648" t="s">
        <v>262</v>
      </c>
      <c r="P17" s="649"/>
      <c r="Q17" s="650">
        <f>SUM(Q5:Q16)</f>
        <v>300</v>
      </c>
      <c r="R17" s="651">
        <f>SUM(R5:R16)</f>
        <v>0</v>
      </c>
      <c r="S17" s="1361" t="s">
        <v>262</v>
      </c>
      <c r="T17" s="1362"/>
      <c r="U17" s="1363">
        <f>SUM(U5:U16)</f>
        <v>250</v>
      </c>
      <c r="V17" s="1364">
        <f>SUM(V5:V16)</f>
        <v>0</v>
      </c>
      <c r="W17" s="1361" t="s">
        <v>262</v>
      </c>
      <c r="X17" s="1362"/>
      <c r="Y17" s="1365">
        <f>SUM(Y5+Y16)</f>
        <v>17130</v>
      </c>
      <c r="Z17" s="1364">
        <f>Z5+Z16</f>
        <v>0</v>
      </c>
      <c r="AA17" s="629"/>
      <c r="AB17" s="2969"/>
    </row>
    <row r="18" spans="1:59" s="614" customFormat="1" ht="18.95" customHeight="1">
      <c r="A18" s="2898" t="s">
        <v>420</v>
      </c>
      <c r="B18" s="654" t="s">
        <v>421</v>
      </c>
      <c r="C18" s="2888" t="s">
        <v>847</v>
      </c>
      <c r="D18" s="2901" t="s">
        <v>166</v>
      </c>
      <c r="E18" s="2892">
        <v>2200</v>
      </c>
      <c r="F18" s="2976">
        <v>0</v>
      </c>
      <c r="G18" s="2888" t="s">
        <v>422</v>
      </c>
      <c r="H18" s="2901" t="s">
        <v>166</v>
      </c>
      <c r="I18" s="2892">
        <v>700</v>
      </c>
      <c r="J18" s="2890"/>
      <c r="K18" s="604"/>
      <c r="L18" s="655"/>
      <c r="M18" s="656"/>
      <c r="N18" s="657"/>
      <c r="O18" s="658"/>
      <c r="P18" s="655"/>
      <c r="Q18" s="656"/>
      <c r="R18" s="657"/>
      <c r="S18" s="658"/>
      <c r="T18" s="655"/>
      <c r="U18" s="656"/>
      <c r="V18" s="657"/>
      <c r="W18" s="658"/>
      <c r="X18" s="655"/>
      <c r="Y18" s="656"/>
      <c r="Z18" s="657"/>
      <c r="AA18" s="629"/>
      <c r="AB18" s="2969"/>
    </row>
    <row r="19" spans="1:59" s="614" customFormat="1" ht="18.95" customHeight="1">
      <c r="A19" s="2899"/>
      <c r="B19" s="659"/>
      <c r="C19" s="2889"/>
      <c r="D19" s="2902"/>
      <c r="E19" s="2893"/>
      <c r="F19" s="2977"/>
      <c r="G19" s="2889"/>
      <c r="H19" s="2902"/>
      <c r="I19" s="2893"/>
      <c r="J19" s="2891"/>
      <c r="K19" s="660"/>
      <c r="L19" s="661"/>
      <c r="M19" s="662"/>
      <c r="N19" s="663"/>
      <c r="O19" s="664"/>
      <c r="P19" s="661"/>
      <c r="Q19" s="662"/>
      <c r="R19" s="663"/>
      <c r="S19" s="664"/>
      <c r="T19" s="661"/>
      <c r="U19" s="662"/>
      <c r="V19" s="663"/>
      <c r="W19" s="664"/>
      <c r="X19" s="661"/>
      <c r="Y19" s="662"/>
      <c r="Z19" s="663"/>
      <c r="AA19" s="629"/>
      <c r="AB19" s="2969"/>
    </row>
    <row r="20" spans="1:59" s="614" customFormat="1" ht="18.95" customHeight="1">
      <c r="A20" s="2900"/>
      <c r="B20" s="665">
        <f>E20+I20+U20</f>
        <v>2900</v>
      </c>
      <c r="C20" s="648" t="s">
        <v>262</v>
      </c>
      <c r="D20" s="649"/>
      <c r="E20" s="650">
        <f>SUM(E18:E19)</f>
        <v>2200</v>
      </c>
      <c r="F20" s="653">
        <f>SUM(F18:F19)</f>
        <v>0</v>
      </c>
      <c r="G20" s="648" t="s">
        <v>262</v>
      </c>
      <c r="H20" s="649"/>
      <c r="I20" s="650">
        <f>SUM(I18:I19)</f>
        <v>700</v>
      </c>
      <c r="J20" s="651">
        <f>SUM(J18:J19)</f>
        <v>0</v>
      </c>
      <c r="K20" s="648"/>
      <c r="L20" s="649"/>
      <c r="M20" s="650"/>
      <c r="N20" s="666"/>
      <c r="O20" s="667"/>
      <c r="P20" s="649"/>
      <c r="Q20" s="650"/>
      <c r="R20" s="668"/>
      <c r="S20" s="648"/>
      <c r="T20" s="649"/>
      <c r="U20" s="612"/>
      <c r="V20" s="652"/>
      <c r="W20" s="669"/>
      <c r="X20" s="670"/>
      <c r="Y20" s="670"/>
      <c r="Z20" s="671"/>
      <c r="AA20" s="629"/>
      <c r="AB20" s="2969"/>
    </row>
    <row r="21" spans="1:59" s="614" customFormat="1" ht="14.1" customHeight="1">
      <c r="A21" s="2894" t="s">
        <v>424</v>
      </c>
      <c r="B21" s="2895"/>
      <c r="C21" s="681" t="s">
        <v>425</v>
      </c>
      <c r="D21" s="682" t="s">
        <v>166</v>
      </c>
      <c r="E21" s="683">
        <v>1100</v>
      </c>
      <c r="F21" s="686">
        <v>0</v>
      </c>
      <c r="G21" s="685" t="s">
        <v>425</v>
      </c>
      <c r="H21" s="624" t="s">
        <v>166</v>
      </c>
      <c r="I21" s="683">
        <v>630</v>
      </c>
      <c r="J21" s="686">
        <v>0</v>
      </c>
      <c r="K21" s="685" t="s">
        <v>425</v>
      </c>
      <c r="L21" s="682"/>
      <c r="M21" s="683">
        <v>350</v>
      </c>
      <c r="N21" s="686"/>
      <c r="O21" s="699"/>
      <c r="P21" s="700"/>
      <c r="Q21" s="701"/>
      <c r="R21" s="702"/>
      <c r="S21" s="998"/>
      <c r="T21" s="690"/>
      <c r="U21" s="683"/>
      <c r="V21" s="1252"/>
      <c r="W21" s="697"/>
      <c r="X21" s="698"/>
      <c r="Y21" s="698"/>
      <c r="Z21" s="687"/>
      <c r="AA21" s="645"/>
      <c r="AB21" s="672"/>
    </row>
    <row r="22" spans="1:59" s="614" customFormat="1" ht="14.1" customHeight="1">
      <c r="A22" s="703"/>
      <c r="B22" s="704"/>
      <c r="C22" s="620"/>
      <c r="D22" s="621"/>
      <c r="E22" s="622"/>
      <c r="F22" s="623"/>
      <c r="G22" s="620"/>
      <c r="H22" s="705"/>
      <c r="I22" s="622"/>
      <c r="J22" s="623"/>
      <c r="K22" s="620"/>
      <c r="L22" s="621"/>
      <c r="M22" s="622"/>
      <c r="N22" s="623"/>
      <c r="O22" s="628"/>
      <c r="P22" s="621"/>
      <c r="Q22" s="622"/>
      <c r="R22" s="623"/>
      <c r="S22" s="997" t="s">
        <v>660</v>
      </c>
      <c r="T22" s="624" t="s">
        <v>166</v>
      </c>
      <c r="U22" s="625">
        <v>460</v>
      </c>
      <c r="V22" s="689"/>
      <c r="W22" s="643"/>
      <c r="Z22" s="644"/>
      <c r="AA22" s="645"/>
      <c r="AB22" s="672"/>
    </row>
    <row r="23" spans="1:59" s="614" customFormat="1" ht="14.1" customHeight="1">
      <c r="A23" s="703"/>
      <c r="B23" s="704"/>
      <c r="C23" s="620"/>
      <c r="D23" s="621"/>
      <c r="E23" s="706"/>
      <c r="F23" s="707"/>
      <c r="G23" s="1013" t="s">
        <v>656</v>
      </c>
      <c r="H23" s="624" t="s">
        <v>166</v>
      </c>
      <c r="I23" s="625">
        <v>100</v>
      </c>
      <c r="J23" s="689">
        <v>0</v>
      </c>
      <c r="K23" s="634"/>
      <c r="L23" s="708"/>
      <c r="M23" s="709"/>
      <c r="N23" s="710"/>
      <c r="O23" s="711"/>
      <c r="P23" s="708"/>
      <c r="Q23" s="709"/>
      <c r="R23" s="710"/>
      <c r="S23" s="634"/>
      <c r="T23" s="708"/>
      <c r="U23" s="709"/>
      <c r="V23" s="710"/>
      <c r="W23" s="643"/>
      <c r="Z23" s="644"/>
      <c r="AB23" s="592"/>
    </row>
    <row r="24" spans="1:59" s="614" customFormat="1" ht="14.1" customHeight="1">
      <c r="A24" s="703"/>
      <c r="B24" s="704"/>
      <c r="C24" s="688" t="s">
        <v>426</v>
      </c>
      <c r="D24" s="624" t="s">
        <v>166</v>
      </c>
      <c r="E24" s="625">
        <v>280</v>
      </c>
      <c r="F24" s="684"/>
      <c r="G24" s="620"/>
      <c r="H24" s="2953"/>
      <c r="I24" s="2954"/>
      <c r="J24" s="2955"/>
      <c r="K24" s="615"/>
      <c r="L24" s="674"/>
      <c r="M24" s="673"/>
      <c r="N24" s="712"/>
      <c r="O24" s="703"/>
      <c r="P24" s="674"/>
      <c r="Q24" s="673"/>
      <c r="R24" s="712"/>
      <c r="S24" s="615"/>
      <c r="T24" s="674"/>
      <c r="U24" s="673"/>
      <c r="V24" s="712"/>
      <c r="W24" s="643"/>
      <c r="Z24" s="644"/>
      <c r="AA24" s="676"/>
      <c r="AB24" s="592"/>
    </row>
    <row r="25" spans="1:59" ht="14.1" customHeight="1">
      <c r="A25" s="703"/>
      <c r="B25" s="704"/>
      <c r="C25" s="688" t="s">
        <v>427</v>
      </c>
      <c r="D25" s="624" t="s">
        <v>166</v>
      </c>
      <c r="E25" s="625">
        <v>420</v>
      </c>
      <c r="F25" s="684"/>
      <c r="G25" s="620"/>
      <c r="H25" s="621"/>
      <c r="I25" s="622"/>
      <c r="J25" s="623"/>
      <c r="K25" s="615"/>
      <c r="L25" s="674"/>
      <c r="M25" s="673"/>
      <c r="N25" s="712"/>
      <c r="O25" s="703"/>
      <c r="P25" s="674"/>
      <c r="Q25" s="673"/>
      <c r="R25" s="712"/>
      <c r="S25" s="615"/>
      <c r="T25" s="674"/>
      <c r="U25" s="673"/>
      <c r="V25" s="712"/>
      <c r="W25" s="643"/>
      <c r="X25" s="614"/>
      <c r="Y25" s="614"/>
      <c r="Z25" s="644"/>
      <c r="AH25" s="592"/>
      <c r="AM25" s="592"/>
      <c r="AR25" s="592"/>
      <c r="AW25" s="592"/>
      <c r="BB25" s="592"/>
      <c r="BG25" s="592"/>
    </row>
    <row r="26" spans="1:59" ht="14.1" customHeight="1">
      <c r="A26" s="703"/>
      <c r="B26" s="704"/>
      <c r="C26" s="636"/>
      <c r="D26" s="640"/>
      <c r="E26" s="641"/>
      <c r="F26" s="642"/>
      <c r="G26" s="634" t="s">
        <v>657</v>
      </c>
      <c r="H26" s="691" t="s">
        <v>166</v>
      </c>
      <c r="I26" s="635">
        <v>400</v>
      </c>
      <c r="J26" s="689">
        <v>0</v>
      </c>
      <c r="K26" s="637"/>
      <c r="L26" s="692"/>
      <c r="M26" s="693"/>
      <c r="N26" s="639"/>
      <c r="O26" s="646"/>
      <c r="P26" s="692"/>
      <c r="Q26" s="693"/>
      <c r="R26" s="639"/>
      <c r="S26" s="637"/>
      <c r="T26" s="692"/>
      <c r="U26" s="693"/>
      <c r="V26" s="639"/>
      <c r="W26" s="694"/>
      <c r="X26" s="695"/>
      <c r="Y26" s="695"/>
      <c r="Z26" s="696"/>
      <c r="AH26" s="592"/>
      <c r="AM26" s="592"/>
      <c r="AR26" s="592"/>
      <c r="AW26" s="592"/>
      <c r="BB26" s="592"/>
      <c r="BG26" s="592"/>
    </row>
    <row r="27" spans="1:59" ht="14.1" customHeight="1">
      <c r="A27" s="646"/>
      <c r="B27" s="647">
        <f>E27+M27+I27+U27</f>
        <v>3740</v>
      </c>
      <c r="C27" s="648" t="s">
        <v>262</v>
      </c>
      <c r="D27" s="649"/>
      <c r="E27" s="650">
        <f>SUM(E21:E26)</f>
        <v>1800</v>
      </c>
      <c r="F27" s="653">
        <f>SUM(F21:F25)</f>
        <v>0</v>
      </c>
      <c r="G27" s="648" t="s">
        <v>262</v>
      </c>
      <c r="H27" s="649"/>
      <c r="I27" s="650">
        <f>SUM(I21:I26)</f>
        <v>1130</v>
      </c>
      <c r="J27" s="653">
        <f>SUM(J21:J26)</f>
        <v>0</v>
      </c>
      <c r="K27" s="648" t="s">
        <v>262</v>
      </c>
      <c r="L27" s="649"/>
      <c r="M27" s="612">
        <f>SUM(M21)</f>
        <v>350</v>
      </c>
      <c r="N27" s="652">
        <f>SUM(N21)</f>
        <v>0</v>
      </c>
      <c r="O27" s="650"/>
      <c r="P27" s="649"/>
      <c r="Q27" s="650"/>
      <c r="R27" s="668"/>
      <c r="S27" s="648" t="s">
        <v>262</v>
      </c>
      <c r="T27" s="649"/>
      <c r="U27" s="612">
        <f>SUM(U21:U22)</f>
        <v>460</v>
      </c>
      <c r="V27" s="652">
        <f>SUM(V21:V22)</f>
        <v>0</v>
      </c>
      <c r="W27" s="669"/>
      <c r="X27" s="670"/>
      <c r="Y27" s="670"/>
      <c r="Z27" s="671"/>
      <c r="AH27" s="592"/>
      <c r="AM27" s="592"/>
      <c r="AR27" s="592"/>
      <c r="AW27" s="592"/>
      <c r="BB27" s="592"/>
      <c r="BG27" s="592"/>
    </row>
    <row r="28" spans="1:59" s="614" customFormat="1" ht="11.25" customHeight="1">
      <c r="A28" s="1002" t="s">
        <v>423</v>
      </c>
      <c r="C28" s="1003"/>
      <c r="D28" s="1004"/>
      <c r="E28" s="1005"/>
      <c r="F28" s="1006"/>
      <c r="G28" s="1005"/>
      <c r="H28" s="1007"/>
      <c r="I28" s="1005"/>
      <c r="J28" s="1006"/>
      <c r="K28" s="1008"/>
      <c r="L28" s="1009"/>
      <c r="M28" s="1008"/>
      <c r="N28" s="1010"/>
      <c r="O28" s="1008"/>
      <c r="P28" s="1009"/>
      <c r="Q28" s="1008"/>
      <c r="R28" s="1010"/>
      <c r="S28" s="1008"/>
      <c r="T28" s="1009"/>
      <c r="U28" s="1008"/>
      <c r="V28" s="1010"/>
      <c r="W28" s="1008"/>
      <c r="X28" s="1366"/>
      <c r="Y28" s="1008"/>
      <c r="Z28" s="1010"/>
      <c r="AA28" s="1011"/>
      <c r="AB28" s="672"/>
    </row>
    <row r="29" spans="1:59" s="614" customFormat="1" ht="11.25" customHeight="1">
      <c r="A29" s="1377" t="s">
        <v>552</v>
      </c>
      <c r="C29" s="1003"/>
      <c r="D29" s="1004"/>
      <c r="E29" s="1005"/>
      <c r="F29" s="1006"/>
      <c r="G29" s="1378" t="s">
        <v>787</v>
      </c>
      <c r="H29" s="1007"/>
      <c r="K29" s="1008"/>
      <c r="L29" s="1009"/>
      <c r="M29" s="1008"/>
      <c r="N29" s="1010"/>
      <c r="O29" s="1002"/>
      <c r="P29" s="1009"/>
      <c r="Q29" s="1008"/>
      <c r="S29" s="1008"/>
      <c r="T29" s="1009"/>
      <c r="U29" s="1008"/>
      <c r="V29" s="1010"/>
      <c r="W29" s="1008"/>
      <c r="X29" s="1009"/>
      <c r="Y29" s="1008"/>
      <c r="Z29" s="1010"/>
      <c r="AA29" s="1011"/>
      <c r="AB29" s="672"/>
    </row>
    <row r="30" spans="1:59" s="614" customFormat="1" ht="11.25" customHeight="1">
      <c r="A30" s="1409" t="s">
        <v>741</v>
      </c>
      <c r="C30" s="1003"/>
      <c r="D30" s="1004"/>
      <c r="E30" s="1005"/>
      <c r="F30" s="1006"/>
      <c r="G30" s="1378"/>
      <c r="H30" s="1007"/>
      <c r="K30" s="1008"/>
      <c r="L30" s="1009"/>
      <c r="M30" s="1008"/>
      <c r="N30" s="1010"/>
      <c r="O30" s="1002"/>
      <c r="P30" s="1009"/>
      <c r="Q30" s="1008"/>
      <c r="S30" s="1008"/>
      <c r="T30" s="1009"/>
      <c r="U30" s="1008"/>
      <c r="V30" s="1010"/>
      <c r="W30" s="1008"/>
      <c r="X30" s="1009"/>
      <c r="Y30" s="1008"/>
      <c r="Z30" s="1010"/>
      <c r="AA30" s="1011"/>
      <c r="AB30" s="672"/>
    </row>
    <row r="31" spans="1:59" s="614" customFormat="1" ht="11.25" customHeight="1">
      <c r="A31" s="1002" t="s">
        <v>838</v>
      </c>
      <c r="C31" s="1003"/>
      <c r="D31" s="1004"/>
      <c r="E31" s="1005"/>
      <c r="F31" s="1006"/>
      <c r="G31" s="1012"/>
      <c r="H31" s="1007"/>
      <c r="K31" s="1008"/>
      <c r="N31" s="1010"/>
      <c r="O31" s="1002"/>
      <c r="P31" s="1009"/>
      <c r="Q31" s="1008"/>
      <c r="S31" s="1008"/>
      <c r="T31" s="1009"/>
      <c r="U31" s="1008"/>
      <c r="V31" s="1010"/>
      <c r="W31" s="1008"/>
      <c r="X31" s="1009"/>
      <c r="Y31" s="1008"/>
      <c r="Z31" s="1010"/>
      <c r="AA31" s="1011"/>
      <c r="AB31" s="672"/>
    </row>
    <row r="32" spans="1:59" s="614" customFormat="1" ht="11.25" customHeight="1">
      <c r="A32" s="1367" t="s">
        <v>550</v>
      </c>
      <c r="C32" s="1368"/>
      <c r="D32" s="1369"/>
      <c r="E32" s="1368"/>
      <c r="F32" s="1370"/>
      <c r="G32" s="1368"/>
      <c r="H32" s="1369"/>
      <c r="I32" s="1368"/>
      <c r="J32" s="1370"/>
      <c r="K32" s="1371"/>
      <c r="L32" s="1366"/>
      <c r="M32" s="1372"/>
      <c r="N32" s="1373"/>
      <c r="O32" s="1372"/>
      <c r="P32" s="1366"/>
      <c r="Q32" s="1372"/>
      <c r="R32" s="1373"/>
      <c r="S32" s="1372"/>
      <c r="T32" s="1366"/>
      <c r="U32" s="1372"/>
      <c r="V32" s="1010"/>
      <c r="W32" s="1008"/>
      <c r="X32" s="1009"/>
      <c r="Y32" s="1008"/>
      <c r="Z32" s="1010"/>
      <c r="AA32" s="1011"/>
      <c r="AB32" s="672"/>
    </row>
    <row r="33" spans="1:59" s="614" customFormat="1" ht="11.25" customHeight="1">
      <c r="A33" s="1367" t="s">
        <v>551</v>
      </c>
      <c r="B33" s="1374"/>
      <c r="C33" s="1374"/>
      <c r="D33" s="678"/>
      <c r="E33" s="1374"/>
      <c r="F33" s="1375"/>
      <c r="G33" s="1374"/>
      <c r="H33" s="678"/>
      <c r="I33" s="1374"/>
      <c r="J33" s="1375"/>
      <c r="K33" s="1374"/>
      <c r="L33" s="678"/>
      <c r="M33" s="1374"/>
      <c r="N33" s="1375"/>
      <c r="O33" s="1374"/>
      <c r="P33" s="678"/>
      <c r="Q33" s="1374"/>
      <c r="R33" s="1375"/>
      <c r="S33" s="1376"/>
      <c r="T33" s="678"/>
      <c r="U33" s="1374"/>
      <c r="V33" s="1010"/>
      <c r="W33" s="2004" t="s">
        <v>576</v>
      </c>
      <c r="X33" s="2004"/>
      <c r="Y33" s="2004"/>
      <c r="Z33" s="2004"/>
      <c r="AA33" s="2004"/>
      <c r="AB33" s="592"/>
    </row>
    <row r="34" spans="1:59" ht="11.25" customHeight="1">
      <c r="A34" s="677"/>
      <c r="B34" s="677"/>
      <c r="C34" s="677"/>
      <c r="D34" s="678"/>
      <c r="E34" s="677"/>
      <c r="F34" s="675"/>
      <c r="G34" s="677"/>
      <c r="H34" s="678"/>
      <c r="I34" s="677"/>
      <c r="J34" s="675"/>
      <c r="K34" s="677"/>
      <c r="L34" s="678"/>
      <c r="M34" s="677"/>
      <c r="N34" s="675"/>
      <c r="O34" s="677"/>
      <c r="P34" s="678"/>
      <c r="Q34" s="677"/>
      <c r="R34" s="675"/>
      <c r="S34" s="677"/>
      <c r="T34" s="678"/>
      <c r="U34" s="677"/>
      <c r="V34" s="1373"/>
      <c r="W34" s="1956" t="s">
        <v>495</v>
      </c>
      <c r="X34" s="1956"/>
      <c r="Y34" s="1956"/>
      <c r="Z34" s="1956"/>
      <c r="AA34" s="1956"/>
      <c r="AH34" s="592"/>
      <c r="AM34" s="592"/>
      <c r="AR34" s="592"/>
      <c r="AW34" s="592"/>
      <c r="BB34" s="592"/>
      <c r="BG34" s="592"/>
    </row>
    <row r="35" spans="1:59" ht="12">
      <c r="B35" s="677"/>
      <c r="C35" s="677"/>
      <c r="D35" s="678"/>
      <c r="E35" s="677"/>
      <c r="F35" s="675"/>
      <c r="G35" s="677"/>
      <c r="H35" s="678"/>
      <c r="I35" s="677"/>
      <c r="J35" s="675"/>
      <c r="K35" s="677"/>
      <c r="L35" s="678"/>
      <c r="M35" s="677"/>
      <c r="N35" s="675"/>
      <c r="O35" s="677"/>
      <c r="P35" s="678"/>
      <c r="Q35" s="677"/>
      <c r="R35" s="675"/>
      <c r="S35" s="677"/>
      <c r="T35" s="678"/>
      <c r="U35" s="677"/>
      <c r="V35" s="1375"/>
      <c r="W35" s="2538" t="s">
        <v>497</v>
      </c>
      <c r="X35" s="1956"/>
      <c r="Y35" s="1956"/>
      <c r="Z35" s="1956"/>
      <c r="AA35" s="1956"/>
      <c r="AH35" s="592"/>
      <c r="AM35" s="592"/>
      <c r="AR35" s="592"/>
      <c r="AW35" s="592"/>
      <c r="BB35" s="592"/>
      <c r="BG35" s="592"/>
    </row>
    <row r="36" spans="1:59" ht="12">
      <c r="A36" s="677"/>
      <c r="B36" s="677"/>
      <c r="C36" s="677"/>
      <c r="E36" s="677"/>
      <c r="F36" s="675"/>
      <c r="G36" s="677"/>
      <c r="I36" s="677"/>
      <c r="J36" s="675"/>
      <c r="K36" s="677"/>
      <c r="M36" s="677"/>
      <c r="N36" s="675"/>
      <c r="O36" s="677"/>
      <c r="Q36" s="677"/>
      <c r="R36" s="675"/>
      <c r="S36" s="677"/>
      <c r="U36" s="677"/>
      <c r="V36" s="675"/>
      <c r="W36" s="677"/>
      <c r="X36" s="678"/>
      <c r="Y36" s="677"/>
      <c r="Z36" s="675"/>
      <c r="AH36" s="592"/>
      <c r="AM36" s="592"/>
      <c r="AR36" s="592"/>
      <c r="AW36" s="592"/>
      <c r="BB36" s="592"/>
      <c r="BG36" s="592"/>
    </row>
    <row r="37" spans="1:59" ht="12">
      <c r="A37" s="677"/>
      <c r="B37" s="677"/>
      <c r="C37" s="677"/>
      <c r="E37" s="677"/>
      <c r="F37" s="675"/>
      <c r="G37" s="677"/>
      <c r="I37" s="677"/>
      <c r="J37" s="675"/>
      <c r="K37" s="677"/>
      <c r="M37" s="677"/>
      <c r="N37" s="675"/>
      <c r="O37" s="677"/>
      <c r="Q37" s="677"/>
      <c r="R37" s="675"/>
      <c r="S37" s="677"/>
      <c r="U37" s="677"/>
      <c r="V37" s="675"/>
      <c r="W37" s="677"/>
      <c r="Y37" s="677"/>
      <c r="Z37" s="675"/>
      <c r="AH37" s="592"/>
      <c r="AM37" s="592"/>
      <c r="AR37" s="592"/>
      <c r="AW37" s="592"/>
      <c r="BB37" s="592"/>
      <c r="BG37" s="592"/>
    </row>
    <row r="38" spans="1:59" ht="12">
      <c r="A38" s="677"/>
      <c r="B38" s="677"/>
      <c r="C38" s="677"/>
      <c r="E38" s="677"/>
      <c r="F38" s="675"/>
      <c r="G38" s="677"/>
      <c r="I38" s="677"/>
      <c r="J38" s="675"/>
      <c r="K38" s="677"/>
      <c r="M38" s="677"/>
      <c r="N38" s="675"/>
      <c r="O38" s="677"/>
      <c r="Q38" s="677"/>
      <c r="R38" s="675"/>
      <c r="S38" s="677"/>
      <c r="U38" s="677"/>
      <c r="V38" s="675"/>
      <c r="W38" s="677"/>
      <c r="Y38" s="677"/>
      <c r="Z38" s="675"/>
      <c r="AH38" s="592"/>
      <c r="AM38" s="592"/>
      <c r="AR38" s="592"/>
      <c r="AW38" s="592"/>
      <c r="BB38" s="592"/>
      <c r="BG38" s="592"/>
    </row>
    <row r="39" spans="1:59" ht="12">
      <c r="A39" s="677"/>
      <c r="B39" s="677"/>
      <c r="C39" s="677"/>
      <c r="E39" s="677"/>
      <c r="G39" s="677"/>
      <c r="I39" s="677"/>
      <c r="K39" s="677"/>
      <c r="M39" s="677"/>
      <c r="O39" s="677"/>
      <c r="Q39" s="677"/>
      <c r="S39" s="677"/>
      <c r="U39" s="677"/>
      <c r="V39" s="675"/>
      <c r="W39" s="677"/>
      <c r="Y39" s="677"/>
      <c r="Z39" s="675"/>
      <c r="AH39" s="592"/>
      <c r="AM39" s="592"/>
      <c r="AR39" s="592"/>
      <c r="AW39" s="592"/>
      <c r="BB39" s="592"/>
      <c r="BG39" s="592"/>
    </row>
    <row r="40" spans="1:59" ht="12">
      <c r="A40" s="677"/>
      <c r="B40" s="677"/>
      <c r="C40" s="677"/>
      <c r="E40" s="677"/>
      <c r="G40" s="677"/>
      <c r="I40" s="677"/>
      <c r="K40" s="677"/>
      <c r="M40" s="677"/>
      <c r="O40" s="677"/>
      <c r="Q40" s="677"/>
      <c r="S40" s="677"/>
      <c r="U40" s="677"/>
      <c r="V40" s="675"/>
      <c r="W40" s="677"/>
      <c r="Y40" s="677"/>
      <c r="AH40" s="592"/>
      <c r="AM40" s="592"/>
      <c r="AR40" s="592"/>
      <c r="AW40" s="592"/>
      <c r="BB40" s="592"/>
      <c r="BG40" s="592"/>
    </row>
    <row r="41" spans="1:59">
      <c r="W41" s="677"/>
      <c r="Y41" s="677"/>
      <c r="AH41" s="592"/>
      <c r="AM41" s="592"/>
      <c r="AR41" s="592"/>
      <c r="AW41" s="592"/>
      <c r="BB41" s="592"/>
      <c r="BG41" s="592"/>
    </row>
    <row r="42" spans="1:59">
      <c r="AH42" s="592"/>
      <c r="AM42" s="592"/>
      <c r="AR42" s="592"/>
      <c r="AW42" s="592"/>
      <c r="BB42" s="592"/>
      <c r="BG42" s="592"/>
    </row>
    <row r="43" spans="1:59">
      <c r="AH43" s="592"/>
      <c r="AM43" s="592"/>
      <c r="AR43" s="592"/>
      <c r="AW43" s="592"/>
      <c r="BB43" s="592"/>
      <c r="BG43" s="592"/>
    </row>
    <row r="44" spans="1:59">
      <c r="AH44" s="592"/>
      <c r="AM44" s="592"/>
      <c r="AR44" s="592"/>
      <c r="AW44" s="592"/>
      <c r="BB44" s="592"/>
      <c r="BG44" s="592"/>
    </row>
    <row r="45" spans="1:59">
      <c r="AH45" s="592"/>
      <c r="AM45" s="592"/>
      <c r="AR45" s="592"/>
      <c r="AW45" s="592"/>
      <c r="BB45" s="592"/>
      <c r="BG45" s="592"/>
    </row>
    <row r="46" spans="1:59">
      <c r="AH46" s="592"/>
      <c r="AM46" s="592"/>
      <c r="AR46" s="592"/>
      <c r="AW46" s="592"/>
      <c r="BB46" s="592"/>
      <c r="BG46" s="592"/>
    </row>
    <row r="47" spans="1:59">
      <c r="AH47" s="592"/>
      <c r="AM47" s="592"/>
      <c r="AR47" s="592"/>
      <c r="AW47" s="592"/>
      <c r="BB47" s="592"/>
      <c r="BG47" s="592"/>
    </row>
    <row r="48" spans="1:59">
      <c r="AH48" s="592"/>
      <c r="AM48" s="592"/>
      <c r="AR48" s="592"/>
      <c r="AW48" s="592"/>
      <c r="BB48" s="592"/>
      <c r="BG48" s="592"/>
    </row>
    <row r="49" spans="2:59">
      <c r="AH49" s="592"/>
      <c r="AM49" s="592"/>
      <c r="AR49" s="592"/>
      <c r="AW49" s="592"/>
      <c r="BB49" s="592"/>
      <c r="BG49" s="592"/>
    </row>
    <row r="50" spans="2:59">
      <c r="B50" s="614"/>
      <c r="C50" s="614"/>
      <c r="D50" s="614"/>
      <c r="E50" s="614"/>
      <c r="F50" s="614"/>
      <c r="G50" s="614"/>
      <c r="H50" s="614"/>
      <c r="I50" s="614"/>
      <c r="J50" s="614"/>
      <c r="AH50" s="592"/>
      <c r="AM50" s="592"/>
      <c r="AR50" s="592"/>
      <c r="AW50" s="592"/>
      <c r="BB50" s="592"/>
      <c r="BG50" s="592"/>
    </row>
    <row r="51" spans="2:59">
      <c r="B51" s="679"/>
      <c r="C51" s="679"/>
      <c r="D51" s="679"/>
      <c r="E51" s="679"/>
      <c r="F51" s="679"/>
      <c r="G51" s="679"/>
      <c r="H51" s="614"/>
      <c r="I51" s="614"/>
      <c r="J51" s="614"/>
      <c r="K51" s="614"/>
      <c r="AH51" s="592"/>
      <c r="AM51" s="592"/>
      <c r="AR51" s="592"/>
      <c r="AW51" s="592"/>
      <c r="BB51" s="592"/>
      <c r="BG51" s="592"/>
    </row>
    <row r="52" spans="2:59">
      <c r="AH52" s="592"/>
      <c r="AM52" s="592"/>
      <c r="AR52" s="592"/>
      <c r="AW52" s="592"/>
      <c r="BB52" s="592"/>
      <c r="BG52" s="592"/>
    </row>
    <row r="53" spans="2:59">
      <c r="AH53" s="592"/>
      <c r="AM53" s="592"/>
      <c r="AR53" s="592"/>
      <c r="AW53" s="592"/>
      <c r="BB53" s="592"/>
      <c r="BG53" s="592"/>
    </row>
    <row r="54" spans="2:59">
      <c r="AH54" s="592"/>
      <c r="AM54" s="592"/>
      <c r="AR54" s="592"/>
      <c r="AW54" s="592"/>
      <c r="BB54" s="592"/>
      <c r="BG54" s="592"/>
    </row>
    <row r="55" spans="2:59">
      <c r="AH55" s="592"/>
      <c r="AM55" s="592"/>
      <c r="AR55" s="592"/>
      <c r="AW55" s="592"/>
      <c r="BB55" s="592"/>
      <c r="BG55" s="592"/>
    </row>
    <row r="56" spans="2:59">
      <c r="AH56" s="592"/>
      <c r="AM56" s="592"/>
      <c r="AR56" s="592"/>
      <c r="AW56" s="592"/>
      <c r="BB56" s="592"/>
      <c r="BG56" s="592"/>
    </row>
    <row r="57" spans="2:59">
      <c r="AH57" s="592"/>
      <c r="AM57" s="592"/>
      <c r="AR57" s="592"/>
      <c r="AW57" s="592"/>
      <c r="BB57" s="592"/>
      <c r="BG57" s="592"/>
    </row>
    <row r="58" spans="2:59">
      <c r="AH58" s="592"/>
      <c r="AM58" s="592"/>
      <c r="AR58" s="592"/>
      <c r="AW58" s="592"/>
      <c r="BB58" s="592"/>
      <c r="BG58" s="592"/>
    </row>
    <row r="59" spans="2:59">
      <c r="AH59" s="592"/>
      <c r="AM59" s="592"/>
      <c r="AR59" s="592"/>
      <c r="AW59" s="592"/>
      <c r="BB59" s="592"/>
      <c r="BG59" s="592"/>
    </row>
    <row r="60" spans="2:59">
      <c r="AH60" s="592"/>
      <c r="AM60" s="592"/>
      <c r="AR60" s="592"/>
      <c r="AW60" s="592"/>
      <c r="BB60" s="592"/>
      <c r="BG60" s="592"/>
    </row>
    <row r="61" spans="2:59">
      <c r="AH61" s="592"/>
      <c r="AM61" s="592"/>
      <c r="AR61" s="592"/>
      <c r="AW61" s="592"/>
      <c r="BB61" s="592"/>
      <c r="BG61" s="592"/>
    </row>
    <row r="62" spans="2:59">
      <c r="AH62" s="592"/>
      <c r="AM62" s="592"/>
      <c r="AR62" s="592"/>
      <c r="AW62" s="592"/>
      <c r="BB62" s="592"/>
      <c r="BG62" s="592"/>
    </row>
    <row r="63" spans="2:59">
      <c r="AH63" s="592"/>
      <c r="AM63" s="592"/>
      <c r="AR63" s="592"/>
      <c r="AW63" s="592"/>
      <c r="BB63" s="592"/>
      <c r="BG63" s="592"/>
    </row>
    <row r="64" spans="2:59">
      <c r="AH64" s="592"/>
      <c r="AM64" s="592"/>
      <c r="AR64" s="592"/>
      <c r="AW64" s="592"/>
      <c r="BB64" s="592"/>
      <c r="BG64" s="592"/>
    </row>
    <row r="65" s="592" customFormat="1"/>
    <row r="66" s="592" customFormat="1"/>
    <row r="67" s="592" customFormat="1"/>
    <row r="68" s="592" customFormat="1"/>
    <row r="69" s="592" customFormat="1"/>
    <row r="70" s="592" customFormat="1"/>
    <row r="71" s="592" customFormat="1"/>
    <row r="72" s="592" customFormat="1"/>
    <row r="73" s="592" customFormat="1"/>
    <row r="74" s="592" customFormat="1"/>
    <row r="75" s="592" customFormat="1"/>
    <row r="76" s="592" customFormat="1"/>
    <row r="77" s="592" customFormat="1"/>
    <row r="78" s="592" customFormat="1"/>
    <row r="79" s="592" customFormat="1"/>
    <row r="80" s="592" customFormat="1"/>
    <row r="81" s="592" customFormat="1"/>
    <row r="82" s="592" customFormat="1"/>
    <row r="83" s="592" customFormat="1"/>
    <row r="84" s="592" customFormat="1"/>
    <row r="85" s="592" customFormat="1"/>
    <row r="86" s="592" customFormat="1"/>
    <row r="87" s="592" customFormat="1"/>
    <row r="88" s="592" customFormat="1"/>
  </sheetData>
  <sheetProtection password="C536" sheet="1"/>
  <mergeCells count="44">
    <mergeCell ref="A3:B3"/>
    <mergeCell ref="X9:Z9"/>
    <mergeCell ref="P2:Q3"/>
    <mergeCell ref="AB2:AB3"/>
    <mergeCell ref="W5:X5"/>
    <mergeCell ref="Z2:Z3"/>
    <mergeCell ref="AB4:AB20"/>
    <mergeCell ref="V2:Y3"/>
    <mergeCell ref="F18:F19"/>
    <mergeCell ref="S1:U2"/>
    <mergeCell ref="W35:AA35"/>
    <mergeCell ref="W6:Z6"/>
    <mergeCell ref="X10:Z10"/>
    <mergeCell ref="X12:Z12"/>
    <mergeCell ref="H24:J24"/>
    <mergeCell ref="W34:AA34"/>
    <mergeCell ref="H18:H19"/>
    <mergeCell ref="W33:AA33"/>
    <mergeCell ref="M1:O1"/>
    <mergeCell ref="I1:L1"/>
    <mergeCell ref="A1:B1"/>
    <mergeCell ref="C2:H3"/>
    <mergeCell ref="C1:H1"/>
    <mergeCell ref="E18:E19"/>
    <mergeCell ref="A2:B2"/>
    <mergeCell ref="E13:F13"/>
    <mergeCell ref="M2:O3"/>
    <mergeCell ref="I2:L3"/>
    <mergeCell ref="V1:Y1"/>
    <mergeCell ref="S3:U3"/>
    <mergeCell ref="P1:Q1"/>
    <mergeCell ref="R1:R2"/>
    <mergeCell ref="T16:V16"/>
    <mergeCell ref="T10:V10"/>
    <mergeCell ref="X13:Z13"/>
    <mergeCell ref="G18:G19"/>
    <mergeCell ref="J18:J19"/>
    <mergeCell ref="I18:I19"/>
    <mergeCell ref="A21:B21"/>
    <mergeCell ref="A5:B5"/>
    <mergeCell ref="A4:B4"/>
    <mergeCell ref="A18:A20"/>
    <mergeCell ref="D18:D19"/>
    <mergeCell ref="C18:C19"/>
  </mergeCells>
  <phoneticPr fontId="3"/>
  <conditionalFormatting sqref="AI5 AI18 AN5 AN18 AS5 AX5 BC5 BH5 BC7 AN7 BH9:BH10 BH14:BH16 AI8:AI16">
    <cfRule type="expression" dxfId="23" priority="4" stopIfTrue="1">
      <formula>AG5&lt;AI5</formula>
    </cfRule>
  </conditionalFormatting>
  <conditionalFormatting sqref="BH11">
    <cfRule type="expression" dxfId="22" priority="5" stopIfTrue="1">
      <formula>BA11&lt;BH11</formula>
    </cfRule>
  </conditionalFormatting>
  <conditionalFormatting sqref="BH12">
    <cfRule type="expression" dxfId="21" priority="6" stopIfTrue="1">
      <formula>BA12&lt;BH12</formula>
    </cfRule>
  </conditionalFormatting>
  <conditionalFormatting sqref="BC10 BC12">
    <cfRule type="expression" dxfId="20" priority="7" stopIfTrue="1">
      <formula>BA10&lt;BC10</formula>
    </cfRule>
  </conditionalFormatting>
  <conditionalFormatting sqref="BH13">
    <cfRule type="expression" dxfId="19" priority="8" stopIfTrue="1">
      <formula>BF13&lt;BH13</formula>
    </cfRule>
  </conditionalFormatting>
  <conditionalFormatting sqref="J5:J17 N5:N17 R5:R17 F5:F12 N20:N27 R20:R27 F20:F27 Z5 J20:J23 J25:J27 V5:V9 F14:F17 Z7:Z8 Z14 Z11 V11:V15">
    <cfRule type="expression" dxfId="18" priority="9" stopIfTrue="1">
      <formula>E5&lt;F5</formula>
    </cfRule>
  </conditionalFormatting>
  <conditionalFormatting sqref="V20:V27 Z20:Z27">
    <cfRule type="expression" dxfId="17" priority="10" stopIfTrue="1">
      <formula>U20&lt;V20</formula>
    </cfRule>
  </conditionalFormatting>
  <conditionalFormatting sqref="F18:F19 J18:J19">
    <cfRule type="expression" dxfId="16" priority="22" stopIfTrue="1">
      <formula>E18&lt;F18</formula>
    </cfRule>
  </conditionalFormatting>
  <conditionalFormatting sqref="Z15">
    <cfRule type="expression" dxfId="15" priority="2" stopIfTrue="1">
      <formula>Y15&lt;Z15</formula>
    </cfRule>
  </conditionalFormatting>
  <conditionalFormatting sqref="X12:X13">
    <cfRule type="expression" dxfId="14" priority="69" stopIfTrue="1">
      <formula>#REF!&lt;X12</formula>
    </cfRule>
  </conditionalFormatting>
  <conditionalFormatting sqref="X9">
    <cfRule type="expression" dxfId="13" priority="1" stopIfTrue="1">
      <formula>#REF!&lt;X9</formula>
    </cfRule>
  </conditionalFormatting>
  <dataValidations count="1">
    <dataValidation imeMode="off" allowBlank="1" showInputMessage="1" showErrorMessage="1" sqref="U17:V17 Y5 Y7:Y8 T16 U13:U15 U11 Z16:Z17 Y11 U5:U9 Y14:Y17"/>
  </dataValidations>
  <pageMargins left="0.78740157480314965" right="0.39370078740157483" top="0.39370078740157483" bottom="0.39370078740157483" header="0.51181102362204722" footer="0.51181102362204722"/>
  <pageSetup paperSize="9" scale="92" orientation="landscape" cellComments="asDisplayed" horizontalDpi="1200"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B1436"/>
  <sheetViews>
    <sheetView showZeros="0" view="pageBreakPreview" zoomScaleNormal="100" workbookViewId="0">
      <selection activeCell="K25" sqref="K25"/>
    </sheetView>
  </sheetViews>
  <sheetFormatPr defaultRowHeight="13.5"/>
  <cols>
    <col min="1" max="1" width="3.375" style="74" customWidth="1"/>
    <col min="2" max="2" width="2.75" style="74" customWidth="1"/>
    <col min="3" max="3" width="11.125" style="74" customWidth="1"/>
    <col min="4" max="4" width="1.625" style="74" customWidth="1"/>
    <col min="5" max="5" width="6.125" style="74" customWidth="1"/>
    <col min="6" max="6" width="9.875" style="74" customWidth="1"/>
    <col min="7" max="7" width="8.875" style="74" customWidth="1"/>
    <col min="8" max="8" width="4.62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8.875" style="74" customWidth="1"/>
    <col min="24" max="24" width="4.25" style="74" customWidth="1"/>
    <col min="25" max="25" width="0.75" style="3" customWidth="1"/>
    <col min="26" max="26" width="5.25" style="3" customWidth="1"/>
    <col min="27" max="16384" width="9" style="3"/>
  </cols>
  <sheetData>
    <row r="1" spans="1:157" ht="18" customHeight="1" thickTop="1">
      <c r="A1" s="2101" t="str">
        <f>市内河北!A1</f>
        <v>2023年</v>
      </c>
      <c r="B1" s="2101"/>
      <c r="C1" s="2104" t="s">
        <v>360</v>
      </c>
      <c r="D1" s="2105"/>
      <c r="E1" s="2064"/>
      <c r="F1" s="2065"/>
      <c r="G1" s="2033" t="s">
        <v>361</v>
      </c>
      <c r="H1" s="2033"/>
      <c r="I1" s="2033"/>
      <c r="J1" s="2033"/>
      <c r="K1" s="2043"/>
      <c r="L1" s="2032" t="s">
        <v>362</v>
      </c>
      <c r="M1" s="2033"/>
      <c r="N1" s="2043"/>
      <c r="O1" s="273" t="s">
        <v>40</v>
      </c>
      <c r="P1" s="2032" t="s">
        <v>363</v>
      </c>
      <c r="Q1" s="2033"/>
      <c r="R1" s="2033"/>
      <c r="S1" s="2021">
        <f>市内河北!S1</f>
        <v>0</v>
      </c>
      <c r="T1" s="2021"/>
      <c r="U1" s="2022"/>
      <c r="V1" s="2032" t="s">
        <v>41</v>
      </c>
      <c r="W1" s="2033"/>
      <c r="X1" s="2034"/>
      <c r="Y1" s="1046"/>
      <c r="Z1" s="1046"/>
      <c r="AA1" s="20"/>
      <c r="AB1" s="21"/>
    </row>
    <row r="2" spans="1:157" s="23" customFormat="1" ht="16.5" customHeight="1">
      <c r="A2" s="2046">
        <f>市内河北!A2</f>
        <v>45017</v>
      </c>
      <c r="B2" s="2047"/>
      <c r="C2" s="1966">
        <f>市内河北!C2</f>
        <v>0</v>
      </c>
      <c r="D2" s="1983"/>
      <c r="E2" s="1983"/>
      <c r="F2" s="1984"/>
      <c r="G2" s="2298">
        <f>市内河北!G2</f>
        <v>0</v>
      </c>
      <c r="H2" s="1983"/>
      <c r="I2" s="1983"/>
      <c r="J2" s="1983"/>
      <c r="K2" s="1984"/>
      <c r="L2" s="2298">
        <f>市内河北!L2</f>
        <v>0</v>
      </c>
      <c r="M2" s="1983"/>
      <c r="N2" s="1984"/>
      <c r="O2" s="2172">
        <f>市内河北!O2</f>
        <v>0</v>
      </c>
      <c r="P2" s="2099"/>
      <c r="Q2" s="2100"/>
      <c r="R2" s="2100"/>
      <c r="S2" s="2023"/>
      <c r="T2" s="2023"/>
      <c r="U2" s="2024"/>
      <c r="V2" s="3015">
        <f>市内河北!V2</f>
        <v>0</v>
      </c>
      <c r="W2" s="3016"/>
      <c r="X2" s="3017"/>
      <c r="Y2" s="1049" t="s">
        <v>364</v>
      </c>
      <c r="Z2" s="1186">
        <v>1</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2090" t="s">
        <v>213</v>
      </c>
      <c r="B3" s="2091"/>
      <c r="C3" s="2134"/>
      <c r="D3" s="2135"/>
      <c r="E3" s="2135"/>
      <c r="F3" s="2136"/>
      <c r="G3" s="2171"/>
      <c r="H3" s="2135"/>
      <c r="I3" s="2135"/>
      <c r="J3" s="2135"/>
      <c r="K3" s="2136"/>
      <c r="L3" s="2171"/>
      <c r="M3" s="2135"/>
      <c r="N3" s="2136"/>
      <c r="O3" s="2173"/>
      <c r="P3" s="120" t="s">
        <v>143</v>
      </c>
      <c r="Q3" s="121"/>
      <c r="R3" s="121"/>
      <c r="S3" s="2055">
        <f>V34</f>
        <v>0</v>
      </c>
      <c r="T3" s="2055"/>
      <c r="U3" s="2056"/>
      <c r="V3" s="3018"/>
      <c r="W3" s="3019"/>
      <c r="X3" s="3020"/>
      <c r="Y3" s="1049"/>
      <c r="Z3" s="1112"/>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2091" t="s">
        <v>285</v>
      </c>
      <c r="B4" s="2091"/>
      <c r="C4" s="274" t="s">
        <v>429</v>
      </c>
      <c r="D4" s="3002"/>
      <c r="E4" s="3002"/>
      <c r="F4" s="3002"/>
      <c r="G4" s="3002"/>
      <c r="H4" s="3002"/>
      <c r="I4" s="3002"/>
      <c r="J4" s="3002"/>
      <c r="K4" s="3003"/>
      <c r="L4" s="2069" t="s">
        <v>159</v>
      </c>
      <c r="M4" s="2070"/>
      <c r="N4" s="3027">
        <f>市内河北!N4</f>
        <v>0</v>
      </c>
      <c r="O4" s="3027"/>
      <c r="P4" s="3027"/>
      <c r="Q4" s="3027"/>
      <c r="R4" s="3027"/>
      <c r="S4" s="3027"/>
      <c r="T4" s="3028"/>
      <c r="U4" s="3030" t="s">
        <v>158</v>
      </c>
      <c r="V4" s="3031"/>
      <c r="W4" s="2506" t="s">
        <v>151</v>
      </c>
      <c r="X4" s="2507"/>
      <c r="Y4" s="1049"/>
      <c r="Z4" s="1259"/>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3000" t="s">
        <v>301</v>
      </c>
      <c r="B5" s="3001"/>
      <c r="C5" s="275" t="s">
        <v>390</v>
      </c>
      <c r="D5" s="2996"/>
      <c r="E5" s="2996"/>
      <c r="F5" s="2996"/>
      <c r="G5" s="1040" t="s">
        <v>566</v>
      </c>
      <c r="H5" s="2996"/>
      <c r="I5" s="2996"/>
      <c r="J5" s="2996"/>
      <c r="K5" s="2997"/>
      <c r="L5" s="2071" t="s">
        <v>346</v>
      </c>
      <c r="M5" s="2072"/>
      <c r="N5" s="3032">
        <f>市内河北!N5</f>
        <v>0</v>
      </c>
      <c r="O5" s="3032"/>
      <c r="P5" s="3032"/>
      <c r="Q5" s="3032"/>
      <c r="R5" s="3032"/>
      <c r="S5" s="3032"/>
      <c r="T5" s="3033"/>
      <c r="U5" s="2161">
        <f>市内河北!U5</f>
        <v>0</v>
      </c>
      <c r="V5" s="2162"/>
      <c r="W5" s="2161">
        <f>市内河北!W5</f>
        <v>0</v>
      </c>
      <c r="X5" s="2163"/>
      <c r="Y5" s="1025"/>
      <c r="Z5" s="1259"/>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5.75" customHeight="1" thickTop="1">
      <c r="A6" s="2987" t="s">
        <v>882</v>
      </c>
      <c r="B6" s="413" t="s">
        <v>299</v>
      </c>
      <c r="C6" s="414" t="s">
        <v>161</v>
      </c>
      <c r="D6" s="2998" t="s">
        <v>162</v>
      </c>
      <c r="E6" s="2999"/>
      <c r="F6" s="415" t="s">
        <v>163</v>
      </c>
      <c r="G6" s="416"/>
      <c r="H6" s="417" t="s">
        <v>164</v>
      </c>
      <c r="I6" s="418"/>
      <c r="J6" s="419" t="s">
        <v>300</v>
      </c>
      <c r="K6" s="414" t="s">
        <v>161</v>
      </c>
      <c r="L6" s="2998" t="s">
        <v>162</v>
      </c>
      <c r="M6" s="2999"/>
      <c r="N6" s="415" t="s">
        <v>163</v>
      </c>
      <c r="O6" s="420"/>
      <c r="P6" s="417" t="s">
        <v>164</v>
      </c>
      <c r="Q6" s="421"/>
      <c r="R6" s="419" t="s">
        <v>300</v>
      </c>
      <c r="S6" s="414" t="s">
        <v>161</v>
      </c>
      <c r="T6" s="2998" t="s">
        <v>162</v>
      </c>
      <c r="U6" s="2999"/>
      <c r="V6" s="415" t="s">
        <v>163</v>
      </c>
      <c r="W6" s="420"/>
      <c r="X6" s="417" t="s">
        <v>164</v>
      </c>
      <c r="Y6" s="1260"/>
      <c r="Z6" s="2986" t="s">
        <v>366</v>
      </c>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23" customFormat="1" ht="15.75" customHeight="1">
      <c r="A7" s="2988"/>
      <c r="B7" s="422"/>
      <c r="C7" s="2983" t="s">
        <v>813</v>
      </c>
      <c r="D7" s="2984"/>
      <c r="E7" s="2984"/>
      <c r="F7" s="2984"/>
      <c r="G7" s="2984"/>
      <c r="H7" s="2985"/>
      <c r="I7" s="426"/>
      <c r="J7" s="422">
        <v>11</v>
      </c>
      <c r="K7" s="427" t="s">
        <v>185</v>
      </c>
      <c r="L7" s="428"/>
      <c r="M7" s="424">
        <v>600</v>
      </c>
      <c r="N7" s="429"/>
      <c r="O7" s="430"/>
      <c r="P7" s="384" t="s">
        <v>865</v>
      </c>
      <c r="Q7" s="431"/>
      <c r="R7" s="422">
        <v>22</v>
      </c>
      <c r="S7" s="423" t="s">
        <v>172</v>
      </c>
      <c r="T7" s="428"/>
      <c r="U7" s="424">
        <v>550</v>
      </c>
      <c r="V7" s="429"/>
      <c r="W7" s="432" t="s">
        <v>155</v>
      </c>
      <c r="X7" s="425" t="s">
        <v>234</v>
      </c>
      <c r="Y7" s="1025"/>
      <c r="Z7" s="2986"/>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row>
    <row r="8" spans="1:157" s="23" customFormat="1" ht="15.75" customHeight="1">
      <c r="A8" s="2988"/>
      <c r="B8" s="433">
        <v>1</v>
      </c>
      <c r="C8" s="434" t="s">
        <v>199</v>
      </c>
      <c r="D8" s="435"/>
      <c r="E8" s="436">
        <v>1900</v>
      </c>
      <c r="F8" s="429"/>
      <c r="G8" s="437" t="s">
        <v>155</v>
      </c>
      <c r="H8" s="866" t="s">
        <v>220</v>
      </c>
      <c r="I8" s="438"/>
      <c r="J8" s="439">
        <v>12</v>
      </c>
      <c r="K8" s="440" t="s">
        <v>186</v>
      </c>
      <c r="L8" s="442"/>
      <c r="M8" s="436">
        <v>750</v>
      </c>
      <c r="N8" s="429"/>
      <c r="O8" s="437"/>
      <c r="P8" s="369" t="s">
        <v>478</v>
      </c>
      <c r="Q8" s="441"/>
      <c r="R8" s="433">
        <v>23</v>
      </c>
      <c r="S8" s="434" t="s">
        <v>173</v>
      </c>
      <c r="T8" s="442"/>
      <c r="U8" s="436">
        <v>650</v>
      </c>
      <c r="V8" s="429"/>
      <c r="W8" s="443" t="s">
        <v>155</v>
      </c>
      <c r="X8" s="263" t="s">
        <v>234</v>
      </c>
      <c r="Y8" s="1025"/>
      <c r="Z8" s="2986"/>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row>
    <row r="9" spans="1:157" s="23" customFormat="1" ht="15.75" customHeight="1">
      <c r="A9" s="2988"/>
      <c r="B9" s="433">
        <v>2</v>
      </c>
      <c r="C9" s="434" t="s">
        <v>200</v>
      </c>
      <c r="D9" s="435"/>
      <c r="E9" s="436">
        <v>800</v>
      </c>
      <c r="F9" s="429"/>
      <c r="G9" s="437"/>
      <c r="H9" s="866" t="s">
        <v>220</v>
      </c>
      <c r="I9" s="438"/>
      <c r="J9" s="439"/>
      <c r="K9" s="2077" t="s">
        <v>785</v>
      </c>
      <c r="L9" s="2078"/>
      <c r="M9" s="2078"/>
      <c r="N9" s="2078"/>
      <c r="O9" s="2078"/>
      <c r="P9" s="2079"/>
      <c r="Q9" s="441"/>
      <c r="R9" s="433">
        <v>24</v>
      </c>
      <c r="S9" s="434" t="s">
        <v>174</v>
      </c>
      <c r="T9" s="442"/>
      <c r="U9" s="436">
        <v>350</v>
      </c>
      <c r="V9" s="429"/>
      <c r="W9" s="443"/>
      <c r="X9" s="263" t="s">
        <v>234</v>
      </c>
      <c r="Y9" s="1025"/>
      <c r="Z9" s="2986"/>
      <c r="AA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row>
    <row r="10" spans="1:157" s="23" customFormat="1" ht="15.75" customHeight="1">
      <c r="A10" s="2988"/>
      <c r="B10" s="433">
        <v>3</v>
      </c>
      <c r="C10" s="434" t="s">
        <v>201</v>
      </c>
      <c r="D10" s="435"/>
      <c r="E10" s="436">
        <v>700</v>
      </c>
      <c r="F10" s="429"/>
      <c r="G10" s="437"/>
      <c r="H10" s="866" t="s">
        <v>220</v>
      </c>
      <c r="I10" s="438"/>
      <c r="J10" s="439">
        <v>13</v>
      </c>
      <c r="K10" s="440" t="s">
        <v>187</v>
      </c>
      <c r="L10" s="442"/>
      <c r="M10" s="436">
        <v>1050</v>
      </c>
      <c r="N10" s="429"/>
      <c r="O10" s="437"/>
      <c r="P10" s="369" t="s">
        <v>786</v>
      </c>
      <c r="Q10" s="441"/>
      <c r="R10" s="433">
        <v>25</v>
      </c>
      <c r="S10" s="434" t="s">
        <v>175</v>
      </c>
      <c r="T10" s="442"/>
      <c r="U10" s="436">
        <v>850</v>
      </c>
      <c r="V10" s="429"/>
      <c r="W10" s="443"/>
      <c r="X10" s="263" t="s">
        <v>234</v>
      </c>
      <c r="Y10" s="1261"/>
      <c r="Z10" s="2986"/>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row>
    <row r="11" spans="1:157" s="23" customFormat="1" ht="15.75" customHeight="1">
      <c r="A11" s="2988"/>
      <c r="B11" s="433">
        <v>4</v>
      </c>
      <c r="C11" s="434" t="s">
        <v>202</v>
      </c>
      <c r="D11" s="435"/>
      <c r="E11" s="436">
        <v>800</v>
      </c>
      <c r="F11" s="429"/>
      <c r="G11" s="437"/>
      <c r="H11" s="866" t="s">
        <v>220</v>
      </c>
      <c r="I11" s="438"/>
      <c r="J11" s="439">
        <v>14</v>
      </c>
      <c r="K11" s="440" t="s">
        <v>188</v>
      </c>
      <c r="L11" s="434"/>
      <c r="M11" s="436">
        <v>1000</v>
      </c>
      <c r="N11" s="429"/>
      <c r="O11" s="437"/>
      <c r="P11" s="369" t="s">
        <v>654</v>
      </c>
      <c r="Q11" s="441"/>
      <c r="R11" s="433"/>
      <c r="S11" s="2052" t="s">
        <v>710</v>
      </c>
      <c r="T11" s="2053"/>
      <c r="U11" s="2053"/>
      <c r="V11" s="2053"/>
      <c r="W11" s="2053"/>
      <c r="X11" s="2054"/>
      <c r="Y11" s="218"/>
      <c r="Z11" s="2986"/>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row>
    <row r="12" spans="1:157" s="23" customFormat="1" ht="15.75" customHeight="1">
      <c r="A12" s="2988"/>
      <c r="B12" s="433">
        <v>5</v>
      </c>
      <c r="C12" s="434" t="s">
        <v>203</v>
      </c>
      <c r="D12" s="435"/>
      <c r="E12" s="436">
        <v>1550</v>
      </c>
      <c r="F12" s="429"/>
      <c r="G12" s="437"/>
      <c r="H12" s="866" t="s">
        <v>220</v>
      </c>
      <c r="I12" s="438"/>
      <c r="J12" s="439"/>
      <c r="K12" s="3036" t="s">
        <v>653</v>
      </c>
      <c r="L12" s="3037"/>
      <c r="M12" s="3037"/>
      <c r="N12" s="3037"/>
      <c r="O12" s="3037"/>
      <c r="P12" s="3038"/>
      <c r="Q12" s="441"/>
      <c r="R12" s="433">
        <v>26</v>
      </c>
      <c r="S12" s="1638" t="s">
        <v>711</v>
      </c>
      <c r="T12" s="442"/>
      <c r="U12" s="436">
        <v>800</v>
      </c>
      <c r="V12" s="429"/>
      <c r="W12" s="443"/>
      <c r="X12" s="263" t="s">
        <v>234</v>
      </c>
      <c r="Y12" s="1025"/>
      <c r="Z12" s="2986"/>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row>
    <row r="13" spans="1:157" s="23" customFormat="1" ht="15.75" customHeight="1">
      <c r="A13" s="2988"/>
      <c r="B13" s="433">
        <v>6</v>
      </c>
      <c r="C13" s="434" t="s">
        <v>635</v>
      </c>
      <c r="D13" s="435"/>
      <c r="E13" s="436">
        <v>850</v>
      </c>
      <c r="F13" s="429"/>
      <c r="G13" s="437"/>
      <c r="H13" s="866" t="s">
        <v>233</v>
      </c>
      <c r="I13" s="438"/>
      <c r="J13" s="439">
        <v>15</v>
      </c>
      <c r="K13" s="440" t="s">
        <v>190</v>
      </c>
      <c r="L13" s="434"/>
      <c r="M13" s="436">
        <v>1000</v>
      </c>
      <c r="N13" s="429"/>
      <c r="O13" s="437"/>
      <c r="P13" s="263" t="s">
        <v>477</v>
      </c>
      <c r="Q13" s="441"/>
      <c r="R13" s="433">
        <v>27</v>
      </c>
      <c r="S13" s="434" t="s">
        <v>177</v>
      </c>
      <c r="T13" s="442"/>
      <c r="U13" s="436">
        <v>450</v>
      </c>
      <c r="V13" s="429"/>
      <c r="W13" s="443"/>
      <c r="X13" s="263" t="s">
        <v>237</v>
      </c>
      <c r="Y13" s="1025"/>
      <c r="Z13" s="2986"/>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row>
    <row r="14" spans="1:157" s="23" customFormat="1" ht="15.75" customHeight="1">
      <c r="A14" s="2988"/>
      <c r="B14" s="433"/>
      <c r="C14" s="3008" t="s">
        <v>636</v>
      </c>
      <c r="D14" s="3009"/>
      <c r="E14" s="3009"/>
      <c r="F14" s="3009"/>
      <c r="G14" s="3009"/>
      <c r="H14" s="3010"/>
      <c r="I14" s="438"/>
      <c r="J14" s="439">
        <v>16</v>
      </c>
      <c r="K14" s="440" t="s">
        <v>191</v>
      </c>
      <c r="L14" s="434"/>
      <c r="M14" s="436">
        <v>550</v>
      </c>
      <c r="N14" s="429"/>
      <c r="O14" s="437"/>
      <c r="P14" s="369" t="s">
        <v>479</v>
      </c>
      <c r="Q14" s="441"/>
      <c r="R14" s="433">
        <v>28</v>
      </c>
      <c r="S14" s="434" t="s">
        <v>178</v>
      </c>
      <c r="T14" s="442"/>
      <c r="U14" s="436">
        <v>900</v>
      </c>
      <c r="V14" s="429"/>
      <c r="W14" s="437" t="s">
        <v>155</v>
      </c>
      <c r="X14" s="263" t="s">
        <v>225</v>
      </c>
      <c r="Y14" s="1025"/>
      <c r="Z14" s="2992" t="s">
        <v>365</v>
      </c>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row>
    <row r="15" spans="1:157" s="23" customFormat="1" ht="15.75" customHeight="1">
      <c r="A15" s="2988"/>
      <c r="B15" s="433">
        <v>7</v>
      </c>
      <c r="C15" s="434" t="s">
        <v>130</v>
      </c>
      <c r="D15" s="435"/>
      <c r="E15" s="436">
        <v>1100</v>
      </c>
      <c r="F15" s="429"/>
      <c r="G15" s="437"/>
      <c r="H15" s="866" t="s">
        <v>235</v>
      </c>
      <c r="I15" s="438"/>
      <c r="J15" s="439">
        <v>17</v>
      </c>
      <c r="K15" s="440" t="s">
        <v>192</v>
      </c>
      <c r="L15" s="434"/>
      <c r="M15" s="436">
        <v>400</v>
      </c>
      <c r="N15" s="429"/>
      <c r="O15" s="446"/>
      <c r="P15" s="369" t="s">
        <v>479</v>
      </c>
      <c r="Q15" s="441"/>
      <c r="R15" s="433">
        <v>29</v>
      </c>
      <c r="S15" s="434" t="s">
        <v>247</v>
      </c>
      <c r="T15" s="442"/>
      <c r="U15" s="436">
        <v>400</v>
      </c>
      <c r="V15" s="429"/>
      <c r="W15" s="443"/>
      <c r="X15" s="263" t="s">
        <v>723</v>
      </c>
      <c r="Y15" s="1025"/>
      <c r="Z15" s="2992"/>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row>
    <row r="16" spans="1:157" s="23" customFormat="1" ht="15.75" customHeight="1">
      <c r="A16" s="2988"/>
      <c r="B16" s="433"/>
      <c r="C16" s="3008" t="s">
        <v>626</v>
      </c>
      <c r="D16" s="3009"/>
      <c r="E16" s="3009"/>
      <c r="F16" s="3009"/>
      <c r="G16" s="3009"/>
      <c r="H16" s="3010"/>
      <c r="I16" s="438"/>
      <c r="J16" s="439">
        <v>18</v>
      </c>
      <c r="K16" s="440" t="s">
        <v>193</v>
      </c>
      <c r="L16" s="434"/>
      <c r="M16" s="436">
        <v>750</v>
      </c>
      <c r="N16" s="429"/>
      <c r="O16" s="437"/>
      <c r="P16" s="369" t="s">
        <v>480</v>
      </c>
      <c r="Q16" s="441"/>
      <c r="R16" s="433">
        <v>30</v>
      </c>
      <c r="S16" s="440" t="s">
        <v>197</v>
      </c>
      <c r="T16" s="442"/>
      <c r="U16" s="436">
        <v>300</v>
      </c>
      <c r="V16" s="429"/>
      <c r="W16" s="437"/>
      <c r="X16" s="369" t="s">
        <v>220</v>
      </c>
      <c r="Y16" s="1025"/>
      <c r="Z16" s="2992"/>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row>
    <row r="17" spans="1:157" s="23" customFormat="1" ht="15.75" customHeight="1">
      <c r="A17" s="2988"/>
      <c r="B17" s="433">
        <v>8</v>
      </c>
      <c r="C17" s="228" t="s">
        <v>182</v>
      </c>
      <c r="D17" s="447"/>
      <c r="E17" s="436">
        <v>750</v>
      </c>
      <c r="F17" s="429"/>
      <c r="G17" s="448" t="s">
        <v>155</v>
      </c>
      <c r="H17" s="866" t="s">
        <v>229</v>
      </c>
      <c r="I17" s="438"/>
      <c r="J17" s="439">
        <v>19</v>
      </c>
      <c r="K17" s="434" t="s">
        <v>168</v>
      </c>
      <c r="L17" s="449"/>
      <c r="M17" s="436">
        <v>900</v>
      </c>
      <c r="N17" s="429"/>
      <c r="O17" s="450"/>
      <c r="P17" s="263" t="s">
        <v>481</v>
      </c>
      <c r="Q17" s="441"/>
      <c r="R17" s="433"/>
      <c r="S17" s="434"/>
      <c r="T17" s="442"/>
      <c r="U17" s="436"/>
      <c r="V17" s="1255"/>
      <c r="W17" s="443"/>
      <c r="X17" s="263"/>
      <c r="Y17" s="1025"/>
      <c r="Z17" s="2992"/>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row>
    <row r="18" spans="1:157" s="23" customFormat="1" ht="15.75" customHeight="1">
      <c r="A18" s="2988"/>
      <c r="B18" s="444">
        <v>9</v>
      </c>
      <c r="C18" s="452" t="s">
        <v>183</v>
      </c>
      <c r="D18" s="447"/>
      <c r="E18" s="436">
        <v>150</v>
      </c>
      <c r="F18" s="429"/>
      <c r="G18" s="437" t="s">
        <v>155</v>
      </c>
      <c r="H18" s="876" t="s">
        <v>222</v>
      </c>
      <c r="I18" s="438"/>
      <c r="J18" s="439"/>
      <c r="K18" s="2993" t="s">
        <v>655</v>
      </c>
      <c r="L18" s="2994"/>
      <c r="M18" s="2994"/>
      <c r="N18" s="2994"/>
      <c r="O18" s="2994"/>
      <c r="P18" s="2995"/>
      <c r="Q18" s="441"/>
      <c r="R18" s="433"/>
      <c r="S18" s="434"/>
      <c r="T18" s="442"/>
      <c r="U18" s="436"/>
      <c r="V18" s="1255"/>
      <c r="W18" s="451"/>
      <c r="X18" s="263"/>
      <c r="Y18" s="1025"/>
      <c r="Z18" s="2992"/>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row>
    <row r="19" spans="1:157" s="23" customFormat="1" ht="15.75" customHeight="1" thickBot="1">
      <c r="A19" s="2988"/>
      <c r="B19" s="433"/>
      <c r="C19" s="2993" t="s">
        <v>620</v>
      </c>
      <c r="D19" s="2994"/>
      <c r="E19" s="2994"/>
      <c r="F19" s="2994"/>
      <c r="G19" s="2994"/>
      <c r="H19" s="2995"/>
      <c r="I19" s="438"/>
      <c r="J19" s="439">
        <v>20</v>
      </c>
      <c r="K19" s="434" t="s">
        <v>170</v>
      </c>
      <c r="L19" s="449"/>
      <c r="M19" s="436">
        <v>1000</v>
      </c>
      <c r="N19" s="429"/>
      <c r="O19" s="453" t="s">
        <v>155</v>
      </c>
      <c r="P19" s="263" t="s">
        <v>482</v>
      </c>
      <c r="Q19" s="441"/>
      <c r="R19" s="1402"/>
      <c r="S19" s="1403"/>
      <c r="T19" s="1404"/>
      <c r="U19" s="1405"/>
      <c r="V19" s="1256"/>
      <c r="W19" s="1658"/>
      <c r="X19" s="994"/>
      <c r="Y19" s="1025"/>
      <c r="Z19" s="2992"/>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row>
    <row r="20" spans="1:157" s="23" customFormat="1" ht="15.75" customHeight="1" thickTop="1" thickBot="1">
      <c r="A20" s="2989"/>
      <c r="B20" s="455">
        <v>10</v>
      </c>
      <c r="C20" s="461" t="s">
        <v>184</v>
      </c>
      <c r="D20" s="457"/>
      <c r="E20" s="458">
        <v>750</v>
      </c>
      <c r="F20" s="459"/>
      <c r="G20" s="462"/>
      <c r="H20" s="877" t="s">
        <v>229</v>
      </c>
      <c r="I20" s="438"/>
      <c r="J20" s="463">
        <v>21</v>
      </c>
      <c r="K20" s="456" t="s">
        <v>171</v>
      </c>
      <c r="L20" s="457"/>
      <c r="M20" s="458">
        <v>650</v>
      </c>
      <c r="N20" s="459"/>
      <c r="O20" s="464" t="s">
        <v>155</v>
      </c>
      <c r="P20" s="460" t="s">
        <v>483</v>
      </c>
      <c r="Q20" s="454"/>
      <c r="R20" s="2990" t="s">
        <v>884</v>
      </c>
      <c r="S20" s="2991"/>
      <c r="T20" s="3014">
        <f>SUM(E7:E20,M7:M20,U7:U20)</f>
        <v>23250</v>
      </c>
      <c r="U20" s="2051"/>
      <c r="V20" s="1258">
        <f>SUM(F7:F20,N7:N20,V7:V19)</f>
        <v>0</v>
      </c>
      <c r="W20" s="1659"/>
      <c r="X20" s="1660"/>
      <c r="Y20" s="1025"/>
      <c r="Z20" s="2992"/>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row>
    <row r="21" spans="1:157" s="23" customFormat="1" ht="6" customHeight="1" thickTop="1" thickBot="1">
      <c r="A21" s="143"/>
      <c r="B21" s="465"/>
      <c r="C21" s="465"/>
      <c r="D21" s="465"/>
      <c r="E21" s="466"/>
      <c r="F21" s="467"/>
      <c r="G21" s="468"/>
      <c r="H21" s="469"/>
      <c r="I21" s="470"/>
      <c r="J21" s="471"/>
      <c r="K21" s="471"/>
      <c r="L21" s="472"/>
      <c r="M21" s="473"/>
      <c r="N21" s="467"/>
      <c r="O21" s="474" t="s">
        <v>155</v>
      </c>
      <c r="P21" s="475"/>
      <c r="Q21" s="476"/>
      <c r="R21" s="438"/>
      <c r="S21" s="431"/>
      <c r="T21" s="493"/>
      <c r="U21" s="494"/>
      <c r="V21" s="477"/>
      <c r="W21" s="474"/>
      <c r="X21" s="469"/>
      <c r="Y21" s="1025"/>
      <c r="Z21" s="1259"/>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row>
    <row r="22" spans="1:157" s="23" customFormat="1" ht="15.75" customHeight="1" thickTop="1">
      <c r="A22" s="3004" t="s">
        <v>890</v>
      </c>
      <c r="B22" s="829">
        <v>50</v>
      </c>
      <c r="C22" s="423" t="s">
        <v>206</v>
      </c>
      <c r="D22" s="428"/>
      <c r="E22" s="424">
        <v>150</v>
      </c>
      <c r="F22" s="478"/>
      <c r="G22" s="430" t="s">
        <v>371</v>
      </c>
      <c r="H22" s="425" t="s">
        <v>222</v>
      </c>
      <c r="I22" s="438"/>
      <c r="J22" s="479">
        <v>60</v>
      </c>
      <c r="K22" s="427" t="s">
        <v>387</v>
      </c>
      <c r="L22" s="428"/>
      <c r="M22" s="424">
        <v>300</v>
      </c>
      <c r="N22" s="478"/>
      <c r="O22" s="430" t="s">
        <v>372</v>
      </c>
      <c r="P22" s="384" t="s">
        <v>234</v>
      </c>
      <c r="Q22" s="441"/>
      <c r="R22" s="3021" t="s">
        <v>891</v>
      </c>
      <c r="S22" s="3022"/>
      <c r="T22" s="3022"/>
      <c r="U22" s="3022"/>
      <c r="V22" s="3022"/>
      <c r="W22" s="3022"/>
      <c r="X22" s="3023"/>
      <c r="Y22" s="1025"/>
      <c r="Z22" s="1259"/>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row>
    <row r="23" spans="1:157" s="23" customFormat="1" ht="15.75" customHeight="1">
      <c r="A23" s="3005"/>
      <c r="B23" s="713">
        <v>51</v>
      </c>
      <c r="C23" s="434" t="s">
        <v>207</v>
      </c>
      <c r="D23" s="442"/>
      <c r="E23" s="436">
        <v>260</v>
      </c>
      <c r="F23" s="429"/>
      <c r="G23" s="437" t="s">
        <v>155</v>
      </c>
      <c r="H23" s="263" t="s">
        <v>222</v>
      </c>
      <c r="I23" s="438"/>
      <c r="J23" s="480">
        <v>61</v>
      </c>
      <c r="K23" s="440" t="s">
        <v>196</v>
      </c>
      <c r="L23" s="442"/>
      <c r="M23" s="436">
        <v>200</v>
      </c>
      <c r="N23" s="429"/>
      <c r="O23" s="437" t="s">
        <v>155</v>
      </c>
      <c r="P23" s="369" t="s">
        <v>220</v>
      </c>
      <c r="Q23" s="441"/>
      <c r="R23" s="3024"/>
      <c r="S23" s="3025"/>
      <c r="T23" s="3025"/>
      <c r="U23" s="3025"/>
      <c r="V23" s="3025"/>
      <c r="W23" s="3025"/>
      <c r="X23" s="3026"/>
      <c r="Y23" s="1025"/>
      <c r="Z23" s="1259"/>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row>
    <row r="24" spans="1:157" s="23" customFormat="1" ht="15.75" customHeight="1">
      <c r="A24" s="3005"/>
      <c r="B24" s="713"/>
      <c r="C24" s="2066" t="s">
        <v>739</v>
      </c>
      <c r="D24" s="2067"/>
      <c r="E24" s="2067"/>
      <c r="F24" s="2067"/>
      <c r="G24" s="2067"/>
      <c r="H24" s="3007"/>
      <c r="I24" s="438"/>
      <c r="J24" s="480"/>
      <c r="K24" s="2993" t="s">
        <v>893</v>
      </c>
      <c r="L24" s="2994"/>
      <c r="M24" s="2994"/>
      <c r="N24" s="2994"/>
      <c r="O24" s="2994"/>
      <c r="P24" s="2995"/>
      <c r="Q24" s="483"/>
      <c r="R24" s="482"/>
      <c r="S24" s="434" t="s">
        <v>337</v>
      </c>
      <c r="T24" s="442"/>
      <c r="U24" s="901" t="s">
        <v>347</v>
      </c>
      <c r="V24" s="1253" t="s">
        <v>347</v>
      </c>
      <c r="W24" s="437"/>
      <c r="X24" s="263"/>
      <c r="Y24" s="1025"/>
      <c r="Z24" s="1259"/>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row>
    <row r="25" spans="1:157" s="23" customFormat="1" ht="15.75" customHeight="1">
      <c r="A25" s="3005"/>
      <c r="B25" s="713">
        <v>52</v>
      </c>
      <c r="C25" s="434" t="s">
        <v>714</v>
      </c>
      <c r="D25" s="442"/>
      <c r="E25" s="436">
        <v>220</v>
      </c>
      <c r="F25" s="429"/>
      <c r="G25" s="437" t="s">
        <v>155</v>
      </c>
      <c r="H25" s="263" t="s">
        <v>227</v>
      </c>
      <c r="I25" s="438"/>
      <c r="J25" s="480">
        <v>62</v>
      </c>
      <c r="K25" s="440" t="s">
        <v>198</v>
      </c>
      <c r="L25" s="442"/>
      <c r="M25" s="436">
        <v>300</v>
      </c>
      <c r="N25" s="429"/>
      <c r="O25" s="437" t="s">
        <v>155</v>
      </c>
      <c r="P25" s="369" t="s">
        <v>220</v>
      </c>
      <c r="Q25" s="483"/>
      <c r="R25" s="482"/>
      <c r="S25" s="434" t="s">
        <v>367</v>
      </c>
      <c r="T25" s="449"/>
      <c r="U25" s="901" t="s">
        <v>347</v>
      </c>
      <c r="V25" s="1253" t="s">
        <v>347</v>
      </c>
      <c r="W25" s="437"/>
      <c r="X25" s="263"/>
      <c r="Y25" s="1025"/>
      <c r="Z25" s="1259"/>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row>
    <row r="26" spans="1:157" s="23" customFormat="1" ht="15.75" customHeight="1">
      <c r="A26" s="3005"/>
      <c r="B26" s="713">
        <v>53</v>
      </c>
      <c r="C26" s="434" t="s">
        <v>208</v>
      </c>
      <c r="D26" s="442"/>
      <c r="E26" s="436">
        <v>410</v>
      </c>
      <c r="F26" s="429"/>
      <c r="G26" s="437" t="s">
        <v>155</v>
      </c>
      <c r="H26" s="263" t="s">
        <v>222</v>
      </c>
      <c r="I26" s="438"/>
      <c r="J26" s="480">
        <v>63</v>
      </c>
      <c r="K26" s="434" t="s">
        <v>553</v>
      </c>
      <c r="L26" s="442"/>
      <c r="M26" s="901" t="s">
        <v>347</v>
      </c>
      <c r="N26" s="1253" t="s">
        <v>347</v>
      </c>
      <c r="O26" s="437" t="s">
        <v>155</v>
      </c>
      <c r="P26" s="263"/>
      <c r="Q26" s="483"/>
      <c r="R26" s="482"/>
      <c r="S26" s="434" t="s">
        <v>368</v>
      </c>
      <c r="T26" s="498"/>
      <c r="U26" s="1567">
        <v>240</v>
      </c>
      <c r="V26" s="1568"/>
      <c r="W26" s="1569"/>
      <c r="X26" s="263" t="s">
        <v>439</v>
      </c>
      <c r="Y26" s="1025"/>
      <c r="Z26" s="1259"/>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row>
    <row r="27" spans="1:157" s="23" customFormat="1" ht="15.75" customHeight="1">
      <c r="A27" s="3005"/>
      <c r="B27" s="713">
        <v>54</v>
      </c>
      <c r="C27" s="434" t="s">
        <v>209</v>
      </c>
      <c r="D27" s="442"/>
      <c r="E27" s="436">
        <v>250</v>
      </c>
      <c r="F27" s="429"/>
      <c r="G27" s="437" t="s">
        <v>155</v>
      </c>
      <c r="H27" s="263" t="s">
        <v>243</v>
      </c>
      <c r="I27" s="438"/>
      <c r="J27" s="480">
        <v>64</v>
      </c>
      <c r="K27" s="2018" t="s">
        <v>864</v>
      </c>
      <c r="L27" s="2019"/>
      <c r="M27" s="2019"/>
      <c r="N27" s="2019"/>
      <c r="O27" s="2019"/>
      <c r="P27" s="2020"/>
      <c r="Q27" s="483"/>
      <c r="R27" s="482"/>
      <c r="S27" s="434" t="s">
        <v>370</v>
      </c>
      <c r="T27" s="498"/>
      <c r="U27" s="1567">
        <v>65</v>
      </c>
      <c r="V27" s="1568"/>
      <c r="W27" s="1570"/>
      <c r="X27" s="263" t="s">
        <v>439</v>
      </c>
      <c r="Y27" s="1025"/>
      <c r="Z27" s="1259"/>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row>
    <row r="28" spans="1:157" s="23" customFormat="1" ht="15.75" customHeight="1">
      <c r="A28" s="3005"/>
      <c r="B28" s="713">
        <v>55</v>
      </c>
      <c r="C28" s="228" t="s">
        <v>210</v>
      </c>
      <c r="D28" s="447"/>
      <c r="E28" s="901" t="s">
        <v>347</v>
      </c>
      <c r="F28" s="1253" t="s">
        <v>347</v>
      </c>
      <c r="G28" s="437"/>
      <c r="H28" s="445"/>
      <c r="I28" s="438"/>
      <c r="J28" s="480">
        <v>65</v>
      </c>
      <c r="K28" s="484" t="s">
        <v>558</v>
      </c>
      <c r="L28" s="442"/>
      <c r="M28" s="436">
        <v>350</v>
      </c>
      <c r="N28" s="499"/>
      <c r="O28" s="437" t="s">
        <v>155</v>
      </c>
      <c r="P28" s="369" t="s">
        <v>220</v>
      </c>
      <c r="Q28" s="483"/>
      <c r="R28" s="482"/>
      <c r="S28" s="1832" t="s">
        <v>804</v>
      </c>
      <c r="T28" s="1783"/>
      <c r="U28" s="1784">
        <v>220</v>
      </c>
      <c r="V28" s="1568"/>
      <c r="W28" s="495"/>
      <c r="X28" s="263" t="s">
        <v>287</v>
      </c>
      <c r="Y28" s="1025"/>
      <c r="Z28" s="1259"/>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row>
    <row r="29" spans="1:157" s="23" customFormat="1" ht="15.75" customHeight="1">
      <c r="A29" s="3005"/>
      <c r="B29" s="97"/>
      <c r="C29" s="2086" t="s">
        <v>814</v>
      </c>
      <c r="D29" s="2087"/>
      <c r="E29" s="2087"/>
      <c r="F29" s="2087"/>
      <c r="G29" s="2087"/>
      <c r="H29" s="2088"/>
      <c r="I29" s="438"/>
      <c r="J29" s="482">
        <v>66</v>
      </c>
      <c r="K29" s="228" t="s">
        <v>719</v>
      </c>
      <c r="L29" s="447"/>
      <c r="M29" s="436">
        <v>750</v>
      </c>
      <c r="N29" s="499"/>
      <c r="O29" s="437" t="s">
        <v>155</v>
      </c>
      <c r="P29" s="263" t="s">
        <v>234</v>
      </c>
      <c r="Q29" s="483"/>
      <c r="R29" s="482"/>
      <c r="S29" s="434" t="s">
        <v>808</v>
      </c>
      <c r="T29" s="1783"/>
      <c r="U29" s="1784">
        <v>230</v>
      </c>
      <c r="V29" s="1568"/>
      <c r="W29" s="495"/>
      <c r="X29" s="263" t="s">
        <v>287</v>
      </c>
      <c r="Y29" s="1025"/>
      <c r="Z29" s="1259"/>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5.75" customHeight="1">
      <c r="A30" s="3005"/>
      <c r="B30" s="720">
        <v>56</v>
      </c>
      <c r="C30" s="484" t="s">
        <v>863</v>
      </c>
      <c r="D30" s="442"/>
      <c r="E30" s="436">
        <v>900</v>
      </c>
      <c r="F30" s="429"/>
      <c r="G30" s="437" t="s">
        <v>155</v>
      </c>
      <c r="H30" s="263" t="s">
        <v>239</v>
      </c>
      <c r="I30" s="438"/>
      <c r="J30" s="482">
        <v>67</v>
      </c>
      <c r="K30" s="228" t="s">
        <v>179</v>
      </c>
      <c r="L30" s="447"/>
      <c r="M30" s="436">
        <v>370</v>
      </c>
      <c r="N30" s="429"/>
      <c r="O30" s="437" t="s">
        <v>155</v>
      </c>
      <c r="P30" s="263" t="s">
        <v>222</v>
      </c>
      <c r="Q30" s="483"/>
      <c r="R30" s="482"/>
      <c r="S30" s="434" t="s">
        <v>369</v>
      </c>
      <c r="T30" s="449"/>
      <c r="U30" s="1567">
        <v>120</v>
      </c>
      <c r="V30" s="1571">
        <v>0</v>
      </c>
      <c r="W30" s="1570"/>
      <c r="X30" s="263" t="s">
        <v>287</v>
      </c>
      <c r="Y30" s="1025"/>
      <c r="Z30" s="1259"/>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5.75" customHeight="1">
      <c r="A31" s="3005"/>
      <c r="B31" s="1395">
        <v>57</v>
      </c>
      <c r="C31" s="440" t="s">
        <v>194</v>
      </c>
      <c r="D31" s="442"/>
      <c r="E31" s="436">
        <v>350</v>
      </c>
      <c r="F31" s="429"/>
      <c r="G31" s="437" t="s">
        <v>155</v>
      </c>
      <c r="H31" s="369" t="s">
        <v>235</v>
      </c>
      <c r="I31" s="438"/>
      <c r="J31" s="482">
        <v>68</v>
      </c>
      <c r="K31" s="228" t="s">
        <v>737</v>
      </c>
      <c r="L31" s="1701"/>
      <c r="M31" s="436">
        <v>420</v>
      </c>
      <c r="N31" s="429"/>
      <c r="O31" s="437"/>
      <c r="P31" s="263" t="s">
        <v>222</v>
      </c>
      <c r="Q31" s="483"/>
      <c r="R31" s="496"/>
      <c r="S31" s="495"/>
      <c r="T31" s="449"/>
      <c r="U31" s="436"/>
      <c r="V31" s="1256"/>
      <c r="W31" s="451"/>
      <c r="X31" s="263"/>
      <c r="Y31" s="1025"/>
      <c r="Z31" s="1259"/>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5.75" customHeight="1" thickBot="1">
      <c r="A32" s="3005"/>
      <c r="B32" s="1406">
        <v>58</v>
      </c>
      <c r="C32" s="440" t="s">
        <v>195</v>
      </c>
      <c r="D32" s="442"/>
      <c r="E32" s="436">
        <v>250</v>
      </c>
      <c r="F32" s="429"/>
      <c r="G32" s="437" t="s">
        <v>155</v>
      </c>
      <c r="H32" s="369" t="s">
        <v>237</v>
      </c>
      <c r="I32" s="438"/>
      <c r="J32" s="482">
        <v>69</v>
      </c>
      <c r="K32" s="228" t="s">
        <v>296</v>
      </c>
      <c r="L32" s="447"/>
      <c r="M32" s="436">
        <v>160</v>
      </c>
      <c r="N32" s="429"/>
      <c r="O32" s="451" t="s">
        <v>155</v>
      </c>
      <c r="P32" s="263" t="s">
        <v>297</v>
      </c>
      <c r="Q32" s="483"/>
      <c r="R32" s="497"/>
      <c r="S32" s="491"/>
      <c r="T32" s="323"/>
      <c r="U32" s="492"/>
      <c r="V32" s="1257"/>
      <c r="W32" s="474"/>
      <c r="X32" s="340"/>
      <c r="Y32" s="1025"/>
      <c r="Z32" s="1259"/>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75" customHeight="1" thickTop="1" thickBot="1">
      <c r="A33" s="3005"/>
      <c r="B33" s="480">
        <v>59</v>
      </c>
      <c r="C33" s="440" t="s">
        <v>154</v>
      </c>
      <c r="D33" s="442"/>
      <c r="E33" s="436">
        <v>1200</v>
      </c>
      <c r="F33" s="429"/>
      <c r="G33" s="481" t="s">
        <v>155</v>
      </c>
      <c r="H33" s="369" t="s">
        <v>237</v>
      </c>
      <c r="I33" s="438"/>
      <c r="J33" s="482"/>
      <c r="K33" s="228"/>
      <c r="L33" s="447"/>
      <c r="M33" s="436"/>
      <c r="N33" s="429"/>
      <c r="O33" s="451"/>
      <c r="P33" s="263"/>
      <c r="Q33" s="438"/>
      <c r="R33" s="2990" t="s">
        <v>892</v>
      </c>
      <c r="S33" s="3029"/>
      <c r="T33" s="2050">
        <f>SUM(E22:E34,M22:M34,U23:U32)</f>
        <v>7715</v>
      </c>
      <c r="U33" s="2051"/>
      <c r="V33" s="1258">
        <f>SUM(F22:F34,N22:N34,V23:V32)</f>
        <v>0</v>
      </c>
      <c r="W33" s="470"/>
      <c r="X33" s="485"/>
      <c r="Y33" s="1025"/>
      <c r="Z33" s="1259"/>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75" customHeight="1" thickTop="1" thickBot="1">
      <c r="A34" s="3006"/>
      <c r="B34" s="487"/>
      <c r="C34" s="3011" t="s">
        <v>761</v>
      </c>
      <c r="D34" s="3012"/>
      <c r="E34" s="3012"/>
      <c r="F34" s="3012"/>
      <c r="G34" s="3012"/>
      <c r="H34" s="3013"/>
      <c r="I34" s="486"/>
      <c r="J34" s="487"/>
      <c r="K34" s="514"/>
      <c r="L34" s="513"/>
      <c r="M34" s="458"/>
      <c r="N34" s="1254"/>
      <c r="O34" s="462"/>
      <c r="P34" s="460"/>
      <c r="Q34" s="488"/>
      <c r="R34" s="3034" t="s">
        <v>180</v>
      </c>
      <c r="S34" s="3035"/>
      <c r="T34" s="2050">
        <f>SUM(T20,T33)</f>
        <v>30965</v>
      </c>
      <c r="U34" s="2051"/>
      <c r="V34" s="1258">
        <f>SUM(V20,V33)</f>
        <v>0</v>
      </c>
      <c r="W34" s="489"/>
      <c r="X34" s="490"/>
      <c r="Y34" s="1025"/>
      <c r="Z34" s="1259"/>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thickTop="1">
      <c r="A35" s="85" t="s">
        <v>630</v>
      </c>
      <c r="B35" s="106"/>
      <c r="C35" s="84"/>
      <c r="D35" s="74"/>
      <c r="E35" s="74"/>
      <c r="F35" s="74"/>
      <c r="G35" s="74"/>
      <c r="H35" s="74"/>
      <c r="I35" s="74"/>
      <c r="J35" s="74"/>
      <c r="K35" s="74"/>
      <c r="L35" s="75"/>
      <c r="M35" s="74"/>
      <c r="N35" s="76"/>
      <c r="O35" s="76"/>
      <c r="P35" s="76"/>
      <c r="Q35" s="152"/>
      <c r="R35" s="75"/>
      <c r="S35" s="74"/>
      <c r="T35" s="74"/>
      <c r="U35" s="71"/>
      <c r="V35" s="282"/>
      <c r="W35" s="268"/>
      <c r="X35" s="268"/>
      <c r="Y35" s="1025"/>
      <c r="Z35" s="1025"/>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row>
    <row r="36" spans="1:158" s="23" customFormat="1" ht="15" customHeight="1">
      <c r="A36" s="85" t="s">
        <v>516</v>
      </c>
      <c r="B36" s="106"/>
      <c r="C36" s="84"/>
      <c r="D36" s="74"/>
      <c r="E36" s="74"/>
      <c r="F36" s="74"/>
      <c r="G36" s="74"/>
      <c r="H36" s="74"/>
      <c r="I36" s="74"/>
      <c r="J36" s="74"/>
      <c r="K36" s="74"/>
      <c r="L36" s="75"/>
      <c r="M36" s="74"/>
      <c r="N36" s="76"/>
      <c r="O36" s="76"/>
      <c r="P36" s="76"/>
      <c r="Q36" s="152"/>
      <c r="R36" s="75"/>
      <c r="S36" s="74"/>
      <c r="T36" s="74"/>
      <c r="U36" s="71"/>
      <c r="V36" s="2167" t="s">
        <v>576</v>
      </c>
      <c r="W36" s="2167"/>
      <c r="X36" s="2167"/>
      <c r="Y36" s="1025"/>
      <c r="Z36" s="1025"/>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row>
    <row r="37" spans="1:158" s="23" customFormat="1" ht="15" customHeight="1">
      <c r="A37" s="85" t="s">
        <v>557</v>
      </c>
      <c r="B37" s="106"/>
      <c r="C37" s="84"/>
      <c r="D37" s="74"/>
      <c r="E37" s="74"/>
      <c r="F37" s="74"/>
      <c r="G37" s="74"/>
      <c r="H37" s="85" t="s">
        <v>556</v>
      </c>
      <c r="I37" s="74"/>
      <c r="J37" s="74"/>
      <c r="K37" s="74"/>
      <c r="L37" s="75"/>
      <c r="M37" s="74"/>
      <c r="N37" s="76"/>
      <c r="O37" s="76"/>
      <c r="P37" s="1654" t="s">
        <v>720</v>
      </c>
      <c r="Q37" s="76"/>
      <c r="R37" s="75"/>
      <c r="S37" s="74"/>
      <c r="T37" s="74"/>
      <c r="U37" s="68"/>
      <c r="V37" s="266"/>
      <c r="W37" s="1956" t="s">
        <v>495</v>
      </c>
      <c r="X37" s="1956"/>
      <c r="Y37" s="1025"/>
      <c r="Z37" s="1025"/>
      <c r="AA37" s="3"/>
      <c r="AB37" s="3"/>
      <c r="AC37" s="3"/>
      <c r="AD37" s="3"/>
      <c r="AE37" s="3"/>
      <c r="AF37" s="3"/>
      <c r="AG37" s="3"/>
      <c r="AH37" s="28"/>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row>
    <row r="38" spans="1:158" s="23" customFormat="1" ht="15" customHeight="1">
      <c r="A38" s="1801" t="s">
        <v>809</v>
      </c>
      <c r="B38" s="1802"/>
      <c r="C38" s="1802"/>
      <c r="D38" s="1803"/>
      <c r="E38" s="1803"/>
      <c r="F38" s="1803"/>
      <c r="G38" s="1803"/>
      <c r="H38" s="1804" t="s">
        <v>807</v>
      </c>
      <c r="I38" s="1803"/>
      <c r="J38" s="1803"/>
      <c r="K38" s="1803"/>
      <c r="L38" s="1805"/>
      <c r="M38" s="1803"/>
      <c r="N38" s="1806"/>
      <c r="O38" s="1806"/>
      <c r="P38" s="1803"/>
      <c r="Q38" s="1803"/>
      <c r="R38" s="1803"/>
      <c r="S38" s="1803"/>
      <c r="T38" s="1803"/>
      <c r="U38" s="1807"/>
      <c r="V38" s="68"/>
      <c r="W38" s="2538" t="s">
        <v>496</v>
      </c>
      <c r="X38" s="1956"/>
      <c r="Y38" s="1025"/>
      <c r="Z38" s="1025"/>
      <c r="AA38" s="3"/>
      <c r="AC38" s="3"/>
      <c r="AD38" s="3"/>
      <c r="AE38" s="3"/>
      <c r="AF38" s="3"/>
      <c r="AG38" s="3"/>
      <c r="AH38" s="28"/>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row>
    <row r="39" spans="1:158" ht="14.1" customHeight="1">
      <c r="A39" s="972" t="s">
        <v>484</v>
      </c>
      <c r="B39" s="31"/>
      <c r="C39" s="27"/>
      <c r="D39" s="31"/>
      <c r="E39" s="73"/>
      <c r="F39" s="73"/>
      <c r="G39" s="73"/>
      <c r="H39" s="27"/>
      <c r="I39" s="31"/>
      <c r="J39" s="73"/>
      <c r="K39" s="73"/>
      <c r="L39" s="27"/>
      <c r="M39" s="31"/>
      <c r="N39" s="73"/>
      <c r="O39" s="73"/>
      <c r="P39" s="73"/>
      <c r="Q39" s="73"/>
      <c r="R39" s="31"/>
      <c r="S39" s="31"/>
      <c r="T39" s="81"/>
      <c r="U39" s="73"/>
      <c r="V39" s="73"/>
      <c r="W39" s="73"/>
      <c r="X39" s="31"/>
    </row>
    <row r="40" spans="1:158">
      <c r="A40" s="972" t="s">
        <v>485</v>
      </c>
      <c r="B40" s="73"/>
      <c r="C40" s="31"/>
      <c r="D40" s="31"/>
      <c r="E40" s="73"/>
      <c r="F40" s="73"/>
      <c r="G40" s="80"/>
      <c r="H40" s="31"/>
      <c r="I40" s="31"/>
      <c r="J40" s="73"/>
      <c r="K40" s="73"/>
      <c r="L40" s="31"/>
      <c r="M40" s="31"/>
      <c r="N40" s="73"/>
      <c r="O40" s="73"/>
      <c r="V40" s="73"/>
      <c r="W40" s="73"/>
      <c r="X40" s="31"/>
    </row>
    <row r="41" spans="1:158">
      <c r="A41" s="31"/>
      <c r="B41" s="31"/>
      <c r="C41" s="31"/>
      <c r="D41" s="81"/>
      <c r="E41" s="73"/>
      <c r="F41" s="73"/>
      <c r="P41" s="70"/>
      <c r="Q41" s="70"/>
      <c r="R41" s="70"/>
      <c r="S41" s="70"/>
      <c r="T41" s="70"/>
      <c r="U41" s="70"/>
      <c r="V41" s="70"/>
      <c r="W41" s="70"/>
      <c r="X41" s="70"/>
    </row>
    <row r="42" spans="1:158">
      <c r="A42" s="70"/>
      <c r="B42" s="70"/>
      <c r="C42" s="70"/>
      <c r="D42" s="70"/>
      <c r="E42" s="70"/>
      <c r="F42" s="70"/>
      <c r="G42" s="70"/>
      <c r="H42" s="70"/>
      <c r="I42" s="70"/>
      <c r="J42" s="70"/>
      <c r="K42" s="70"/>
      <c r="L42" s="70"/>
      <c r="M42" s="70"/>
      <c r="N42" s="70"/>
      <c r="O42" s="70"/>
      <c r="P42" s="70"/>
      <c r="Q42" s="70"/>
      <c r="R42" s="70"/>
      <c r="S42" s="70"/>
      <c r="T42" s="70"/>
      <c r="U42" s="70"/>
      <c r="V42" s="70"/>
      <c r="W42" s="70"/>
      <c r="X42" s="70"/>
    </row>
    <row r="43" spans="1:158">
      <c r="A43" s="70"/>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row>
    <row r="162" spans="1:24">
      <c r="A162" s="70"/>
      <c r="B162" s="70"/>
      <c r="C162" s="70"/>
      <c r="D162" s="70"/>
      <c r="E162" s="70"/>
      <c r="F162" s="70"/>
      <c r="G162" s="70"/>
      <c r="H162" s="70"/>
      <c r="I162" s="70"/>
      <c r="J162" s="70"/>
      <c r="K162" s="70"/>
      <c r="L162" s="70"/>
      <c r="M162" s="70"/>
      <c r="N162" s="70"/>
      <c r="O162" s="70"/>
      <c r="P162" s="31"/>
      <c r="Q162" s="31"/>
      <c r="R162" s="31"/>
      <c r="S162" s="31"/>
      <c r="T162" s="31"/>
      <c r="U162" s="31"/>
      <c r="V162" s="31"/>
      <c r="W162" s="31"/>
      <c r="X162" s="31"/>
    </row>
    <row r="163" spans="1:24">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c r="S1435" s="31"/>
      <c r="T1435" s="31"/>
      <c r="U1435" s="31"/>
      <c r="V1435" s="31"/>
      <c r="W1435" s="31"/>
      <c r="X1435" s="31"/>
    </row>
    <row r="1436" spans="1:24">
      <c r="A1436" s="31"/>
      <c r="B1436" s="31"/>
      <c r="C1436" s="31"/>
      <c r="D1436" s="31"/>
      <c r="E1436" s="31"/>
      <c r="F1436" s="31"/>
      <c r="G1436" s="31"/>
      <c r="H1436" s="31"/>
      <c r="I1436" s="31"/>
      <c r="J1436" s="31"/>
      <c r="K1436" s="31"/>
      <c r="L1436" s="31"/>
      <c r="M1436" s="31"/>
      <c r="N1436" s="31"/>
      <c r="O1436" s="31"/>
    </row>
  </sheetData>
  <sheetProtection password="C536" sheet="1"/>
  <mergeCells count="59">
    <mergeCell ref="R22:X23"/>
    <mergeCell ref="W5:X5"/>
    <mergeCell ref="N4:T4"/>
    <mergeCell ref="V36:X36"/>
    <mergeCell ref="S1:U2"/>
    <mergeCell ref="R33:S33"/>
    <mergeCell ref="U4:V4"/>
    <mergeCell ref="N5:T5"/>
    <mergeCell ref="R34:S34"/>
    <mergeCell ref="K12:P12"/>
    <mergeCell ref="S3:U3"/>
    <mergeCell ref="G2:K3"/>
    <mergeCell ref="P1:R2"/>
    <mergeCell ref="L4:M4"/>
    <mergeCell ref="W4:X4"/>
    <mergeCell ref="V2:X3"/>
    <mergeCell ref="O2:O3"/>
    <mergeCell ref="V1:X1"/>
    <mergeCell ref="L1:N1"/>
    <mergeCell ref="C24:H24"/>
    <mergeCell ref="C14:H14"/>
    <mergeCell ref="C16:H16"/>
    <mergeCell ref="C34:H34"/>
    <mergeCell ref="T20:U20"/>
    <mergeCell ref="W38:X38"/>
    <mergeCell ref="W37:X37"/>
    <mergeCell ref="K24:P24"/>
    <mergeCell ref="K18:P18"/>
    <mergeCell ref="C29:H29"/>
    <mergeCell ref="E1:F1"/>
    <mergeCell ref="U5:V5"/>
    <mergeCell ref="D5:F5"/>
    <mergeCell ref="C2:F3"/>
    <mergeCell ref="A22:A34"/>
    <mergeCell ref="A2:B2"/>
    <mergeCell ref="T6:U6"/>
    <mergeCell ref="T34:U34"/>
    <mergeCell ref="T33:U33"/>
    <mergeCell ref="L2:N3"/>
    <mergeCell ref="C19:H19"/>
    <mergeCell ref="H5:K5"/>
    <mergeCell ref="D6:E6"/>
    <mergeCell ref="A1:B1"/>
    <mergeCell ref="L6:M6"/>
    <mergeCell ref="A5:B5"/>
    <mergeCell ref="G1:K1"/>
    <mergeCell ref="D4:K4"/>
    <mergeCell ref="C1:D1"/>
    <mergeCell ref="A3:B3"/>
    <mergeCell ref="K27:P27"/>
    <mergeCell ref="C7:H7"/>
    <mergeCell ref="K9:P9"/>
    <mergeCell ref="Z6:Z13"/>
    <mergeCell ref="A4:B4"/>
    <mergeCell ref="L5:M5"/>
    <mergeCell ref="A6:A20"/>
    <mergeCell ref="R20:S20"/>
    <mergeCell ref="Z14:Z20"/>
    <mergeCell ref="S11:X11"/>
  </mergeCells>
  <phoneticPr fontId="3"/>
  <conditionalFormatting sqref="V21 V24:V25 F8:F13 V7:V10 N7:N8 F20:F23 F17:F18 F15 V31:V32 N13:N17 N19:N23 F25:F28 N25:N26 V12:V19 N10:N11 F30:F33 N28:N34">
    <cfRule type="expression" dxfId="12" priority="2" stopIfTrue="1">
      <formula>E7&lt;F7</formula>
    </cfRule>
  </conditionalFormatting>
  <conditionalFormatting sqref="V20 V33:V34">
    <cfRule type="expression" dxfId="11" priority="3" stopIfTrue="1">
      <formula>T20&lt;V20</formula>
    </cfRule>
  </conditionalFormatting>
  <conditionalFormatting sqref="V26:V30">
    <cfRule type="expression" dxfId="10" priority="1" stopIfTrue="1">
      <formula>U26&lt;V26</formula>
    </cfRule>
  </conditionalFormatting>
  <pageMargins left="0.59055118110236227" right="0.19685039370078741" top="0.4" bottom="0.19685039370078741" header="0.51181102362204722" footer="0.26"/>
  <pageSetup paperSize="9" scale="92" orientation="landscape" cellComments="asDisplayed" horizontalDpi="1200" verticalDpi="1200" r:id="rId1"/>
  <headerFooter alignWithMargins="0">
    <oddHeader xml:space="preserve">&amp;R
</oddHeader>
    <oddFooter xml:space="preserve">&amp;R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B1436"/>
  <sheetViews>
    <sheetView showZeros="0" view="pageBreakPreview" zoomScaleNormal="100" zoomScaleSheetLayoutView="100" workbookViewId="0">
      <selection activeCell="AD24" sqref="AD24"/>
    </sheetView>
  </sheetViews>
  <sheetFormatPr defaultRowHeight="13.5"/>
  <cols>
    <col min="1" max="1" width="3.375" style="74" customWidth="1"/>
    <col min="2" max="2" width="2.75" style="74" customWidth="1"/>
    <col min="3" max="3" width="11.5" style="74" customWidth="1"/>
    <col min="4" max="4" width="1.625" style="74" customWidth="1"/>
    <col min="5" max="5" width="6.125" style="74" customWidth="1"/>
    <col min="6" max="6" width="9.875" style="74" customWidth="1"/>
    <col min="7" max="7" width="8.875" style="74" customWidth="1"/>
    <col min="8" max="8" width="5.37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8.875" style="74" customWidth="1"/>
    <col min="24" max="24" width="4.25" style="74" customWidth="1"/>
    <col min="25" max="25" width="0.75" style="3" customWidth="1"/>
    <col min="26" max="26" width="8.5" style="3" customWidth="1"/>
    <col min="27" max="16384" width="9" style="3"/>
  </cols>
  <sheetData>
    <row r="1" spans="1:157" ht="18" customHeight="1" thickTop="1">
      <c r="A1" s="3071" t="str">
        <f>市内河北夕刊!A1</f>
        <v>2023年</v>
      </c>
      <c r="B1" s="3071"/>
      <c r="C1" s="2185" t="s">
        <v>440</v>
      </c>
      <c r="D1" s="2186"/>
      <c r="E1" s="3072"/>
      <c r="F1" s="3073"/>
      <c r="G1" s="2112" t="s">
        <v>441</v>
      </c>
      <c r="H1" s="2112"/>
      <c r="I1" s="2112"/>
      <c r="J1" s="2112"/>
      <c r="K1" s="2113"/>
      <c r="L1" s="2111" t="s">
        <v>442</v>
      </c>
      <c r="M1" s="2112"/>
      <c r="N1" s="2113"/>
      <c r="O1" s="1044" t="s">
        <v>40</v>
      </c>
      <c r="P1" s="2111" t="s">
        <v>443</v>
      </c>
      <c r="Q1" s="2112"/>
      <c r="R1" s="2112"/>
      <c r="S1" s="3066">
        <f>S3</f>
        <v>0</v>
      </c>
      <c r="T1" s="3066"/>
      <c r="U1" s="3067"/>
      <c r="V1" s="2111" t="s">
        <v>894</v>
      </c>
      <c r="W1" s="2112"/>
      <c r="X1" s="2176"/>
      <c r="Y1" s="1046"/>
      <c r="Z1" s="1046"/>
      <c r="AA1" s="20"/>
      <c r="AB1" s="21"/>
    </row>
    <row r="2" spans="1:157" s="23" customFormat="1" ht="16.5" customHeight="1">
      <c r="A2" s="2197">
        <f>市内河北!A2</f>
        <v>45017</v>
      </c>
      <c r="B2" s="3075"/>
      <c r="C2" s="2102"/>
      <c r="D2" s="2093"/>
      <c r="E2" s="2093"/>
      <c r="F2" s="2094"/>
      <c r="G2" s="3065"/>
      <c r="H2" s="2093"/>
      <c r="I2" s="2093"/>
      <c r="J2" s="2093"/>
      <c r="K2" s="2094"/>
      <c r="L2" s="3065"/>
      <c r="M2" s="2093"/>
      <c r="N2" s="2094"/>
      <c r="O2" s="2044"/>
      <c r="P2" s="2226"/>
      <c r="Q2" s="3064"/>
      <c r="R2" s="3064"/>
      <c r="S2" s="3068"/>
      <c r="T2" s="3068"/>
      <c r="U2" s="3069"/>
      <c r="V2" s="3053"/>
      <c r="W2" s="3054"/>
      <c r="X2" s="3055"/>
      <c r="Y2" s="1049" t="s">
        <v>444</v>
      </c>
      <c r="Z2" s="1262" t="s">
        <v>453</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3074" t="s">
        <v>213</v>
      </c>
      <c r="B3" s="2183"/>
      <c r="C3" s="2103"/>
      <c r="D3" s="2096"/>
      <c r="E3" s="2096"/>
      <c r="F3" s="2097"/>
      <c r="G3" s="2095"/>
      <c r="H3" s="2096"/>
      <c r="I3" s="2096"/>
      <c r="J3" s="2096"/>
      <c r="K3" s="2097"/>
      <c r="L3" s="2095"/>
      <c r="M3" s="2096"/>
      <c r="N3" s="2097"/>
      <c r="O3" s="2045"/>
      <c r="P3" s="1263" t="s">
        <v>143</v>
      </c>
      <c r="Q3" s="1264"/>
      <c r="R3" s="1264"/>
      <c r="S3" s="3062">
        <f>V33</f>
        <v>0</v>
      </c>
      <c r="T3" s="3062"/>
      <c r="U3" s="3063"/>
      <c r="V3" s="3056"/>
      <c r="W3" s="3057"/>
      <c r="X3" s="3058"/>
      <c r="Y3" s="1049"/>
      <c r="Z3" s="1049"/>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2183" t="s">
        <v>285</v>
      </c>
      <c r="B4" s="2183"/>
      <c r="C4" s="314" t="s">
        <v>429</v>
      </c>
      <c r="D4" s="3050"/>
      <c r="E4" s="3050"/>
      <c r="F4" s="3050"/>
      <c r="G4" s="3050"/>
      <c r="H4" s="3050"/>
      <c r="I4" s="3050"/>
      <c r="J4" s="3050"/>
      <c r="K4" s="3051"/>
      <c r="L4" s="2130" t="s">
        <v>159</v>
      </c>
      <c r="M4" s="2131"/>
      <c r="N4" s="2011"/>
      <c r="O4" s="2011"/>
      <c r="P4" s="2011"/>
      <c r="Q4" s="2011"/>
      <c r="R4" s="2011"/>
      <c r="S4" s="2011"/>
      <c r="T4" s="2012"/>
      <c r="U4" s="3030" t="s">
        <v>158</v>
      </c>
      <c r="V4" s="3031"/>
      <c r="W4" s="2506" t="s">
        <v>151</v>
      </c>
      <c r="X4" s="2507"/>
      <c r="Y4" s="1049"/>
      <c r="Z4" s="3076" t="s">
        <v>709</v>
      </c>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3042"/>
      <c r="B5" s="3043"/>
      <c r="C5" s="1038" t="s">
        <v>445</v>
      </c>
      <c r="D5" s="3052"/>
      <c r="E5" s="3052"/>
      <c r="F5" s="3052"/>
      <c r="G5" s="1040" t="s">
        <v>446</v>
      </c>
      <c r="H5" s="3052"/>
      <c r="I5" s="3052"/>
      <c r="J5" s="3052"/>
      <c r="K5" s="3070"/>
      <c r="L5" s="2138" t="s">
        <v>346</v>
      </c>
      <c r="M5" s="2139"/>
      <c r="N5" s="2041"/>
      <c r="O5" s="2041"/>
      <c r="P5" s="2041"/>
      <c r="Q5" s="2041"/>
      <c r="R5" s="2041"/>
      <c r="S5" s="2041"/>
      <c r="T5" s="2042"/>
      <c r="U5" s="2005"/>
      <c r="V5" s="2006"/>
      <c r="W5" s="2005"/>
      <c r="X5" s="2029"/>
      <c r="Y5" s="1025"/>
      <c r="Z5" s="3076"/>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8" customHeight="1" thickTop="1">
      <c r="A6" s="2151" t="s">
        <v>882</v>
      </c>
      <c r="B6" s="1265" t="s">
        <v>447</v>
      </c>
      <c r="C6" s="1129" t="s">
        <v>161</v>
      </c>
      <c r="D6" s="3085" t="s">
        <v>449</v>
      </c>
      <c r="E6" s="3086"/>
      <c r="F6" s="1067" t="s">
        <v>450</v>
      </c>
      <c r="G6" s="272"/>
      <c r="H6" s="1130" t="s">
        <v>164</v>
      </c>
      <c r="I6" s="148"/>
      <c r="J6" s="1266" t="s">
        <v>448</v>
      </c>
      <c r="K6" s="1129" t="s">
        <v>161</v>
      </c>
      <c r="L6" s="3085" t="s">
        <v>449</v>
      </c>
      <c r="M6" s="3086"/>
      <c r="N6" s="1067" t="s">
        <v>450</v>
      </c>
      <c r="O6" s="272"/>
      <c r="P6" s="1267" t="s">
        <v>164</v>
      </c>
      <c r="Q6" s="150"/>
      <c r="R6" s="1266" t="s">
        <v>448</v>
      </c>
      <c r="S6" s="1129" t="s">
        <v>161</v>
      </c>
      <c r="T6" s="3085" t="s">
        <v>449</v>
      </c>
      <c r="U6" s="3086"/>
      <c r="V6" s="1067" t="s">
        <v>450</v>
      </c>
      <c r="W6" s="272"/>
      <c r="X6" s="1267" t="s">
        <v>164</v>
      </c>
      <c r="Y6" s="1260"/>
      <c r="Z6" s="3076"/>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817" customFormat="1" ht="18" customHeight="1">
      <c r="A7" s="2152"/>
      <c r="B7" s="422"/>
      <c r="C7" s="3087" t="s">
        <v>813</v>
      </c>
      <c r="D7" s="3088"/>
      <c r="E7" s="3088"/>
      <c r="F7" s="3088"/>
      <c r="G7" s="3088"/>
      <c r="H7" s="3089"/>
      <c r="I7" s="833"/>
      <c r="J7" s="422">
        <v>11</v>
      </c>
      <c r="K7" s="1271" t="s">
        <v>185</v>
      </c>
      <c r="L7" s="1272" t="s">
        <v>166</v>
      </c>
      <c r="M7" s="1269">
        <v>3600</v>
      </c>
      <c r="N7" s="717"/>
      <c r="O7" s="836"/>
      <c r="P7" s="1273" t="s">
        <v>865</v>
      </c>
      <c r="Q7" s="837"/>
      <c r="R7" s="422">
        <v>22</v>
      </c>
      <c r="S7" s="1268" t="s">
        <v>172</v>
      </c>
      <c r="T7" s="1272" t="s">
        <v>166</v>
      </c>
      <c r="U7" s="1269">
        <v>4100</v>
      </c>
      <c r="V7" s="832"/>
      <c r="W7" s="838" t="s">
        <v>155</v>
      </c>
      <c r="X7" s="1270" t="s">
        <v>234</v>
      </c>
      <c r="Y7" s="1103"/>
      <c r="Z7" s="3076"/>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16"/>
      <c r="AY7" s="816"/>
      <c r="AZ7" s="816"/>
      <c r="BA7" s="816"/>
      <c r="BB7" s="816"/>
      <c r="BC7" s="816"/>
      <c r="BD7" s="816"/>
      <c r="BE7" s="816"/>
      <c r="BF7" s="816"/>
      <c r="BG7" s="816"/>
      <c r="BH7" s="816"/>
      <c r="BI7" s="816"/>
      <c r="BJ7" s="816"/>
      <c r="BK7" s="816"/>
      <c r="BL7" s="816"/>
      <c r="BM7" s="816"/>
      <c r="BN7" s="816"/>
      <c r="BO7" s="816"/>
      <c r="BP7" s="816"/>
      <c r="BQ7" s="816"/>
      <c r="BR7" s="816"/>
      <c r="BS7" s="816"/>
      <c r="BT7" s="816"/>
      <c r="BU7" s="816"/>
      <c r="BV7" s="816"/>
      <c r="BW7" s="816"/>
      <c r="BX7" s="816"/>
      <c r="BY7" s="816"/>
      <c r="BZ7" s="816"/>
      <c r="CA7" s="816"/>
      <c r="CB7" s="816"/>
      <c r="CC7" s="816"/>
      <c r="CD7" s="816"/>
      <c r="CE7" s="816"/>
      <c r="CF7" s="816"/>
      <c r="CG7" s="816"/>
      <c r="CH7" s="816"/>
      <c r="CI7" s="816"/>
      <c r="CJ7" s="816"/>
      <c r="CK7" s="816"/>
      <c r="CL7" s="816"/>
      <c r="CM7" s="816"/>
      <c r="CN7" s="816"/>
      <c r="CO7" s="816"/>
      <c r="CP7" s="816"/>
      <c r="CQ7" s="816"/>
      <c r="CR7" s="816"/>
      <c r="CS7" s="816"/>
      <c r="CT7" s="816"/>
      <c r="CU7" s="816"/>
      <c r="CV7" s="816"/>
      <c r="CW7" s="816"/>
      <c r="CX7" s="816"/>
      <c r="CY7" s="816"/>
      <c r="CZ7" s="816"/>
      <c r="DA7" s="816"/>
      <c r="DB7" s="816"/>
      <c r="DC7" s="816"/>
      <c r="DD7" s="816"/>
      <c r="DE7" s="816"/>
      <c r="DF7" s="816"/>
      <c r="DG7" s="816"/>
      <c r="DH7" s="816"/>
      <c r="DI7" s="816"/>
      <c r="DJ7" s="816"/>
      <c r="DK7" s="816"/>
      <c r="DL7" s="816"/>
      <c r="DM7" s="816"/>
      <c r="DN7" s="816"/>
      <c r="DO7" s="816"/>
      <c r="DP7" s="816"/>
      <c r="DQ7" s="816"/>
      <c r="DR7" s="816"/>
      <c r="DS7" s="816"/>
      <c r="DT7" s="816"/>
      <c r="DU7" s="816"/>
      <c r="DV7" s="816"/>
      <c r="DW7" s="816"/>
      <c r="DX7" s="816"/>
      <c r="DY7" s="816"/>
      <c r="DZ7" s="816"/>
      <c r="EA7" s="816"/>
      <c r="EB7" s="816"/>
      <c r="EC7" s="816"/>
      <c r="ED7" s="816"/>
      <c r="EE7" s="816"/>
      <c r="EF7" s="816"/>
      <c r="EG7" s="816"/>
      <c r="EH7" s="816"/>
      <c r="EI7" s="816"/>
      <c r="EJ7" s="816"/>
      <c r="EK7" s="816"/>
      <c r="EL7" s="816"/>
      <c r="EM7" s="816"/>
      <c r="EN7" s="816"/>
      <c r="EO7" s="816"/>
      <c r="EP7" s="816"/>
      <c r="EQ7" s="816"/>
      <c r="ER7" s="816"/>
      <c r="ES7" s="816"/>
      <c r="ET7" s="816"/>
      <c r="EU7" s="816"/>
      <c r="EV7" s="816"/>
      <c r="EW7" s="816"/>
      <c r="EX7" s="816"/>
      <c r="EY7" s="816"/>
      <c r="EZ7" s="816"/>
      <c r="FA7" s="816"/>
    </row>
    <row r="8" spans="1:157" s="817" customFormat="1" ht="18" customHeight="1">
      <c r="A8" s="2152"/>
      <c r="B8" s="433">
        <v>1</v>
      </c>
      <c r="C8" s="1108" t="s">
        <v>199</v>
      </c>
      <c r="D8" s="1310" t="s">
        <v>166</v>
      </c>
      <c r="E8" s="1792">
        <v>6650</v>
      </c>
      <c r="F8" s="825">
        <v>0</v>
      </c>
      <c r="G8" s="1309" t="s">
        <v>155</v>
      </c>
      <c r="H8" s="1092" t="s">
        <v>220</v>
      </c>
      <c r="I8" s="229"/>
      <c r="J8" s="439">
        <v>12</v>
      </c>
      <c r="K8" s="1274" t="s">
        <v>186</v>
      </c>
      <c r="L8" s="1093" t="s">
        <v>166</v>
      </c>
      <c r="M8" s="1087">
        <v>5000</v>
      </c>
      <c r="N8" s="717"/>
      <c r="O8" s="839"/>
      <c r="P8" s="1275" t="s">
        <v>478</v>
      </c>
      <c r="Q8" s="840"/>
      <c r="R8" s="433">
        <v>23</v>
      </c>
      <c r="S8" s="1276" t="s">
        <v>173</v>
      </c>
      <c r="T8" s="1093" t="s">
        <v>166</v>
      </c>
      <c r="U8" s="1087">
        <v>3500</v>
      </c>
      <c r="V8" s="717"/>
      <c r="W8" s="841" t="s">
        <v>155</v>
      </c>
      <c r="X8" s="1092" t="s">
        <v>234</v>
      </c>
      <c r="Y8" s="1103"/>
      <c r="Z8" s="3076"/>
      <c r="AA8" s="816"/>
      <c r="AB8" s="816"/>
      <c r="AC8" s="816"/>
      <c r="AD8" s="816"/>
      <c r="AE8" s="816"/>
      <c r="AF8" s="816"/>
      <c r="AG8" s="816"/>
      <c r="AH8" s="816"/>
      <c r="AI8" s="816"/>
      <c r="AJ8" s="816"/>
      <c r="AK8" s="816"/>
      <c r="AL8" s="816"/>
      <c r="AM8" s="816"/>
      <c r="AN8" s="816"/>
      <c r="AO8" s="816"/>
      <c r="AP8" s="816"/>
      <c r="AQ8" s="816"/>
      <c r="AR8" s="816"/>
      <c r="AS8" s="816"/>
      <c r="AT8" s="816"/>
      <c r="AU8" s="816"/>
      <c r="AV8" s="816"/>
      <c r="AW8" s="816"/>
      <c r="AX8" s="816"/>
      <c r="AY8" s="816"/>
      <c r="AZ8" s="816"/>
      <c r="BA8" s="816"/>
      <c r="BB8" s="816"/>
      <c r="BC8" s="816"/>
      <c r="BD8" s="816"/>
      <c r="BE8" s="816"/>
      <c r="BF8" s="816"/>
      <c r="BG8" s="816"/>
      <c r="BH8" s="816"/>
      <c r="BI8" s="816"/>
      <c r="BJ8" s="816"/>
      <c r="BK8" s="816"/>
      <c r="BL8" s="816"/>
      <c r="BM8" s="816"/>
      <c r="BN8" s="816"/>
      <c r="BO8" s="816"/>
      <c r="BP8" s="816"/>
      <c r="BQ8" s="816"/>
      <c r="BR8" s="816"/>
      <c r="BS8" s="816"/>
      <c r="BT8" s="816"/>
      <c r="BU8" s="816"/>
      <c r="BV8" s="816"/>
      <c r="BW8" s="816"/>
      <c r="BX8" s="816"/>
      <c r="BY8" s="816"/>
      <c r="BZ8" s="816"/>
      <c r="CA8" s="816"/>
      <c r="CB8" s="816"/>
      <c r="CC8" s="816"/>
      <c r="CD8" s="816"/>
      <c r="CE8" s="816"/>
      <c r="CF8" s="816"/>
      <c r="CG8" s="816"/>
      <c r="CH8" s="816"/>
      <c r="CI8" s="816"/>
      <c r="CJ8" s="816"/>
      <c r="CK8" s="816"/>
      <c r="CL8" s="816"/>
      <c r="CM8" s="816"/>
      <c r="CN8" s="816"/>
      <c r="CO8" s="816"/>
      <c r="CP8" s="816"/>
      <c r="CQ8" s="816"/>
      <c r="CR8" s="816"/>
      <c r="CS8" s="816"/>
      <c r="CT8" s="816"/>
      <c r="CU8" s="816"/>
      <c r="CV8" s="816"/>
      <c r="CW8" s="816"/>
      <c r="CX8" s="816"/>
      <c r="CY8" s="816"/>
      <c r="CZ8" s="816"/>
      <c r="DA8" s="816"/>
      <c r="DB8" s="816"/>
      <c r="DC8" s="816"/>
      <c r="DD8" s="816"/>
      <c r="DE8" s="816"/>
      <c r="DF8" s="816"/>
      <c r="DG8" s="816"/>
      <c r="DH8" s="816"/>
      <c r="DI8" s="816"/>
      <c r="DJ8" s="816"/>
      <c r="DK8" s="816"/>
      <c r="DL8" s="816"/>
      <c r="DM8" s="816"/>
      <c r="DN8" s="816"/>
      <c r="DO8" s="816"/>
      <c r="DP8" s="816"/>
      <c r="DQ8" s="816"/>
      <c r="DR8" s="816"/>
      <c r="DS8" s="816"/>
      <c r="DT8" s="816"/>
      <c r="DU8" s="816"/>
      <c r="DV8" s="816"/>
      <c r="DW8" s="816"/>
      <c r="DX8" s="816"/>
      <c r="DY8" s="816"/>
      <c r="DZ8" s="816"/>
      <c r="EA8" s="816"/>
      <c r="EB8" s="816"/>
      <c r="EC8" s="816"/>
      <c r="ED8" s="816"/>
      <c r="EE8" s="816"/>
      <c r="EF8" s="816"/>
      <c r="EG8" s="816"/>
      <c r="EH8" s="816"/>
      <c r="EI8" s="816"/>
      <c r="EJ8" s="816"/>
      <c r="EK8" s="816"/>
      <c r="EL8" s="816"/>
      <c r="EM8" s="816"/>
      <c r="EN8" s="816"/>
      <c r="EO8" s="816"/>
      <c r="EP8" s="816"/>
      <c r="EQ8" s="816"/>
      <c r="ER8" s="816"/>
      <c r="ES8" s="816"/>
      <c r="ET8" s="816"/>
      <c r="EU8" s="816"/>
      <c r="EV8" s="816"/>
      <c r="EW8" s="816"/>
      <c r="EX8" s="816"/>
      <c r="EY8" s="816"/>
      <c r="EZ8" s="816"/>
      <c r="FA8" s="816"/>
    </row>
    <row r="9" spans="1:157" s="817" customFormat="1" ht="18" customHeight="1">
      <c r="A9" s="2152"/>
      <c r="B9" s="433">
        <v>2</v>
      </c>
      <c r="C9" s="1276" t="s">
        <v>200</v>
      </c>
      <c r="D9" s="1277"/>
      <c r="E9" s="1087">
        <v>5300</v>
      </c>
      <c r="F9" s="717"/>
      <c r="G9" s="839"/>
      <c r="H9" s="1092" t="s">
        <v>220</v>
      </c>
      <c r="I9" s="229"/>
      <c r="J9" s="439"/>
      <c r="K9" s="2077" t="s">
        <v>785</v>
      </c>
      <c r="L9" s="2078"/>
      <c r="M9" s="2078"/>
      <c r="N9" s="2078"/>
      <c r="O9" s="2078"/>
      <c r="P9" s="2079"/>
      <c r="Q9" s="840"/>
      <c r="R9" s="433">
        <v>24</v>
      </c>
      <c r="S9" s="1276" t="s">
        <v>174</v>
      </c>
      <c r="T9" s="1093" t="s">
        <v>166</v>
      </c>
      <c r="U9" s="1087">
        <v>1700</v>
      </c>
      <c r="V9" s="717"/>
      <c r="W9" s="841"/>
      <c r="X9" s="1092" t="s">
        <v>234</v>
      </c>
      <c r="Y9" s="1103"/>
      <c r="Z9" s="3076"/>
      <c r="AA9" s="816"/>
      <c r="AB9" s="816"/>
      <c r="AC9" s="816"/>
      <c r="AD9" s="816"/>
      <c r="AE9" s="816"/>
      <c r="AF9" s="816"/>
      <c r="AG9" s="816"/>
      <c r="AH9" s="816"/>
      <c r="AI9" s="816"/>
      <c r="AJ9" s="816"/>
      <c r="AK9" s="816"/>
      <c r="AL9" s="816"/>
      <c r="AM9" s="816"/>
      <c r="AN9" s="816"/>
      <c r="AO9" s="816"/>
      <c r="AP9" s="816"/>
      <c r="AQ9" s="816"/>
      <c r="AR9" s="816"/>
      <c r="AS9" s="816"/>
      <c r="AT9" s="816"/>
      <c r="AU9" s="816"/>
      <c r="AV9" s="816"/>
      <c r="AW9" s="816"/>
      <c r="AX9" s="816"/>
      <c r="AY9" s="816"/>
      <c r="AZ9" s="816"/>
      <c r="BA9" s="816"/>
      <c r="BB9" s="816"/>
      <c r="BC9" s="816"/>
      <c r="BD9" s="816"/>
      <c r="BE9" s="816"/>
      <c r="BF9" s="816"/>
      <c r="BG9" s="816"/>
      <c r="BH9" s="816"/>
      <c r="BI9" s="816"/>
      <c r="BJ9" s="816"/>
      <c r="BK9" s="816"/>
      <c r="BL9" s="816"/>
      <c r="BM9" s="816"/>
      <c r="BN9" s="816"/>
      <c r="BO9" s="816"/>
      <c r="BP9" s="816"/>
      <c r="BQ9" s="816"/>
      <c r="BR9" s="816"/>
      <c r="BS9" s="816"/>
      <c r="BT9" s="816"/>
      <c r="BU9" s="816"/>
      <c r="BV9" s="816"/>
      <c r="BW9" s="816"/>
      <c r="BX9" s="816"/>
      <c r="BY9" s="816"/>
      <c r="BZ9" s="816"/>
      <c r="CA9" s="816"/>
      <c r="CB9" s="816"/>
      <c r="CC9" s="816"/>
      <c r="CD9" s="816"/>
      <c r="CE9" s="816"/>
      <c r="CF9" s="816"/>
      <c r="CG9" s="816"/>
      <c r="CH9" s="816"/>
      <c r="CI9" s="816"/>
      <c r="CJ9" s="816"/>
      <c r="CK9" s="816"/>
      <c r="CL9" s="816"/>
      <c r="CM9" s="816"/>
      <c r="CN9" s="816"/>
      <c r="CO9" s="816"/>
      <c r="CP9" s="816"/>
      <c r="CQ9" s="816"/>
      <c r="CR9" s="816"/>
      <c r="CS9" s="816"/>
      <c r="CT9" s="816"/>
      <c r="CU9" s="816"/>
      <c r="CV9" s="816"/>
      <c r="CW9" s="816"/>
      <c r="CX9" s="816"/>
      <c r="CY9" s="816"/>
      <c r="CZ9" s="816"/>
      <c r="DA9" s="816"/>
      <c r="DB9" s="816"/>
      <c r="DC9" s="816"/>
      <c r="DD9" s="816"/>
      <c r="DE9" s="816"/>
      <c r="DF9" s="816"/>
      <c r="DG9" s="816"/>
      <c r="DH9" s="816"/>
      <c r="DI9" s="816"/>
      <c r="DJ9" s="816"/>
      <c r="DK9" s="816"/>
      <c r="DL9" s="816"/>
      <c r="DM9" s="816"/>
      <c r="DN9" s="816"/>
      <c r="DO9" s="816"/>
      <c r="DP9" s="816"/>
      <c r="DQ9" s="816"/>
      <c r="DR9" s="816"/>
      <c r="DS9" s="816"/>
      <c r="DT9" s="816"/>
      <c r="DU9" s="816"/>
      <c r="DV9" s="816"/>
      <c r="DW9" s="816"/>
      <c r="DX9" s="816"/>
      <c r="DY9" s="816"/>
      <c r="DZ9" s="816"/>
      <c r="EA9" s="816"/>
      <c r="EB9" s="816"/>
      <c r="EC9" s="816"/>
      <c r="ED9" s="816"/>
      <c r="EE9" s="816"/>
      <c r="EF9" s="816"/>
      <c r="EG9" s="816"/>
      <c r="EH9" s="816"/>
      <c r="EI9" s="816"/>
      <c r="EJ9" s="816"/>
      <c r="EK9" s="816"/>
      <c r="EL9" s="816"/>
      <c r="EM9" s="816"/>
      <c r="EN9" s="816"/>
      <c r="EO9" s="816"/>
      <c r="EP9" s="816"/>
      <c r="EQ9" s="816"/>
      <c r="ER9" s="816"/>
      <c r="ES9" s="816"/>
      <c r="ET9" s="816"/>
      <c r="EU9" s="816"/>
      <c r="EV9" s="816"/>
      <c r="EW9" s="816"/>
      <c r="EX9" s="816"/>
      <c r="EY9" s="816"/>
      <c r="EZ9" s="816"/>
      <c r="FA9" s="816"/>
    </row>
    <row r="10" spans="1:157" s="817" customFormat="1" ht="18" customHeight="1">
      <c r="A10" s="2152"/>
      <c r="B10" s="433">
        <v>3</v>
      </c>
      <c r="C10" s="1276" t="s">
        <v>201</v>
      </c>
      <c r="D10" s="1277"/>
      <c r="E10" s="1087">
        <v>2800</v>
      </c>
      <c r="F10" s="717"/>
      <c r="G10" s="839"/>
      <c r="H10" s="1092" t="s">
        <v>220</v>
      </c>
      <c r="I10" s="229"/>
      <c r="J10" s="439">
        <v>13</v>
      </c>
      <c r="K10" s="1274" t="s">
        <v>187</v>
      </c>
      <c r="L10" s="1093" t="s">
        <v>166</v>
      </c>
      <c r="M10" s="1087">
        <v>6150</v>
      </c>
      <c r="N10" s="717"/>
      <c r="O10" s="839"/>
      <c r="P10" s="1275" t="s">
        <v>786</v>
      </c>
      <c r="Q10" s="840"/>
      <c r="R10" s="433">
        <v>25</v>
      </c>
      <c r="S10" s="1276" t="s">
        <v>175</v>
      </c>
      <c r="T10" s="1093" t="s">
        <v>166</v>
      </c>
      <c r="U10" s="1087">
        <v>3800</v>
      </c>
      <c r="V10" s="717"/>
      <c r="W10" s="841"/>
      <c r="X10" s="1092" t="s">
        <v>234</v>
      </c>
      <c r="Y10" s="1278"/>
      <c r="Z10" s="307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6"/>
      <c r="AZ10" s="816"/>
      <c r="BA10" s="816"/>
      <c r="BB10" s="816"/>
      <c r="BC10" s="816"/>
      <c r="BD10" s="816"/>
      <c r="BE10" s="816"/>
      <c r="BF10" s="816"/>
      <c r="BG10" s="816"/>
      <c r="BH10" s="816"/>
      <c r="BI10" s="816"/>
      <c r="BJ10" s="816"/>
      <c r="BK10" s="816"/>
      <c r="BL10" s="816"/>
      <c r="BM10" s="816"/>
      <c r="BN10" s="816"/>
      <c r="BO10" s="816"/>
      <c r="BP10" s="816"/>
      <c r="BQ10" s="816"/>
      <c r="BR10" s="816"/>
      <c r="BS10" s="816"/>
      <c r="BT10" s="816"/>
      <c r="BU10" s="816"/>
      <c r="BV10" s="816"/>
      <c r="BW10" s="816"/>
      <c r="BX10" s="816"/>
      <c r="BY10" s="816"/>
      <c r="BZ10" s="816"/>
      <c r="CA10" s="816"/>
      <c r="CB10" s="816"/>
      <c r="CC10" s="816"/>
      <c r="CD10" s="816"/>
      <c r="CE10" s="816"/>
      <c r="CF10" s="816"/>
      <c r="CG10" s="816"/>
      <c r="CH10" s="816"/>
      <c r="CI10" s="816"/>
      <c r="CJ10" s="816"/>
      <c r="CK10" s="816"/>
      <c r="CL10" s="816"/>
      <c r="CM10" s="816"/>
      <c r="CN10" s="816"/>
      <c r="CO10" s="816"/>
      <c r="CP10" s="816"/>
      <c r="CQ10" s="816"/>
      <c r="CR10" s="816"/>
      <c r="CS10" s="816"/>
      <c r="CT10" s="816"/>
      <c r="CU10" s="816"/>
      <c r="CV10" s="816"/>
      <c r="CW10" s="816"/>
      <c r="CX10" s="816"/>
      <c r="CY10" s="816"/>
      <c r="CZ10" s="816"/>
      <c r="DA10" s="816"/>
      <c r="DB10" s="816"/>
      <c r="DC10" s="816"/>
      <c r="DD10" s="816"/>
      <c r="DE10" s="816"/>
      <c r="DF10" s="816"/>
      <c r="DG10" s="816"/>
      <c r="DH10" s="816"/>
      <c r="DI10" s="816"/>
      <c r="DJ10" s="816"/>
      <c r="DK10" s="816"/>
      <c r="DL10" s="816"/>
      <c r="DM10" s="816"/>
      <c r="DN10" s="816"/>
      <c r="DO10" s="816"/>
      <c r="DP10" s="816"/>
      <c r="DQ10" s="816"/>
      <c r="DR10" s="816"/>
      <c r="DS10" s="816"/>
      <c r="DT10" s="816"/>
      <c r="DU10" s="816"/>
      <c r="DV10" s="816"/>
      <c r="DW10" s="816"/>
      <c r="DX10" s="816"/>
      <c r="DY10" s="816"/>
      <c r="DZ10" s="816"/>
      <c r="EA10" s="816"/>
      <c r="EB10" s="816"/>
      <c r="EC10" s="816"/>
      <c r="ED10" s="816"/>
      <c r="EE10" s="816"/>
      <c r="EF10" s="816"/>
      <c r="EG10" s="816"/>
      <c r="EH10" s="816"/>
      <c r="EI10" s="816"/>
      <c r="EJ10" s="816"/>
      <c r="EK10" s="816"/>
      <c r="EL10" s="816"/>
      <c r="EM10" s="816"/>
      <c r="EN10" s="816"/>
      <c r="EO10" s="816"/>
      <c r="EP10" s="816"/>
      <c r="EQ10" s="816"/>
      <c r="ER10" s="816"/>
      <c r="ES10" s="816"/>
      <c r="ET10" s="816"/>
      <c r="EU10" s="816"/>
      <c r="EV10" s="816"/>
      <c r="EW10" s="816"/>
      <c r="EX10" s="816"/>
      <c r="EY10" s="816"/>
      <c r="EZ10" s="816"/>
      <c r="FA10" s="816"/>
    </row>
    <row r="11" spans="1:157" s="817" customFormat="1" ht="18" customHeight="1">
      <c r="A11" s="2152"/>
      <c r="B11" s="433">
        <v>4</v>
      </c>
      <c r="C11" s="1276" t="s">
        <v>202</v>
      </c>
      <c r="D11" s="1277"/>
      <c r="E11" s="1087">
        <v>5150</v>
      </c>
      <c r="F11" s="717"/>
      <c r="G11" s="839"/>
      <c r="H11" s="1092" t="s">
        <v>220</v>
      </c>
      <c r="I11" s="229"/>
      <c r="J11" s="439">
        <v>14</v>
      </c>
      <c r="K11" s="1274" t="s">
        <v>188</v>
      </c>
      <c r="L11" s="1093" t="s">
        <v>166</v>
      </c>
      <c r="M11" s="1087">
        <v>6850</v>
      </c>
      <c r="N11" s="717"/>
      <c r="O11" s="839"/>
      <c r="P11" s="369" t="s">
        <v>654</v>
      </c>
      <c r="Q11" s="840"/>
      <c r="R11" s="433"/>
      <c r="S11" s="2052" t="s">
        <v>710</v>
      </c>
      <c r="T11" s="2053"/>
      <c r="U11" s="2053"/>
      <c r="V11" s="2053"/>
      <c r="W11" s="2053"/>
      <c r="X11" s="2054"/>
      <c r="Y11" s="843"/>
      <c r="Z11" s="307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6"/>
      <c r="AY11" s="816"/>
      <c r="AZ11" s="816"/>
      <c r="BA11" s="816"/>
      <c r="BB11" s="816"/>
      <c r="BC11" s="816"/>
      <c r="BD11" s="816"/>
      <c r="BE11" s="816"/>
      <c r="BF11" s="816"/>
      <c r="BG11" s="816"/>
      <c r="BH11" s="816"/>
      <c r="BI11" s="816"/>
      <c r="BJ11" s="816"/>
      <c r="BK11" s="816"/>
      <c r="BL11" s="816"/>
      <c r="BM11" s="816"/>
      <c r="BN11" s="816"/>
      <c r="BO11" s="816"/>
      <c r="BP11" s="816"/>
      <c r="BQ11" s="816"/>
      <c r="BR11" s="816"/>
      <c r="BS11" s="816"/>
      <c r="BT11" s="816"/>
      <c r="BU11" s="816"/>
      <c r="BV11" s="816"/>
      <c r="BW11" s="816"/>
      <c r="BX11" s="816"/>
      <c r="BY11" s="816"/>
      <c r="BZ11" s="816"/>
      <c r="CA11" s="816"/>
      <c r="CB11" s="816"/>
      <c r="CC11" s="816"/>
      <c r="CD11" s="816"/>
      <c r="CE11" s="816"/>
      <c r="CF11" s="816"/>
      <c r="CG11" s="816"/>
      <c r="CH11" s="816"/>
      <c r="CI11" s="816"/>
      <c r="CJ11" s="816"/>
      <c r="CK11" s="816"/>
      <c r="CL11" s="816"/>
      <c r="CM11" s="816"/>
      <c r="CN11" s="816"/>
      <c r="CO11" s="816"/>
      <c r="CP11" s="816"/>
      <c r="CQ11" s="816"/>
      <c r="CR11" s="816"/>
      <c r="CS11" s="816"/>
      <c r="CT11" s="816"/>
      <c r="CU11" s="816"/>
      <c r="CV11" s="816"/>
      <c r="CW11" s="816"/>
      <c r="CX11" s="816"/>
      <c r="CY11" s="816"/>
      <c r="CZ11" s="816"/>
      <c r="DA11" s="816"/>
      <c r="DB11" s="816"/>
      <c r="DC11" s="816"/>
      <c r="DD11" s="816"/>
      <c r="DE11" s="816"/>
      <c r="DF11" s="816"/>
      <c r="DG11" s="816"/>
      <c r="DH11" s="816"/>
      <c r="DI11" s="816"/>
      <c r="DJ11" s="816"/>
      <c r="DK11" s="816"/>
      <c r="DL11" s="816"/>
      <c r="DM11" s="816"/>
      <c r="DN11" s="816"/>
      <c r="DO11" s="816"/>
      <c r="DP11" s="816"/>
      <c r="DQ11" s="816"/>
      <c r="DR11" s="816"/>
      <c r="DS11" s="816"/>
      <c r="DT11" s="816"/>
      <c r="DU11" s="816"/>
      <c r="DV11" s="816"/>
      <c r="DW11" s="816"/>
      <c r="DX11" s="816"/>
      <c r="DY11" s="816"/>
      <c r="DZ11" s="816"/>
      <c r="EA11" s="816"/>
      <c r="EB11" s="816"/>
      <c r="EC11" s="816"/>
      <c r="ED11" s="816"/>
      <c r="EE11" s="816"/>
      <c r="EF11" s="816"/>
      <c r="EG11" s="816"/>
      <c r="EH11" s="816"/>
      <c r="EI11" s="816"/>
      <c r="EJ11" s="816"/>
      <c r="EK11" s="816"/>
      <c r="EL11" s="816"/>
      <c r="EM11" s="816"/>
      <c r="EN11" s="816"/>
      <c r="EO11" s="816"/>
      <c r="EP11" s="816"/>
      <c r="EQ11" s="816"/>
      <c r="ER11" s="816"/>
      <c r="ES11" s="816"/>
      <c r="ET11" s="816"/>
      <c r="EU11" s="816"/>
      <c r="EV11" s="816"/>
      <c r="EW11" s="816"/>
      <c r="EX11" s="816"/>
      <c r="EY11" s="816"/>
      <c r="EZ11" s="816"/>
      <c r="FA11" s="816"/>
    </row>
    <row r="12" spans="1:157" s="817" customFormat="1" ht="18" customHeight="1">
      <c r="A12" s="2152"/>
      <c r="B12" s="433">
        <v>5</v>
      </c>
      <c r="C12" s="1276" t="s">
        <v>203</v>
      </c>
      <c r="D12" s="1277"/>
      <c r="E12" s="1087">
        <v>4850</v>
      </c>
      <c r="F12" s="717"/>
      <c r="G12" s="839"/>
      <c r="H12" s="1092" t="s">
        <v>220</v>
      </c>
      <c r="I12" s="229"/>
      <c r="J12" s="439"/>
      <c r="K12" s="1274" t="s">
        <v>189</v>
      </c>
      <c r="L12" s="3036" t="s">
        <v>653</v>
      </c>
      <c r="M12" s="3037"/>
      <c r="N12" s="3037"/>
      <c r="O12" s="3037"/>
      <c r="P12" s="3038"/>
      <c r="Q12" s="840"/>
      <c r="R12" s="433">
        <v>26</v>
      </c>
      <c r="S12" s="1638" t="s">
        <v>711</v>
      </c>
      <c r="T12" s="1093" t="s">
        <v>166</v>
      </c>
      <c r="U12" s="1087">
        <v>3000</v>
      </c>
      <c r="V12" s="717"/>
      <c r="W12" s="841"/>
      <c r="X12" s="1092" t="s">
        <v>234</v>
      </c>
      <c r="Y12" s="1103"/>
      <c r="Z12" s="3076"/>
      <c r="AA12" s="816"/>
      <c r="AB12" s="816"/>
      <c r="AC12" s="816"/>
      <c r="AD12" s="816"/>
      <c r="AE12" s="816"/>
      <c r="AF12" s="816"/>
      <c r="AG12" s="816"/>
      <c r="AH12" s="816"/>
      <c r="AI12" s="816"/>
      <c r="AJ12" s="816"/>
      <c r="AK12" s="816"/>
      <c r="AL12" s="816"/>
      <c r="AM12" s="816"/>
      <c r="AN12" s="816"/>
      <c r="AO12" s="816"/>
      <c r="AP12" s="816"/>
      <c r="AQ12" s="816"/>
      <c r="AR12" s="816"/>
      <c r="AS12" s="816"/>
      <c r="AT12" s="816"/>
      <c r="AU12" s="816"/>
      <c r="AV12" s="816"/>
      <c r="AW12" s="816"/>
      <c r="AX12" s="816"/>
      <c r="AY12" s="816"/>
      <c r="AZ12" s="816"/>
      <c r="BA12" s="816"/>
      <c r="BB12" s="816"/>
      <c r="BC12" s="816"/>
      <c r="BD12" s="816"/>
      <c r="BE12" s="816"/>
      <c r="BF12" s="816"/>
      <c r="BG12" s="816"/>
      <c r="BH12" s="816"/>
      <c r="BI12" s="816"/>
      <c r="BJ12" s="816"/>
      <c r="BK12" s="816"/>
      <c r="BL12" s="816"/>
      <c r="BM12" s="816"/>
      <c r="BN12" s="816"/>
      <c r="BO12" s="816"/>
      <c r="BP12" s="816"/>
      <c r="BQ12" s="816"/>
      <c r="BR12" s="816"/>
      <c r="BS12" s="816"/>
      <c r="BT12" s="816"/>
      <c r="BU12" s="816"/>
      <c r="BV12" s="816"/>
      <c r="BW12" s="816"/>
      <c r="BX12" s="816"/>
      <c r="BY12" s="816"/>
      <c r="BZ12" s="816"/>
      <c r="CA12" s="816"/>
      <c r="CB12" s="816"/>
      <c r="CC12" s="816"/>
      <c r="CD12" s="816"/>
      <c r="CE12" s="816"/>
      <c r="CF12" s="816"/>
      <c r="CG12" s="816"/>
      <c r="CH12" s="816"/>
      <c r="CI12" s="816"/>
      <c r="CJ12" s="816"/>
      <c r="CK12" s="816"/>
      <c r="CL12" s="816"/>
      <c r="CM12" s="816"/>
      <c r="CN12" s="816"/>
      <c r="CO12" s="816"/>
      <c r="CP12" s="816"/>
      <c r="CQ12" s="816"/>
      <c r="CR12" s="816"/>
      <c r="CS12" s="816"/>
      <c r="CT12" s="816"/>
      <c r="CU12" s="816"/>
      <c r="CV12" s="816"/>
      <c r="CW12" s="816"/>
      <c r="CX12" s="816"/>
      <c r="CY12" s="816"/>
      <c r="CZ12" s="816"/>
      <c r="DA12" s="816"/>
      <c r="DB12" s="816"/>
      <c r="DC12" s="816"/>
      <c r="DD12" s="816"/>
      <c r="DE12" s="816"/>
      <c r="DF12" s="816"/>
      <c r="DG12" s="816"/>
      <c r="DH12" s="816"/>
      <c r="DI12" s="816"/>
      <c r="DJ12" s="816"/>
      <c r="DK12" s="816"/>
      <c r="DL12" s="816"/>
      <c r="DM12" s="816"/>
      <c r="DN12" s="816"/>
      <c r="DO12" s="816"/>
      <c r="DP12" s="816"/>
      <c r="DQ12" s="816"/>
      <c r="DR12" s="816"/>
      <c r="DS12" s="816"/>
      <c r="DT12" s="816"/>
      <c r="DU12" s="816"/>
      <c r="DV12" s="816"/>
      <c r="DW12" s="816"/>
      <c r="DX12" s="816"/>
      <c r="DY12" s="816"/>
      <c r="DZ12" s="816"/>
      <c r="EA12" s="816"/>
      <c r="EB12" s="816"/>
      <c r="EC12" s="816"/>
      <c r="ED12" s="816"/>
      <c r="EE12" s="816"/>
      <c r="EF12" s="816"/>
      <c r="EG12" s="816"/>
      <c r="EH12" s="816"/>
      <c r="EI12" s="816"/>
      <c r="EJ12" s="816"/>
      <c r="EK12" s="816"/>
      <c r="EL12" s="816"/>
      <c r="EM12" s="816"/>
      <c r="EN12" s="816"/>
      <c r="EO12" s="816"/>
      <c r="EP12" s="816"/>
      <c r="EQ12" s="816"/>
      <c r="ER12" s="816"/>
      <c r="ES12" s="816"/>
      <c r="ET12" s="816"/>
      <c r="EU12" s="816"/>
      <c r="EV12" s="816"/>
      <c r="EW12" s="816"/>
      <c r="EX12" s="816"/>
      <c r="EY12" s="816"/>
      <c r="EZ12" s="816"/>
      <c r="FA12" s="816"/>
    </row>
    <row r="13" spans="1:157" s="817" customFormat="1" ht="18" customHeight="1">
      <c r="A13" s="2152"/>
      <c r="B13" s="433">
        <v>6</v>
      </c>
      <c r="C13" s="1276" t="s">
        <v>635</v>
      </c>
      <c r="D13" s="1093" t="s">
        <v>166</v>
      </c>
      <c r="E13" s="1087">
        <v>6400</v>
      </c>
      <c r="F13" s="717"/>
      <c r="G13" s="839"/>
      <c r="H13" s="1092" t="s">
        <v>233</v>
      </c>
      <c r="I13" s="229"/>
      <c r="J13" s="439">
        <v>15</v>
      </c>
      <c r="K13" s="1274" t="s">
        <v>190</v>
      </c>
      <c r="L13" s="1093" t="s">
        <v>166</v>
      </c>
      <c r="M13" s="1087">
        <v>4050</v>
      </c>
      <c r="N13" s="717"/>
      <c r="O13" s="839"/>
      <c r="P13" s="1092" t="s">
        <v>477</v>
      </c>
      <c r="Q13" s="840"/>
      <c r="R13" s="433">
        <v>27</v>
      </c>
      <c r="S13" s="1276" t="s">
        <v>177</v>
      </c>
      <c r="T13" s="1093" t="s">
        <v>166</v>
      </c>
      <c r="U13" s="1087">
        <v>3050</v>
      </c>
      <c r="V13" s="717"/>
      <c r="W13" s="841"/>
      <c r="X13" s="1092" t="s">
        <v>237</v>
      </c>
      <c r="Y13" s="1103"/>
      <c r="Z13" s="3076"/>
      <c r="AA13" s="816"/>
      <c r="AB13" s="816"/>
      <c r="AC13" s="816"/>
      <c r="AD13" s="816"/>
      <c r="AE13" s="816"/>
      <c r="AF13" s="816"/>
      <c r="AG13" s="816"/>
      <c r="AH13" s="816"/>
      <c r="AI13" s="816"/>
      <c r="AJ13" s="816"/>
      <c r="AK13" s="816"/>
      <c r="AL13" s="816"/>
      <c r="AM13" s="816"/>
      <c r="AN13" s="816"/>
      <c r="AO13" s="816"/>
      <c r="AP13" s="816"/>
      <c r="AQ13" s="816"/>
      <c r="AR13" s="816"/>
      <c r="AS13" s="816"/>
      <c r="AT13" s="816"/>
      <c r="AU13" s="816"/>
      <c r="AV13" s="816"/>
      <c r="AW13" s="816"/>
      <c r="AX13" s="816"/>
      <c r="AY13" s="816"/>
      <c r="AZ13" s="816"/>
      <c r="BA13" s="816"/>
      <c r="BB13" s="816"/>
      <c r="BC13" s="816"/>
      <c r="BD13" s="816"/>
      <c r="BE13" s="816"/>
      <c r="BF13" s="816"/>
      <c r="BG13" s="816"/>
      <c r="BH13" s="816"/>
      <c r="BI13" s="816"/>
      <c r="BJ13" s="816"/>
      <c r="BK13" s="816"/>
      <c r="BL13" s="816"/>
      <c r="BM13" s="816"/>
      <c r="BN13" s="816"/>
      <c r="BO13" s="816"/>
      <c r="BP13" s="816"/>
      <c r="BQ13" s="816"/>
      <c r="BR13" s="816"/>
      <c r="BS13" s="816"/>
      <c r="BT13" s="816"/>
      <c r="BU13" s="816"/>
      <c r="BV13" s="816"/>
      <c r="BW13" s="816"/>
      <c r="BX13" s="816"/>
      <c r="BY13" s="816"/>
      <c r="BZ13" s="816"/>
      <c r="CA13" s="816"/>
      <c r="CB13" s="816"/>
      <c r="CC13" s="816"/>
      <c r="CD13" s="816"/>
      <c r="CE13" s="816"/>
      <c r="CF13" s="816"/>
      <c r="CG13" s="816"/>
      <c r="CH13" s="816"/>
      <c r="CI13" s="816"/>
      <c r="CJ13" s="816"/>
      <c r="CK13" s="816"/>
      <c r="CL13" s="816"/>
      <c r="CM13" s="816"/>
      <c r="CN13" s="816"/>
      <c r="CO13" s="816"/>
      <c r="CP13" s="816"/>
      <c r="CQ13" s="816"/>
      <c r="CR13" s="816"/>
      <c r="CS13" s="816"/>
      <c r="CT13" s="816"/>
      <c r="CU13" s="816"/>
      <c r="CV13" s="816"/>
      <c r="CW13" s="816"/>
      <c r="CX13" s="816"/>
      <c r="CY13" s="816"/>
      <c r="CZ13" s="816"/>
      <c r="DA13" s="816"/>
      <c r="DB13" s="816"/>
      <c r="DC13" s="816"/>
      <c r="DD13" s="816"/>
      <c r="DE13" s="816"/>
      <c r="DF13" s="816"/>
      <c r="DG13" s="816"/>
      <c r="DH13" s="816"/>
      <c r="DI13" s="816"/>
      <c r="DJ13" s="816"/>
      <c r="DK13" s="816"/>
      <c r="DL13" s="816"/>
      <c r="DM13" s="816"/>
      <c r="DN13" s="816"/>
      <c r="DO13" s="816"/>
      <c r="DP13" s="816"/>
      <c r="DQ13" s="816"/>
      <c r="DR13" s="816"/>
      <c r="DS13" s="816"/>
      <c r="DT13" s="816"/>
      <c r="DU13" s="816"/>
      <c r="DV13" s="816"/>
      <c r="DW13" s="816"/>
      <c r="DX13" s="816"/>
      <c r="DY13" s="816"/>
      <c r="DZ13" s="816"/>
      <c r="EA13" s="816"/>
      <c r="EB13" s="816"/>
      <c r="EC13" s="816"/>
      <c r="ED13" s="816"/>
      <c r="EE13" s="816"/>
      <c r="EF13" s="816"/>
      <c r="EG13" s="816"/>
      <c r="EH13" s="816"/>
      <c r="EI13" s="816"/>
      <c r="EJ13" s="816"/>
      <c r="EK13" s="816"/>
      <c r="EL13" s="816"/>
      <c r="EM13" s="816"/>
      <c r="EN13" s="816"/>
      <c r="EO13" s="816"/>
      <c r="EP13" s="816"/>
      <c r="EQ13" s="816"/>
      <c r="ER13" s="816"/>
      <c r="ES13" s="816"/>
      <c r="ET13" s="816"/>
      <c r="EU13" s="816"/>
      <c r="EV13" s="816"/>
      <c r="EW13" s="816"/>
      <c r="EX13" s="816"/>
      <c r="EY13" s="816"/>
      <c r="EZ13" s="816"/>
      <c r="FA13" s="816"/>
    </row>
    <row r="14" spans="1:157" s="817" customFormat="1" ht="18" customHeight="1">
      <c r="A14" s="2152"/>
      <c r="B14" s="433"/>
      <c r="C14" s="1276" t="s">
        <v>204</v>
      </c>
      <c r="D14" s="3047" t="s">
        <v>637</v>
      </c>
      <c r="E14" s="3048"/>
      <c r="F14" s="3048"/>
      <c r="G14" s="3049"/>
      <c r="H14" s="1092"/>
      <c r="I14" s="229"/>
      <c r="J14" s="439">
        <v>16</v>
      </c>
      <c r="K14" s="1274" t="s">
        <v>191</v>
      </c>
      <c r="L14" s="1093" t="s">
        <v>166</v>
      </c>
      <c r="M14" s="1817">
        <v>5150</v>
      </c>
      <c r="N14" s="717"/>
      <c r="O14" s="839"/>
      <c r="P14" s="1275" t="s">
        <v>479</v>
      </c>
      <c r="Q14" s="840"/>
      <c r="R14" s="433">
        <v>28</v>
      </c>
      <c r="S14" s="1276" t="s">
        <v>178</v>
      </c>
      <c r="T14" s="1093" t="s">
        <v>166</v>
      </c>
      <c r="U14" s="1109">
        <v>4900</v>
      </c>
      <c r="V14" s="825"/>
      <c r="W14" s="839" t="s">
        <v>155</v>
      </c>
      <c r="X14" s="1092" t="s">
        <v>225</v>
      </c>
      <c r="Y14" s="1103"/>
      <c r="Z14" s="307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6"/>
      <c r="AY14" s="816"/>
      <c r="AZ14" s="816"/>
      <c r="BA14" s="816"/>
      <c r="BB14" s="816"/>
      <c r="BC14" s="816"/>
      <c r="BD14" s="816"/>
      <c r="BE14" s="816"/>
      <c r="BF14" s="816"/>
      <c r="BG14" s="816"/>
      <c r="BH14" s="816"/>
      <c r="BI14" s="816"/>
      <c r="BJ14" s="816"/>
      <c r="BK14" s="816"/>
      <c r="BL14" s="816"/>
      <c r="BM14" s="816"/>
      <c r="BN14" s="816"/>
      <c r="BO14" s="816"/>
      <c r="BP14" s="816"/>
      <c r="BQ14" s="816"/>
      <c r="BR14" s="816"/>
      <c r="BS14" s="816"/>
      <c r="BT14" s="816"/>
      <c r="BU14" s="816"/>
      <c r="BV14" s="816"/>
      <c r="BW14" s="816"/>
      <c r="BX14" s="816"/>
      <c r="BY14" s="816"/>
      <c r="BZ14" s="816"/>
      <c r="CA14" s="816"/>
      <c r="CB14" s="816"/>
      <c r="CC14" s="816"/>
      <c r="CD14" s="816"/>
      <c r="CE14" s="816"/>
      <c r="CF14" s="816"/>
      <c r="CG14" s="816"/>
      <c r="CH14" s="816"/>
      <c r="CI14" s="816"/>
      <c r="CJ14" s="816"/>
      <c r="CK14" s="816"/>
      <c r="CL14" s="816"/>
      <c r="CM14" s="816"/>
      <c r="CN14" s="816"/>
      <c r="CO14" s="816"/>
      <c r="CP14" s="816"/>
      <c r="CQ14" s="816"/>
      <c r="CR14" s="816"/>
      <c r="CS14" s="816"/>
      <c r="CT14" s="816"/>
      <c r="CU14" s="816"/>
      <c r="CV14" s="816"/>
      <c r="CW14" s="816"/>
      <c r="CX14" s="816"/>
      <c r="CY14" s="816"/>
      <c r="CZ14" s="816"/>
      <c r="DA14" s="816"/>
      <c r="DB14" s="816"/>
      <c r="DC14" s="816"/>
      <c r="DD14" s="816"/>
      <c r="DE14" s="816"/>
      <c r="DF14" s="816"/>
      <c r="DG14" s="816"/>
      <c r="DH14" s="816"/>
      <c r="DI14" s="816"/>
      <c r="DJ14" s="816"/>
      <c r="DK14" s="816"/>
      <c r="DL14" s="816"/>
      <c r="DM14" s="816"/>
      <c r="DN14" s="816"/>
      <c r="DO14" s="816"/>
      <c r="DP14" s="816"/>
      <c r="DQ14" s="816"/>
      <c r="DR14" s="816"/>
      <c r="DS14" s="816"/>
      <c r="DT14" s="816"/>
      <c r="DU14" s="816"/>
      <c r="DV14" s="816"/>
      <c r="DW14" s="816"/>
      <c r="DX14" s="816"/>
      <c r="DY14" s="816"/>
      <c r="DZ14" s="816"/>
      <c r="EA14" s="816"/>
      <c r="EB14" s="816"/>
      <c r="EC14" s="816"/>
      <c r="ED14" s="816"/>
      <c r="EE14" s="816"/>
      <c r="EF14" s="816"/>
      <c r="EG14" s="816"/>
      <c r="EH14" s="816"/>
      <c r="EI14" s="816"/>
      <c r="EJ14" s="816"/>
      <c r="EK14" s="816"/>
      <c r="EL14" s="816"/>
      <c r="EM14" s="816"/>
      <c r="EN14" s="816"/>
      <c r="EO14" s="816"/>
      <c r="EP14" s="816"/>
      <c r="EQ14" s="816"/>
      <c r="ER14" s="816"/>
      <c r="ES14" s="816"/>
      <c r="ET14" s="816"/>
      <c r="EU14" s="816"/>
      <c r="EV14" s="816"/>
      <c r="EW14" s="816"/>
      <c r="EX14" s="816"/>
      <c r="EY14" s="816"/>
      <c r="EZ14" s="816"/>
      <c r="FA14" s="816"/>
    </row>
    <row r="15" spans="1:157" s="817" customFormat="1" ht="18" customHeight="1">
      <c r="A15" s="2152"/>
      <c r="B15" s="433">
        <v>7</v>
      </c>
      <c r="C15" s="1276" t="s">
        <v>130</v>
      </c>
      <c r="D15" s="1093" t="s">
        <v>166</v>
      </c>
      <c r="E15" s="1087">
        <v>5400</v>
      </c>
      <c r="F15" s="717"/>
      <c r="G15" s="839"/>
      <c r="H15" s="1092" t="s">
        <v>235</v>
      </c>
      <c r="I15" s="229"/>
      <c r="J15" s="439">
        <v>17</v>
      </c>
      <c r="K15" s="1274" t="s">
        <v>192</v>
      </c>
      <c r="L15" s="1093" t="s">
        <v>166</v>
      </c>
      <c r="M15" s="1817">
        <v>2850</v>
      </c>
      <c r="N15" s="717"/>
      <c r="O15" s="844"/>
      <c r="P15" s="1275" t="s">
        <v>479</v>
      </c>
      <c r="Q15" s="840"/>
      <c r="R15" s="433">
        <v>29</v>
      </c>
      <c r="S15" s="1276" t="s">
        <v>247</v>
      </c>
      <c r="T15" s="1093" t="s">
        <v>166</v>
      </c>
      <c r="U15" s="1561">
        <v>4000</v>
      </c>
      <c r="V15" s="717"/>
      <c r="W15" s="839" t="s">
        <v>155</v>
      </c>
      <c r="X15" s="1092" t="s">
        <v>234</v>
      </c>
      <c r="Y15" s="1103"/>
      <c r="Z15" s="3076"/>
      <c r="AA15" s="816"/>
      <c r="AB15" s="816"/>
      <c r="AC15" s="816"/>
      <c r="AD15" s="816"/>
      <c r="AE15" s="816"/>
      <c r="AF15" s="816"/>
      <c r="AG15" s="816"/>
      <c r="AH15" s="816"/>
      <c r="AI15" s="816"/>
      <c r="AJ15" s="816"/>
      <c r="AK15" s="816"/>
      <c r="AL15" s="816"/>
      <c r="AM15" s="816"/>
      <c r="AN15" s="816"/>
      <c r="AO15" s="816"/>
      <c r="AP15" s="816"/>
      <c r="AQ15" s="816"/>
      <c r="AR15" s="816"/>
      <c r="AS15" s="816"/>
      <c r="AT15" s="816"/>
      <c r="AU15" s="816"/>
      <c r="AV15" s="816"/>
      <c r="AW15" s="816"/>
      <c r="AX15" s="816"/>
      <c r="AY15" s="816"/>
      <c r="AZ15" s="816"/>
      <c r="BA15" s="816"/>
      <c r="BB15" s="816"/>
      <c r="BC15" s="816"/>
      <c r="BD15" s="816"/>
      <c r="BE15" s="816"/>
      <c r="BF15" s="816"/>
      <c r="BG15" s="816"/>
      <c r="BH15" s="816"/>
      <c r="BI15" s="816"/>
      <c r="BJ15" s="816"/>
      <c r="BK15" s="816"/>
      <c r="BL15" s="816"/>
      <c r="BM15" s="816"/>
      <c r="BN15" s="816"/>
      <c r="BO15" s="816"/>
      <c r="BP15" s="816"/>
      <c r="BQ15" s="816"/>
      <c r="BR15" s="816"/>
      <c r="BS15" s="816"/>
      <c r="BT15" s="816"/>
      <c r="BU15" s="816"/>
      <c r="BV15" s="816"/>
      <c r="BW15" s="816"/>
      <c r="BX15" s="816"/>
      <c r="BY15" s="816"/>
      <c r="BZ15" s="816"/>
      <c r="CA15" s="816"/>
      <c r="CB15" s="816"/>
      <c r="CC15" s="816"/>
      <c r="CD15" s="816"/>
      <c r="CE15" s="816"/>
      <c r="CF15" s="816"/>
      <c r="CG15" s="816"/>
      <c r="CH15" s="816"/>
      <c r="CI15" s="816"/>
      <c r="CJ15" s="816"/>
      <c r="CK15" s="816"/>
      <c r="CL15" s="816"/>
      <c r="CM15" s="816"/>
      <c r="CN15" s="816"/>
      <c r="CO15" s="816"/>
      <c r="CP15" s="816"/>
      <c r="CQ15" s="816"/>
      <c r="CR15" s="816"/>
      <c r="CS15" s="816"/>
      <c r="CT15" s="816"/>
      <c r="CU15" s="816"/>
      <c r="CV15" s="816"/>
      <c r="CW15" s="816"/>
      <c r="CX15" s="816"/>
      <c r="CY15" s="816"/>
      <c r="CZ15" s="816"/>
      <c r="DA15" s="816"/>
      <c r="DB15" s="816"/>
      <c r="DC15" s="816"/>
      <c r="DD15" s="816"/>
      <c r="DE15" s="816"/>
      <c r="DF15" s="816"/>
      <c r="DG15" s="816"/>
      <c r="DH15" s="816"/>
      <c r="DI15" s="816"/>
      <c r="DJ15" s="816"/>
      <c r="DK15" s="816"/>
      <c r="DL15" s="816"/>
      <c r="DM15" s="816"/>
      <c r="DN15" s="816"/>
      <c r="DO15" s="816"/>
      <c r="DP15" s="816"/>
      <c r="DQ15" s="816"/>
      <c r="DR15" s="816"/>
      <c r="DS15" s="816"/>
      <c r="DT15" s="816"/>
      <c r="DU15" s="816"/>
      <c r="DV15" s="816"/>
      <c r="DW15" s="816"/>
      <c r="DX15" s="816"/>
      <c r="DY15" s="816"/>
      <c r="DZ15" s="816"/>
      <c r="EA15" s="816"/>
      <c r="EB15" s="816"/>
      <c r="EC15" s="816"/>
      <c r="ED15" s="816"/>
      <c r="EE15" s="816"/>
      <c r="EF15" s="816"/>
      <c r="EG15" s="816"/>
      <c r="EH15" s="816"/>
      <c r="EI15" s="816"/>
      <c r="EJ15" s="816"/>
      <c r="EK15" s="816"/>
      <c r="EL15" s="816"/>
      <c r="EM15" s="816"/>
      <c r="EN15" s="816"/>
      <c r="EO15" s="816"/>
      <c r="EP15" s="816"/>
      <c r="EQ15" s="816"/>
      <c r="ER15" s="816"/>
      <c r="ES15" s="816"/>
      <c r="ET15" s="816"/>
      <c r="EU15" s="816"/>
      <c r="EV15" s="816"/>
      <c r="EW15" s="816"/>
      <c r="EX15" s="816"/>
      <c r="EY15" s="816"/>
      <c r="EZ15" s="816"/>
      <c r="FA15" s="816"/>
    </row>
    <row r="16" spans="1:157" s="817" customFormat="1" ht="18" customHeight="1" thickBot="1">
      <c r="A16" s="2152"/>
      <c r="B16" s="433"/>
      <c r="C16" s="1276" t="s">
        <v>205</v>
      </c>
      <c r="D16" s="3047" t="s">
        <v>626</v>
      </c>
      <c r="E16" s="3048"/>
      <c r="F16" s="3048"/>
      <c r="G16" s="3049"/>
      <c r="H16" s="1092"/>
      <c r="I16" s="229"/>
      <c r="J16" s="439">
        <v>18</v>
      </c>
      <c r="K16" s="1274" t="s">
        <v>193</v>
      </c>
      <c r="L16" s="1093" t="s">
        <v>166</v>
      </c>
      <c r="M16" s="1087">
        <v>6000</v>
      </c>
      <c r="N16" s="717"/>
      <c r="O16" s="839"/>
      <c r="P16" s="1275" t="s">
        <v>480</v>
      </c>
      <c r="Q16" s="840"/>
      <c r="R16" s="496">
        <v>30</v>
      </c>
      <c r="S16" s="1111" t="s">
        <v>197</v>
      </c>
      <c r="T16" s="1280" t="s">
        <v>166</v>
      </c>
      <c r="U16" s="1561">
        <v>1700</v>
      </c>
      <c r="V16" s="725"/>
      <c r="W16" s="839"/>
      <c r="X16" s="1275" t="s">
        <v>220</v>
      </c>
      <c r="Y16" s="1103"/>
      <c r="Z16" s="3076"/>
      <c r="AA16" s="816"/>
      <c r="AB16" s="816"/>
      <c r="AC16" s="816"/>
      <c r="AD16" s="816"/>
      <c r="AE16" s="816"/>
      <c r="AF16" s="816"/>
      <c r="AG16" s="816"/>
      <c r="AH16" s="816"/>
      <c r="AI16" s="816"/>
      <c r="AJ16" s="816"/>
      <c r="AK16" s="816"/>
      <c r="AL16" s="816"/>
      <c r="AM16" s="816"/>
      <c r="AN16" s="816"/>
      <c r="AO16" s="816"/>
      <c r="AP16" s="816"/>
      <c r="AQ16" s="816"/>
      <c r="AR16" s="816"/>
      <c r="AS16" s="816"/>
      <c r="AT16" s="816"/>
      <c r="AU16" s="816"/>
      <c r="AV16" s="816"/>
      <c r="AW16" s="816"/>
      <c r="AX16" s="816"/>
      <c r="AY16" s="816"/>
      <c r="AZ16" s="816"/>
      <c r="BA16" s="816"/>
      <c r="BB16" s="816"/>
      <c r="BC16" s="816"/>
      <c r="BD16" s="816"/>
      <c r="BE16" s="816"/>
      <c r="BF16" s="816"/>
      <c r="BG16" s="816"/>
      <c r="BH16" s="816"/>
      <c r="BI16" s="816"/>
      <c r="BJ16" s="816"/>
      <c r="BK16" s="816"/>
      <c r="BL16" s="816"/>
      <c r="BM16" s="816"/>
      <c r="BN16" s="816"/>
      <c r="BO16" s="816"/>
      <c r="BP16" s="816"/>
      <c r="BQ16" s="816"/>
      <c r="BR16" s="816"/>
      <c r="BS16" s="816"/>
      <c r="BT16" s="816"/>
      <c r="BU16" s="816"/>
      <c r="BV16" s="816"/>
      <c r="BW16" s="816"/>
      <c r="BX16" s="816"/>
      <c r="BY16" s="816"/>
      <c r="BZ16" s="816"/>
      <c r="CA16" s="816"/>
      <c r="CB16" s="816"/>
      <c r="CC16" s="816"/>
      <c r="CD16" s="816"/>
      <c r="CE16" s="816"/>
      <c r="CF16" s="816"/>
      <c r="CG16" s="816"/>
      <c r="CH16" s="816"/>
      <c r="CI16" s="816"/>
      <c r="CJ16" s="816"/>
      <c r="CK16" s="816"/>
      <c r="CL16" s="816"/>
      <c r="CM16" s="816"/>
      <c r="CN16" s="816"/>
      <c r="CO16" s="816"/>
      <c r="CP16" s="816"/>
      <c r="CQ16" s="816"/>
      <c r="CR16" s="816"/>
      <c r="CS16" s="816"/>
      <c r="CT16" s="816"/>
      <c r="CU16" s="816"/>
      <c r="CV16" s="816"/>
      <c r="CW16" s="816"/>
      <c r="CX16" s="816"/>
      <c r="CY16" s="816"/>
      <c r="CZ16" s="816"/>
      <c r="DA16" s="816"/>
      <c r="DB16" s="816"/>
      <c r="DC16" s="816"/>
      <c r="DD16" s="816"/>
      <c r="DE16" s="816"/>
      <c r="DF16" s="816"/>
      <c r="DG16" s="816"/>
      <c r="DH16" s="816"/>
      <c r="DI16" s="816"/>
      <c r="DJ16" s="816"/>
      <c r="DK16" s="816"/>
      <c r="DL16" s="816"/>
      <c r="DM16" s="816"/>
      <c r="DN16" s="816"/>
      <c r="DO16" s="816"/>
      <c r="DP16" s="816"/>
      <c r="DQ16" s="816"/>
      <c r="DR16" s="816"/>
      <c r="DS16" s="816"/>
      <c r="DT16" s="816"/>
      <c r="DU16" s="816"/>
      <c r="DV16" s="816"/>
      <c r="DW16" s="816"/>
      <c r="DX16" s="816"/>
      <c r="DY16" s="816"/>
      <c r="DZ16" s="816"/>
      <c r="EA16" s="816"/>
      <c r="EB16" s="816"/>
      <c r="EC16" s="816"/>
      <c r="ED16" s="816"/>
      <c r="EE16" s="816"/>
      <c r="EF16" s="816"/>
      <c r="EG16" s="816"/>
      <c r="EH16" s="816"/>
      <c r="EI16" s="816"/>
      <c r="EJ16" s="816"/>
      <c r="EK16" s="816"/>
      <c r="EL16" s="816"/>
      <c r="EM16" s="816"/>
      <c r="EN16" s="816"/>
      <c r="EO16" s="816"/>
      <c r="EP16" s="816"/>
      <c r="EQ16" s="816"/>
      <c r="ER16" s="816"/>
      <c r="ES16" s="816"/>
      <c r="ET16" s="816"/>
      <c r="EU16" s="816"/>
      <c r="EV16" s="816"/>
      <c r="EW16" s="816"/>
      <c r="EX16" s="816"/>
      <c r="EY16" s="816"/>
      <c r="EZ16" s="816"/>
      <c r="FA16" s="816"/>
    </row>
    <row r="17" spans="1:157" s="817" customFormat="1" ht="18" customHeight="1" thickTop="1">
      <c r="A17" s="2152"/>
      <c r="B17" s="433">
        <v>8</v>
      </c>
      <c r="C17" s="823" t="s">
        <v>182</v>
      </c>
      <c r="D17" s="1280" t="s">
        <v>166</v>
      </c>
      <c r="E17" s="1087">
        <v>3800</v>
      </c>
      <c r="F17" s="717"/>
      <c r="G17" s="845" t="s">
        <v>155</v>
      </c>
      <c r="H17" s="1092" t="s">
        <v>229</v>
      </c>
      <c r="I17" s="229"/>
      <c r="J17" s="439">
        <v>19</v>
      </c>
      <c r="K17" s="1276" t="s">
        <v>168</v>
      </c>
      <c r="L17" s="1093" t="s">
        <v>166</v>
      </c>
      <c r="M17" s="1087">
        <v>4000</v>
      </c>
      <c r="N17" s="717"/>
      <c r="O17" s="846"/>
      <c r="P17" s="1092" t="s">
        <v>481</v>
      </c>
      <c r="Q17" s="840"/>
      <c r="R17" s="1646"/>
      <c r="S17" s="491"/>
      <c r="T17" s="491"/>
      <c r="U17" s="491"/>
      <c r="V17" s="491"/>
      <c r="W17" s="491"/>
      <c r="X17" s="1647"/>
      <c r="Y17" s="1103"/>
      <c r="Z17" s="3076"/>
      <c r="AA17" s="816"/>
      <c r="AB17" s="816"/>
      <c r="AC17" s="816"/>
      <c r="AD17" s="816"/>
      <c r="AE17" s="816"/>
      <c r="AF17" s="816"/>
      <c r="AG17" s="816"/>
      <c r="AH17" s="816"/>
      <c r="AI17" s="816"/>
      <c r="AJ17" s="816"/>
      <c r="AK17" s="816"/>
      <c r="AL17" s="816"/>
      <c r="AM17" s="816"/>
      <c r="AN17" s="816"/>
      <c r="AO17" s="816"/>
      <c r="AP17" s="816"/>
      <c r="AQ17" s="816"/>
      <c r="AR17" s="816"/>
      <c r="AS17" s="816"/>
      <c r="AT17" s="816"/>
      <c r="AU17" s="816"/>
      <c r="AV17" s="816"/>
      <c r="AW17" s="816"/>
      <c r="AX17" s="816"/>
      <c r="AY17" s="816"/>
      <c r="AZ17" s="816"/>
      <c r="BA17" s="816"/>
      <c r="BB17" s="816"/>
      <c r="BC17" s="816"/>
      <c r="BD17" s="816"/>
      <c r="BE17" s="816"/>
      <c r="BF17" s="816"/>
      <c r="BG17" s="816"/>
      <c r="BH17" s="816"/>
      <c r="BI17" s="816"/>
      <c r="BJ17" s="816"/>
      <c r="BK17" s="816"/>
      <c r="BL17" s="816"/>
      <c r="BM17" s="816"/>
      <c r="BN17" s="816"/>
      <c r="BO17" s="816"/>
      <c r="BP17" s="816"/>
      <c r="BQ17" s="816"/>
      <c r="BR17" s="816"/>
      <c r="BS17" s="816"/>
      <c r="BT17" s="816"/>
      <c r="BU17" s="816"/>
      <c r="BV17" s="816"/>
      <c r="BW17" s="816"/>
      <c r="BX17" s="816"/>
      <c r="BY17" s="816"/>
      <c r="BZ17" s="816"/>
      <c r="CA17" s="816"/>
      <c r="CB17" s="816"/>
      <c r="CC17" s="816"/>
      <c r="CD17" s="816"/>
      <c r="CE17" s="816"/>
      <c r="CF17" s="816"/>
      <c r="CG17" s="816"/>
      <c r="CH17" s="816"/>
      <c r="CI17" s="816"/>
      <c r="CJ17" s="816"/>
      <c r="CK17" s="816"/>
      <c r="CL17" s="816"/>
      <c r="CM17" s="816"/>
      <c r="CN17" s="816"/>
      <c r="CO17" s="816"/>
      <c r="CP17" s="816"/>
      <c r="CQ17" s="816"/>
      <c r="CR17" s="816"/>
      <c r="CS17" s="816"/>
      <c r="CT17" s="816"/>
      <c r="CU17" s="816"/>
      <c r="CV17" s="816"/>
      <c r="CW17" s="816"/>
      <c r="CX17" s="816"/>
      <c r="CY17" s="816"/>
      <c r="CZ17" s="816"/>
      <c r="DA17" s="816"/>
      <c r="DB17" s="816"/>
      <c r="DC17" s="816"/>
      <c r="DD17" s="816"/>
      <c r="DE17" s="816"/>
      <c r="DF17" s="816"/>
      <c r="DG17" s="816"/>
      <c r="DH17" s="816"/>
      <c r="DI17" s="816"/>
      <c r="DJ17" s="816"/>
      <c r="DK17" s="816"/>
      <c r="DL17" s="816"/>
      <c r="DM17" s="816"/>
      <c r="DN17" s="816"/>
      <c r="DO17" s="816"/>
      <c r="DP17" s="816"/>
      <c r="DQ17" s="816"/>
      <c r="DR17" s="816"/>
      <c r="DS17" s="816"/>
      <c r="DT17" s="816"/>
      <c r="DU17" s="816"/>
      <c r="DV17" s="816"/>
      <c r="DW17" s="816"/>
      <c r="DX17" s="816"/>
      <c r="DY17" s="816"/>
      <c r="DZ17" s="816"/>
      <c r="EA17" s="816"/>
      <c r="EB17" s="816"/>
      <c r="EC17" s="816"/>
      <c r="ED17" s="816"/>
      <c r="EE17" s="816"/>
      <c r="EF17" s="816"/>
      <c r="EG17" s="816"/>
      <c r="EH17" s="816"/>
      <c r="EI17" s="816"/>
      <c r="EJ17" s="816"/>
      <c r="EK17" s="816"/>
      <c r="EL17" s="816"/>
      <c r="EM17" s="816"/>
      <c r="EN17" s="816"/>
      <c r="EO17" s="816"/>
      <c r="EP17" s="816"/>
      <c r="EQ17" s="816"/>
      <c r="ER17" s="816"/>
      <c r="ES17" s="816"/>
      <c r="ET17" s="816"/>
      <c r="EU17" s="816"/>
      <c r="EV17" s="816"/>
      <c r="EW17" s="816"/>
      <c r="EX17" s="816"/>
      <c r="EY17" s="816"/>
      <c r="EZ17" s="816"/>
      <c r="FA17" s="816"/>
    </row>
    <row r="18" spans="1:157" s="817" customFormat="1" ht="18" customHeight="1">
      <c r="A18" s="2152"/>
      <c r="B18" s="444">
        <v>9</v>
      </c>
      <c r="C18" s="1111" t="s">
        <v>183</v>
      </c>
      <c r="D18" s="1280" t="s">
        <v>166</v>
      </c>
      <c r="E18" s="1087">
        <v>850</v>
      </c>
      <c r="F18" s="717"/>
      <c r="G18" s="839" t="s">
        <v>155</v>
      </c>
      <c r="H18" s="1275" t="s">
        <v>222</v>
      </c>
      <c r="I18" s="229"/>
      <c r="J18" s="439"/>
      <c r="K18" s="1276" t="s">
        <v>169</v>
      </c>
      <c r="L18" s="1281"/>
      <c r="M18" s="3093" t="s">
        <v>655</v>
      </c>
      <c r="N18" s="3093"/>
      <c r="O18" s="3093"/>
      <c r="P18" s="3094"/>
      <c r="Q18" s="840"/>
      <c r="R18" s="1646"/>
      <c r="S18" s="491"/>
      <c r="T18" s="491"/>
      <c r="U18" s="491"/>
      <c r="V18" s="491"/>
      <c r="W18" s="491"/>
      <c r="X18" s="1647"/>
      <c r="Y18" s="1103"/>
      <c r="Z18" s="3076"/>
      <c r="AA18" s="816"/>
      <c r="AB18" s="816"/>
      <c r="AC18" s="816"/>
      <c r="AD18" s="816"/>
      <c r="AE18" s="816"/>
      <c r="AF18" s="816"/>
      <c r="AG18" s="816"/>
      <c r="AH18" s="816"/>
      <c r="AI18" s="816"/>
      <c r="AJ18" s="816"/>
      <c r="AK18" s="816"/>
      <c r="AL18" s="816"/>
      <c r="AM18" s="816"/>
      <c r="AN18" s="816"/>
      <c r="AO18" s="816"/>
      <c r="AP18" s="816"/>
      <c r="AQ18" s="816"/>
      <c r="AR18" s="816"/>
      <c r="AS18" s="816"/>
      <c r="AT18" s="816"/>
      <c r="AU18" s="816"/>
      <c r="AV18" s="816"/>
      <c r="AW18" s="816"/>
      <c r="AX18" s="816"/>
      <c r="AY18" s="816"/>
      <c r="AZ18" s="816"/>
      <c r="BA18" s="816"/>
      <c r="BB18" s="816"/>
      <c r="BC18" s="816"/>
      <c r="BD18" s="816"/>
      <c r="BE18" s="816"/>
      <c r="BF18" s="816"/>
      <c r="BG18" s="816"/>
      <c r="BH18" s="816"/>
      <c r="BI18" s="816"/>
      <c r="BJ18" s="816"/>
      <c r="BK18" s="816"/>
      <c r="BL18" s="816"/>
      <c r="BM18" s="816"/>
      <c r="BN18" s="816"/>
      <c r="BO18" s="816"/>
      <c r="BP18" s="816"/>
      <c r="BQ18" s="816"/>
      <c r="BR18" s="816"/>
      <c r="BS18" s="816"/>
      <c r="BT18" s="816"/>
      <c r="BU18" s="816"/>
      <c r="BV18" s="816"/>
      <c r="BW18" s="816"/>
      <c r="BX18" s="816"/>
      <c r="BY18" s="816"/>
      <c r="BZ18" s="816"/>
      <c r="CA18" s="816"/>
      <c r="CB18" s="816"/>
      <c r="CC18" s="816"/>
      <c r="CD18" s="816"/>
      <c r="CE18" s="816"/>
      <c r="CF18" s="816"/>
      <c r="CG18" s="816"/>
      <c r="CH18" s="816"/>
      <c r="CI18" s="816"/>
      <c r="CJ18" s="816"/>
      <c r="CK18" s="816"/>
      <c r="CL18" s="816"/>
      <c r="CM18" s="816"/>
      <c r="CN18" s="816"/>
      <c r="CO18" s="816"/>
      <c r="CP18" s="816"/>
      <c r="CQ18" s="816"/>
      <c r="CR18" s="816"/>
      <c r="CS18" s="816"/>
      <c r="CT18" s="816"/>
      <c r="CU18" s="816"/>
      <c r="CV18" s="816"/>
      <c r="CW18" s="816"/>
      <c r="CX18" s="816"/>
      <c r="CY18" s="816"/>
      <c r="CZ18" s="816"/>
      <c r="DA18" s="816"/>
      <c r="DB18" s="816"/>
      <c r="DC18" s="816"/>
      <c r="DD18" s="816"/>
      <c r="DE18" s="816"/>
      <c r="DF18" s="816"/>
      <c r="DG18" s="816"/>
      <c r="DH18" s="816"/>
      <c r="DI18" s="816"/>
      <c r="DJ18" s="816"/>
      <c r="DK18" s="816"/>
      <c r="DL18" s="816"/>
      <c r="DM18" s="816"/>
      <c r="DN18" s="816"/>
      <c r="DO18" s="816"/>
      <c r="DP18" s="816"/>
      <c r="DQ18" s="816"/>
      <c r="DR18" s="816"/>
      <c r="DS18" s="816"/>
      <c r="DT18" s="816"/>
      <c r="DU18" s="816"/>
      <c r="DV18" s="816"/>
      <c r="DW18" s="816"/>
      <c r="DX18" s="816"/>
      <c r="DY18" s="816"/>
      <c r="DZ18" s="816"/>
      <c r="EA18" s="816"/>
      <c r="EB18" s="816"/>
      <c r="EC18" s="816"/>
      <c r="ED18" s="816"/>
      <c r="EE18" s="816"/>
      <c r="EF18" s="816"/>
      <c r="EG18" s="816"/>
      <c r="EH18" s="816"/>
      <c r="EI18" s="816"/>
      <c r="EJ18" s="816"/>
      <c r="EK18" s="816"/>
      <c r="EL18" s="816"/>
      <c r="EM18" s="816"/>
      <c r="EN18" s="816"/>
      <c r="EO18" s="816"/>
      <c r="EP18" s="816"/>
      <c r="EQ18" s="816"/>
      <c r="ER18" s="816"/>
      <c r="ES18" s="816"/>
      <c r="ET18" s="816"/>
      <c r="EU18" s="816"/>
      <c r="EV18" s="816"/>
      <c r="EW18" s="816"/>
      <c r="EX18" s="816"/>
      <c r="EY18" s="816"/>
      <c r="EZ18" s="816"/>
      <c r="FA18" s="816"/>
    </row>
    <row r="19" spans="1:157" s="817" customFormat="1" ht="18" customHeight="1">
      <c r="A19" s="2152"/>
      <c r="B19" s="433"/>
      <c r="C19" s="3090" t="s">
        <v>620</v>
      </c>
      <c r="D19" s="3091"/>
      <c r="E19" s="3091"/>
      <c r="F19" s="3091"/>
      <c r="G19" s="3092"/>
      <c r="H19" s="1275"/>
      <c r="I19" s="229"/>
      <c r="J19" s="439">
        <v>20</v>
      </c>
      <c r="K19" s="1276" t="s">
        <v>170</v>
      </c>
      <c r="L19" s="1093" t="s">
        <v>166</v>
      </c>
      <c r="M19" s="1087">
        <v>6400</v>
      </c>
      <c r="N19" s="717"/>
      <c r="O19" s="848" t="s">
        <v>155</v>
      </c>
      <c r="P19" s="1092" t="s">
        <v>482</v>
      </c>
      <c r="Q19" s="840"/>
      <c r="R19" s="1646"/>
      <c r="S19" s="491"/>
      <c r="T19" s="491"/>
      <c r="U19" s="491"/>
      <c r="V19" s="491"/>
      <c r="W19" s="491"/>
      <c r="X19" s="1647"/>
      <c r="Y19" s="1103"/>
      <c r="Z19" s="3076"/>
      <c r="AA19" s="816"/>
      <c r="AB19" s="816"/>
      <c r="AC19" s="816"/>
      <c r="AD19" s="816"/>
      <c r="AE19" s="816"/>
      <c r="AF19" s="816"/>
      <c r="AG19" s="816"/>
      <c r="AH19" s="816"/>
      <c r="AI19" s="816"/>
      <c r="AJ19" s="816"/>
      <c r="AK19" s="816"/>
      <c r="AL19" s="816"/>
      <c r="AM19" s="816"/>
      <c r="AN19" s="816"/>
      <c r="AO19" s="816"/>
      <c r="AP19" s="816"/>
      <c r="AQ19" s="816"/>
      <c r="AR19" s="816"/>
      <c r="AS19" s="816"/>
      <c r="AT19" s="816"/>
      <c r="AU19" s="816"/>
      <c r="AV19" s="816"/>
      <c r="AW19" s="816"/>
      <c r="AX19" s="816"/>
      <c r="AY19" s="816"/>
      <c r="AZ19" s="816"/>
      <c r="BA19" s="816"/>
      <c r="BB19" s="816"/>
      <c r="BC19" s="816"/>
      <c r="BD19" s="816"/>
      <c r="BE19" s="816"/>
      <c r="BF19" s="816"/>
      <c r="BG19" s="816"/>
      <c r="BH19" s="816"/>
      <c r="BI19" s="816"/>
      <c r="BJ19" s="816"/>
      <c r="BK19" s="816"/>
      <c r="BL19" s="816"/>
      <c r="BM19" s="816"/>
      <c r="BN19" s="816"/>
      <c r="BO19" s="816"/>
      <c r="BP19" s="816"/>
      <c r="BQ19" s="816"/>
      <c r="BR19" s="816"/>
      <c r="BS19" s="816"/>
      <c r="BT19" s="816"/>
      <c r="BU19" s="816"/>
      <c r="BV19" s="816"/>
      <c r="BW19" s="816"/>
      <c r="BX19" s="816"/>
      <c r="BY19" s="816"/>
      <c r="BZ19" s="816"/>
      <c r="CA19" s="816"/>
      <c r="CB19" s="816"/>
      <c r="CC19" s="816"/>
      <c r="CD19" s="816"/>
      <c r="CE19" s="816"/>
      <c r="CF19" s="816"/>
      <c r="CG19" s="816"/>
      <c r="CH19" s="816"/>
      <c r="CI19" s="816"/>
      <c r="CJ19" s="816"/>
      <c r="CK19" s="816"/>
      <c r="CL19" s="816"/>
      <c r="CM19" s="816"/>
      <c r="CN19" s="816"/>
      <c r="CO19" s="816"/>
      <c r="CP19" s="816"/>
      <c r="CQ19" s="816"/>
      <c r="CR19" s="816"/>
      <c r="CS19" s="816"/>
      <c r="CT19" s="816"/>
      <c r="CU19" s="816"/>
      <c r="CV19" s="816"/>
      <c r="CW19" s="816"/>
      <c r="CX19" s="816"/>
      <c r="CY19" s="816"/>
      <c r="CZ19" s="816"/>
      <c r="DA19" s="816"/>
      <c r="DB19" s="816"/>
      <c r="DC19" s="816"/>
      <c r="DD19" s="816"/>
      <c r="DE19" s="816"/>
      <c r="DF19" s="816"/>
      <c r="DG19" s="816"/>
      <c r="DH19" s="816"/>
      <c r="DI19" s="816"/>
      <c r="DJ19" s="816"/>
      <c r="DK19" s="816"/>
      <c r="DL19" s="816"/>
      <c r="DM19" s="816"/>
      <c r="DN19" s="816"/>
      <c r="DO19" s="816"/>
      <c r="DP19" s="816"/>
      <c r="DQ19" s="816"/>
      <c r="DR19" s="816"/>
      <c r="DS19" s="816"/>
      <c r="DT19" s="816"/>
      <c r="DU19" s="816"/>
      <c r="DV19" s="816"/>
      <c r="DW19" s="816"/>
      <c r="DX19" s="816"/>
      <c r="DY19" s="816"/>
      <c r="DZ19" s="816"/>
      <c r="EA19" s="816"/>
      <c r="EB19" s="816"/>
      <c r="EC19" s="816"/>
      <c r="ED19" s="816"/>
      <c r="EE19" s="816"/>
      <c r="EF19" s="816"/>
      <c r="EG19" s="816"/>
      <c r="EH19" s="816"/>
      <c r="EI19" s="816"/>
      <c r="EJ19" s="816"/>
      <c r="EK19" s="816"/>
      <c r="EL19" s="816"/>
      <c r="EM19" s="816"/>
      <c r="EN19" s="816"/>
      <c r="EO19" s="816"/>
      <c r="EP19" s="816"/>
      <c r="EQ19" s="816"/>
      <c r="ER19" s="816"/>
      <c r="ES19" s="816"/>
      <c r="ET19" s="816"/>
      <c r="EU19" s="816"/>
      <c r="EV19" s="816"/>
      <c r="EW19" s="816"/>
      <c r="EX19" s="816"/>
      <c r="EY19" s="816"/>
      <c r="EZ19" s="816"/>
      <c r="FA19" s="816"/>
    </row>
    <row r="20" spans="1:157" s="817" customFormat="1" ht="18" customHeight="1" thickBot="1">
      <c r="A20" s="2153"/>
      <c r="B20" s="455">
        <v>10</v>
      </c>
      <c r="C20" s="1286" t="s">
        <v>184</v>
      </c>
      <c r="D20" s="1283" t="s">
        <v>166</v>
      </c>
      <c r="E20" s="1284">
        <v>3400</v>
      </c>
      <c r="F20" s="725"/>
      <c r="G20" s="851"/>
      <c r="H20" s="1287" t="s">
        <v>229</v>
      </c>
      <c r="I20" s="229"/>
      <c r="J20" s="463">
        <v>21</v>
      </c>
      <c r="K20" s="1282" t="s">
        <v>171</v>
      </c>
      <c r="L20" s="1283" t="s">
        <v>166</v>
      </c>
      <c r="M20" s="1284">
        <v>3500</v>
      </c>
      <c r="N20" s="725"/>
      <c r="O20" s="853" t="s">
        <v>155</v>
      </c>
      <c r="P20" s="1285" t="s">
        <v>483</v>
      </c>
      <c r="Q20" s="849"/>
      <c r="R20" s="3079" t="s">
        <v>884</v>
      </c>
      <c r="S20" s="3080"/>
      <c r="T20" s="3095">
        <f>SUM(E7:E20,M7:M20,U7:U19)</f>
        <v>127900</v>
      </c>
      <c r="U20" s="3096"/>
      <c r="V20" s="1554">
        <f>SUM(F7:F20,N7:N20,V7:V16)</f>
        <v>0</v>
      </c>
      <c r="W20" s="1555"/>
      <c r="X20" s="1556"/>
      <c r="Y20" s="1103"/>
      <c r="Z20" s="3076"/>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c r="AX20" s="816"/>
      <c r="AY20" s="816"/>
      <c r="AZ20" s="816"/>
      <c r="BA20" s="816"/>
      <c r="BB20" s="816"/>
      <c r="BC20" s="816"/>
      <c r="BD20" s="816"/>
      <c r="BE20" s="816"/>
      <c r="BF20" s="816"/>
      <c r="BG20" s="816"/>
      <c r="BH20" s="816"/>
      <c r="BI20" s="816"/>
      <c r="BJ20" s="816"/>
      <c r="BK20" s="816"/>
      <c r="BL20" s="816"/>
      <c r="BM20" s="816"/>
      <c r="BN20" s="816"/>
      <c r="BO20" s="816"/>
      <c r="BP20" s="816"/>
      <c r="BQ20" s="816"/>
      <c r="BR20" s="816"/>
      <c r="BS20" s="816"/>
      <c r="BT20" s="816"/>
      <c r="BU20" s="816"/>
      <c r="BV20" s="816"/>
      <c r="BW20" s="816"/>
      <c r="BX20" s="816"/>
      <c r="BY20" s="816"/>
      <c r="BZ20" s="816"/>
      <c r="CA20" s="816"/>
      <c r="CB20" s="816"/>
      <c r="CC20" s="816"/>
      <c r="CD20" s="816"/>
      <c r="CE20" s="816"/>
      <c r="CF20" s="816"/>
      <c r="CG20" s="816"/>
      <c r="CH20" s="816"/>
      <c r="CI20" s="816"/>
      <c r="CJ20" s="816"/>
      <c r="CK20" s="816"/>
      <c r="CL20" s="816"/>
      <c r="CM20" s="816"/>
      <c r="CN20" s="816"/>
      <c r="CO20" s="816"/>
      <c r="CP20" s="816"/>
      <c r="CQ20" s="816"/>
      <c r="CR20" s="816"/>
      <c r="CS20" s="816"/>
      <c r="CT20" s="816"/>
      <c r="CU20" s="816"/>
      <c r="CV20" s="816"/>
      <c r="CW20" s="816"/>
      <c r="CX20" s="816"/>
      <c r="CY20" s="816"/>
      <c r="CZ20" s="816"/>
      <c r="DA20" s="816"/>
      <c r="DB20" s="816"/>
      <c r="DC20" s="816"/>
      <c r="DD20" s="816"/>
      <c r="DE20" s="816"/>
      <c r="DF20" s="816"/>
      <c r="DG20" s="816"/>
      <c r="DH20" s="816"/>
      <c r="DI20" s="816"/>
      <c r="DJ20" s="816"/>
      <c r="DK20" s="816"/>
      <c r="DL20" s="816"/>
      <c r="DM20" s="816"/>
      <c r="DN20" s="816"/>
      <c r="DO20" s="816"/>
      <c r="DP20" s="816"/>
      <c r="DQ20" s="816"/>
      <c r="DR20" s="816"/>
      <c r="DS20" s="816"/>
      <c r="DT20" s="816"/>
      <c r="DU20" s="816"/>
      <c r="DV20" s="816"/>
      <c r="DW20" s="816"/>
      <c r="DX20" s="816"/>
      <c r="DY20" s="816"/>
      <c r="DZ20" s="816"/>
      <c r="EA20" s="816"/>
      <c r="EB20" s="816"/>
      <c r="EC20" s="816"/>
      <c r="ED20" s="816"/>
      <c r="EE20" s="816"/>
      <c r="EF20" s="816"/>
      <c r="EG20" s="816"/>
      <c r="EH20" s="816"/>
      <c r="EI20" s="816"/>
      <c r="EJ20" s="816"/>
      <c r="EK20" s="816"/>
      <c r="EL20" s="816"/>
      <c r="EM20" s="816"/>
      <c r="EN20" s="816"/>
      <c r="EO20" s="816"/>
      <c r="EP20" s="816"/>
      <c r="EQ20" s="816"/>
      <c r="ER20" s="816"/>
      <c r="ES20" s="816"/>
      <c r="ET20" s="816"/>
      <c r="EU20" s="816"/>
      <c r="EV20" s="816"/>
      <c r="EW20" s="816"/>
      <c r="EX20" s="816"/>
      <c r="EY20" s="816"/>
      <c r="EZ20" s="816"/>
      <c r="FA20" s="816"/>
    </row>
    <row r="21" spans="1:157" s="817" customFormat="1" ht="6" customHeight="1" thickTop="1">
      <c r="A21" s="854"/>
      <c r="B21" s="231"/>
      <c r="C21" s="231"/>
      <c r="D21" s="231"/>
      <c r="E21" s="855"/>
      <c r="F21" s="856"/>
      <c r="G21" s="232"/>
      <c r="H21" s="878"/>
      <c r="I21" s="857"/>
      <c r="J21" s="234"/>
      <c r="K21" s="234"/>
      <c r="L21" s="235"/>
      <c r="M21" s="858"/>
      <c r="N21" s="856"/>
      <c r="O21" s="859" t="s">
        <v>155</v>
      </c>
      <c r="P21" s="881"/>
      <c r="Q21" s="860"/>
      <c r="R21" s="229"/>
      <c r="S21" s="837"/>
      <c r="T21" s="999"/>
      <c r="U21" s="1000"/>
      <c r="V21" s="236"/>
      <c r="W21" s="859"/>
      <c r="X21" s="878"/>
      <c r="Y21" s="1103"/>
      <c r="Z21" s="307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6"/>
      <c r="AY21" s="816"/>
      <c r="AZ21" s="816"/>
      <c r="BA21" s="816"/>
      <c r="BB21" s="816"/>
      <c r="BC21" s="816"/>
      <c r="BD21" s="816"/>
      <c r="BE21" s="816"/>
      <c r="BF21" s="816"/>
      <c r="BG21" s="816"/>
      <c r="BH21" s="816"/>
      <c r="BI21" s="816"/>
      <c r="BJ21" s="816"/>
      <c r="BK21" s="816"/>
      <c r="BL21" s="816"/>
      <c r="BM21" s="816"/>
      <c r="BN21" s="816"/>
      <c r="BO21" s="816"/>
      <c r="BP21" s="816"/>
      <c r="BQ21" s="816"/>
      <c r="BR21" s="816"/>
      <c r="BS21" s="816"/>
      <c r="BT21" s="816"/>
      <c r="BU21" s="816"/>
      <c r="BV21" s="816"/>
      <c r="BW21" s="816"/>
      <c r="BX21" s="816"/>
      <c r="BY21" s="816"/>
      <c r="BZ21" s="816"/>
      <c r="CA21" s="816"/>
      <c r="CB21" s="816"/>
      <c r="CC21" s="816"/>
      <c r="CD21" s="816"/>
      <c r="CE21" s="816"/>
      <c r="CF21" s="816"/>
      <c r="CG21" s="816"/>
      <c r="CH21" s="816"/>
      <c r="CI21" s="816"/>
      <c r="CJ21" s="816"/>
      <c r="CK21" s="816"/>
      <c r="CL21" s="816"/>
      <c r="CM21" s="816"/>
      <c r="CN21" s="816"/>
      <c r="CO21" s="816"/>
      <c r="CP21" s="816"/>
      <c r="CQ21" s="816"/>
      <c r="CR21" s="816"/>
      <c r="CS21" s="816"/>
      <c r="CT21" s="816"/>
      <c r="CU21" s="816"/>
      <c r="CV21" s="816"/>
      <c r="CW21" s="816"/>
      <c r="CX21" s="816"/>
      <c r="CY21" s="816"/>
      <c r="CZ21" s="816"/>
      <c r="DA21" s="816"/>
      <c r="DB21" s="816"/>
      <c r="DC21" s="816"/>
      <c r="DD21" s="816"/>
      <c r="DE21" s="816"/>
      <c r="DF21" s="816"/>
      <c r="DG21" s="816"/>
      <c r="DH21" s="816"/>
      <c r="DI21" s="816"/>
      <c r="DJ21" s="816"/>
      <c r="DK21" s="816"/>
      <c r="DL21" s="816"/>
      <c r="DM21" s="816"/>
      <c r="DN21" s="816"/>
      <c r="DO21" s="816"/>
      <c r="DP21" s="816"/>
      <c r="DQ21" s="816"/>
      <c r="DR21" s="816"/>
      <c r="DS21" s="816"/>
      <c r="DT21" s="816"/>
      <c r="DU21" s="816"/>
      <c r="DV21" s="816"/>
      <c r="DW21" s="816"/>
      <c r="DX21" s="816"/>
      <c r="DY21" s="816"/>
      <c r="DZ21" s="816"/>
      <c r="EA21" s="816"/>
      <c r="EB21" s="816"/>
      <c r="EC21" s="816"/>
      <c r="ED21" s="816"/>
      <c r="EE21" s="816"/>
      <c r="EF21" s="816"/>
      <c r="EG21" s="816"/>
      <c r="EH21" s="816"/>
      <c r="EI21" s="816"/>
      <c r="EJ21" s="816"/>
      <c r="EK21" s="816"/>
      <c r="EL21" s="816"/>
      <c r="EM21" s="816"/>
      <c r="EN21" s="816"/>
      <c r="EO21" s="816"/>
      <c r="EP21" s="816"/>
      <c r="EQ21" s="816"/>
      <c r="ER21" s="816"/>
      <c r="ES21" s="816"/>
      <c r="ET21" s="816"/>
      <c r="EU21" s="816"/>
      <c r="EV21" s="816"/>
      <c r="EW21" s="816"/>
      <c r="EX21" s="816"/>
      <c r="EY21" s="816"/>
      <c r="EZ21" s="816"/>
      <c r="FA21" s="816"/>
    </row>
    <row r="22" spans="1:157" s="817" customFormat="1" ht="18" customHeight="1" thickBot="1">
      <c r="A22" s="3039" t="s">
        <v>895</v>
      </c>
      <c r="B22" s="829">
        <v>50</v>
      </c>
      <c r="C22" s="1288" t="s">
        <v>206</v>
      </c>
      <c r="D22" s="1289" t="s">
        <v>166</v>
      </c>
      <c r="E22" s="1290" t="s">
        <v>451</v>
      </c>
      <c r="F22" s="1291" t="s">
        <v>452</v>
      </c>
      <c r="G22" s="836" t="s">
        <v>155</v>
      </c>
      <c r="H22" s="1270" t="s">
        <v>222</v>
      </c>
      <c r="I22" s="229"/>
      <c r="J22" s="862">
        <v>58</v>
      </c>
      <c r="K22" s="1292" t="s">
        <v>195</v>
      </c>
      <c r="L22" s="1289" t="s">
        <v>166</v>
      </c>
      <c r="M22" s="1290" t="s">
        <v>451</v>
      </c>
      <c r="N22" s="1293" t="s">
        <v>452</v>
      </c>
      <c r="O22" s="836" t="s">
        <v>155</v>
      </c>
      <c r="P22" s="1273" t="s">
        <v>237</v>
      </c>
      <c r="Q22" s="840"/>
      <c r="R22" s="1550">
        <v>66</v>
      </c>
      <c r="S22" s="1572" t="s">
        <v>719</v>
      </c>
      <c r="T22" s="1272" t="s">
        <v>166</v>
      </c>
      <c r="U22" s="1290" t="s">
        <v>451</v>
      </c>
      <c r="V22" s="1557" t="s">
        <v>452</v>
      </c>
      <c r="W22" s="1562" t="s">
        <v>155</v>
      </c>
      <c r="X22" s="1563" t="s">
        <v>234</v>
      </c>
      <c r="Y22" s="1103"/>
      <c r="Z22" s="307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6"/>
      <c r="AY22" s="816"/>
      <c r="AZ22" s="816"/>
      <c r="BA22" s="816"/>
      <c r="BB22" s="816"/>
      <c r="BC22" s="816"/>
      <c r="BD22" s="816"/>
      <c r="BE22" s="816"/>
      <c r="BF22" s="816"/>
      <c r="BG22" s="816"/>
      <c r="BH22" s="816"/>
      <c r="BI22" s="816"/>
      <c r="BJ22" s="816"/>
      <c r="BK22" s="816"/>
      <c r="BL22" s="816"/>
      <c r="BM22" s="816"/>
      <c r="BN22" s="816"/>
      <c r="BO22" s="816"/>
      <c r="BP22" s="816"/>
      <c r="BQ22" s="816"/>
      <c r="BR22" s="816"/>
      <c r="BS22" s="816"/>
      <c r="BT22" s="816"/>
      <c r="BU22" s="816"/>
      <c r="BV22" s="816"/>
      <c r="BW22" s="816"/>
      <c r="BX22" s="816"/>
      <c r="BY22" s="816"/>
      <c r="BZ22" s="816"/>
      <c r="CA22" s="816"/>
      <c r="CB22" s="816"/>
      <c r="CC22" s="816"/>
      <c r="CD22" s="816"/>
      <c r="CE22" s="816"/>
      <c r="CF22" s="816"/>
      <c r="CG22" s="816"/>
      <c r="CH22" s="816"/>
      <c r="CI22" s="816"/>
      <c r="CJ22" s="816"/>
      <c r="CK22" s="816"/>
      <c r="CL22" s="816"/>
      <c r="CM22" s="816"/>
      <c r="CN22" s="816"/>
      <c r="CO22" s="816"/>
      <c r="CP22" s="816"/>
      <c r="CQ22" s="816"/>
      <c r="CR22" s="816"/>
      <c r="CS22" s="816"/>
      <c r="CT22" s="816"/>
      <c r="CU22" s="816"/>
      <c r="CV22" s="816"/>
      <c r="CW22" s="816"/>
      <c r="CX22" s="816"/>
      <c r="CY22" s="816"/>
      <c r="CZ22" s="816"/>
      <c r="DA22" s="816"/>
      <c r="DB22" s="816"/>
      <c r="DC22" s="816"/>
      <c r="DD22" s="816"/>
      <c r="DE22" s="816"/>
      <c r="DF22" s="816"/>
      <c r="DG22" s="816"/>
      <c r="DH22" s="816"/>
      <c r="DI22" s="816"/>
      <c r="DJ22" s="816"/>
      <c r="DK22" s="816"/>
      <c r="DL22" s="816"/>
      <c r="DM22" s="816"/>
      <c r="DN22" s="816"/>
      <c r="DO22" s="816"/>
      <c r="DP22" s="816"/>
      <c r="DQ22" s="816"/>
      <c r="DR22" s="816"/>
      <c r="DS22" s="816"/>
      <c r="DT22" s="816"/>
      <c r="DU22" s="816"/>
      <c r="DV22" s="816"/>
      <c r="DW22" s="816"/>
      <c r="DX22" s="816"/>
      <c r="DY22" s="816"/>
      <c r="DZ22" s="816"/>
      <c r="EA22" s="816"/>
      <c r="EB22" s="816"/>
      <c r="EC22" s="816"/>
      <c r="ED22" s="816"/>
      <c r="EE22" s="816"/>
      <c r="EF22" s="816"/>
      <c r="EG22" s="816"/>
      <c r="EH22" s="816"/>
      <c r="EI22" s="816"/>
      <c r="EJ22" s="816"/>
      <c r="EK22" s="816"/>
      <c r="EL22" s="816"/>
      <c r="EM22" s="816"/>
      <c r="EN22" s="816"/>
      <c r="EO22" s="816"/>
      <c r="EP22" s="816"/>
      <c r="EQ22" s="816"/>
      <c r="ER22" s="816"/>
      <c r="ES22" s="816"/>
      <c r="ET22" s="816"/>
      <c r="EU22" s="816"/>
      <c r="EV22" s="816"/>
      <c r="EW22" s="816"/>
      <c r="EX22" s="816"/>
      <c r="EY22" s="816"/>
      <c r="EZ22" s="816"/>
      <c r="FA22" s="816"/>
    </row>
    <row r="23" spans="1:157" s="817" customFormat="1" ht="17.100000000000001" customHeight="1" thickTop="1">
      <c r="A23" s="3040"/>
      <c r="B23" s="713">
        <v>51</v>
      </c>
      <c r="C23" s="823" t="s">
        <v>207</v>
      </c>
      <c r="D23" s="1280" t="s">
        <v>166</v>
      </c>
      <c r="E23" s="1087">
        <v>3800</v>
      </c>
      <c r="F23" s="818"/>
      <c r="G23" s="839" t="s">
        <v>155</v>
      </c>
      <c r="H23" s="1092" t="s">
        <v>222</v>
      </c>
      <c r="I23" s="229"/>
      <c r="J23" s="718">
        <v>59</v>
      </c>
      <c r="K23" s="1111" t="s">
        <v>154</v>
      </c>
      <c r="L23" s="1280" t="s">
        <v>166</v>
      </c>
      <c r="M23" s="1294" t="s">
        <v>451</v>
      </c>
      <c r="N23" s="1295" t="s">
        <v>452</v>
      </c>
      <c r="O23" s="864" t="s">
        <v>155</v>
      </c>
      <c r="P23" s="1275" t="s">
        <v>237</v>
      </c>
      <c r="Q23" s="840"/>
      <c r="R23" s="1551">
        <v>67</v>
      </c>
      <c r="S23" s="1573" t="s">
        <v>179</v>
      </c>
      <c r="T23" s="1093" t="s">
        <v>166</v>
      </c>
      <c r="U23" s="1087">
        <v>3300</v>
      </c>
      <c r="V23" s="861"/>
      <c r="W23" s="1564" t="s">
        <v>155</v>
      </c>
      <c r="X23" s="1092" t="s">
        <v>222</v>
      </c>
      <c r="Y23" s="1103"/>
      <c r="Z23" s="307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816"/>
      <c r="BA23" s="816"/>
      <c r="BB23" s="816"/>
      <c r="BC23" s="816"/>
      <c r="BD23" s="816"/>
      <c r="BE23" s="816"/>
      <c r="BF23" s="816"/>
      <c r="BG23" s="816"/>
      <c r="BH23" s="816"/>
      <c r="BI23" s="816"/>
      <c r="BJ23" s="816"/>
      <c r="BK23" s="816"/>
      <c r="BL23" s="816"/>
      <c r="BM23" s="816"/>
      <c r="BN23" s="816"/>
      <c r="BO23" s="816"/>
      <c r="BP23" s="816"/>
      <c r="BQ23" s="816"/>
      <c r="BR23" s="816"/>
      <c r="BS23" s="816"/>
      <c r="BT23" s="816"/>
      <c r="BU23" s="816"/>
      <c r="BV23" s="816"/>
      <c r="BW23" s="816"/>
      <c r="BX23" s="816"/>
      <c r="BY23" s="816"/>
      <c r="BZ23" s="816"/>
      <c r="CA23" s="816"/>
      <c r="CB23" s="816"/>
      <c r="CC23" s="816"/>
      <c r="CD23" s="816"/>
      <c r="CE23" s="816"/>
      <c r="CF23" s="816"/>
      <c r="CG23" s="816"/>
      <c r="CH23" s="816"/>
      <c r="CI23" s="816"/>
      <c r="CJ23" s="816"/>
      <c r="CK23" s="816"/>
      <c r="CL23" s="816"/>
      <c r="CM23" s="816"/>
      <c r="CN23" s="816"/>
      <c r="CO23" s="816"/>
      <c r="CP23" s="816"/>
      <c r="CQ23" s="816"/>
      <c r="CR23" s="816"/>
      <c r="CS23" s="816"/>
      <c r="CT23" s="816"/>
      <c r="CU23" s="816"/>
      <c r="CV23" s="816"/>
      <c r="CW23" s="816"/>
      <c r="CX23" s="816"/>
      <c r="CY23" s="816"/>
      <c r="CZ23" s="816"/>
      <c r="DA23" s="816"/>
      <c r="DB23" s="816"/>
      <c r="DC23" s="816"/>
      <c r="DD23" s="816"/>
      <c r="DE23" s="816"/>
      <c r="DF23" s="816"/>
      <c r="DG23" s="816"/>
      <c r="DH23" s="816"/>
      <c r="DI23" s="816"/>
      <c r="DJ23" s="816"/>
      <c r="DK23" s="816"/>
      <c r="DL23" s="816"/>
      <c r="DM23" s="816"/>
      <c r="DN23" s="816"/>
      <c r="DO23" s="816"/>
      <c r="DP23" s="816"/>
      <c r="DQ23" s="816"/>
      <c r="DR23" s="816"/>
      <c r="DS23" s="816"/>
      <c r="DT23" s="816"/>
      <c r="DU23" s="816"/>
      <c r="DV23" s="816"/>
      <c r="DW23" s="816"/>
      <c r="DX23" s="816"/>
      <c r="DY23" s="816"/>
      <c r="DZ23" s="816"/>
      <c r="EA23" s="816"/>
      <c r="EB23" s="816"/>
      <c r="EC23" s="816"/>
      <c r="ED23" s="816"/>
      <c r="EE23" s="816"/>
      <c r="EF23" s="816"/>
      <c r="EG23" s="816"/>
      <c r="EH23" s="816"/>
      <c r="EI23" s="816"/>
      <c r="EJ23" s="816"/>
      <c r="EK23" s="816"/>
      <c r="EL23" s="816"/>
      <c r="EM23" s="816"/>
      <c r="EN23" s="816"/>
      <c r="EO23" s="816"/>
      <c r="EP23" s="816"/>
      <c r="EQ23" s="816"/>
      <c r="ER23" s="816"/>
      <c r="ES23" s="816"/>
      <c r="ET23" s="816"/>
      <c r="EU23" s="816"/>
      <c r="EV23" s="816"/>
      <c r="EW23" s="816"/>
      <c r="EX23" s="816"/>
      <c r="EY23" s="816"/>
      <c r="EZ23" s="816"/>
      <c r="FA23" s="816"/>
    </row>
    <row r="24" spans="1:157" s="817" customFormat="1" ht="17.100000000000001" customHeight="1">
      <c r="A24" s="3040"/>
      <c r="B24" s="713"/>
      <c r="C24" s="2066" t="s">
        <v>738</v>
      </c>
      <c r="D24" s="2067"/>
      <c r="E24" s="2067"/>
      <c r="F24" s="2067"/>
      <c r="G24" s="2068"/>
      <c r="H24" s="866"/>
      <c r="I24" s="229"/>
      <c r="J24" s="718"/>
      <c r="K24" s="2025" t="s">
        <v>722</v>
      </c>
      <c r="L24" s="2026"/>
      <c r="M24" s="2026"/>
      <c r="N24" s="2026"/>
      <c r="O24" s="2027"/>
      <c r="P24" s="1275"/>
      <c r="Q24" s="237"/>
      <c r="R24" s="1551">
        <v>68</v>
      </c>
      <c r="S24" s="1638" t="s">
        <v>737</v>
      </c>
      <c r="T24" s="1093" t="s">
        <v>166</v>
      </c>
      <c r="U24" s="1087">
        <v>2550</v>
      </c>
      <c r="V24" s="717"/>
      <c r="W24" s="1564"/>
      <c r="X24" s="1092" t="s">
        <v>222</v>
      </c>
      <c r="Y24" s="1103"/>
      <c r="Z24" s="3076"/>
      <c r="AA24" s="816"/>
      <c r="AB24" s="816"/>
      <c r="AC24" s="816"/>
      <c r="AD24" s="816"/>
      <c r="AE24" s="816"/>
      <c r="AF24" s="816"/>
      <c r="AG24" s="816"/>
      <c r="AH24" s="816"/>
      <c r="AI24" s="816"/>
      <c r="AJ24" s="816"/>
      <c r="AK24" s="816"/>
      <c r="AL24" s="816"/>
      <c r="AM24" s="816"/>
      <c r="AN24" s="816"/>
      <c r="AO24" s="816"/>
      <c r="AP24" s="816"/>
      <c r="AQ24" s="816"/>
      <c r="AR24" s="816"/>
      <c r="AS24" s="816"/>
      <c r="AT24" s="816"/>
      <c r="AU24" s="816"/>
      <c r="AV24" s="816"/>
      <c r="AW24" s="816"/>
      <c r="AX24" s="816"/>
      <c r="AY24" s="816"/>
      <c r="AZ24" s="816"/>
      <c r="BA24" s="816"/>
      <c r="BB24" s="816"/>
      <c r="BC24" s="816"/>
      <c r="BD24" s="816"/>
      <c r="BE24" s="816"/>
      <c r="BF24" s="816"/>
      <c r="BG24" s="816"/>
      <c r="BH24" s="816"/>
      <c r="BI24" s="816"/>
      <c r="BJ24" s="816"/>
      <c r="BK24" s="816"/>
      <c r="BL24" s="816"/>
      <c r="BM24" s="816"/>
      <c r="BN24" s="816"/>
      <c r="BO24" s="816"/>
      <c r="BP24" s="816"/>
      <c r="BQ24" s="816"/>
      <c r="BR24" s="816"/>
      <c r="BS24" s="816"/>
      <c r="BT24" s="816"/>
      <c r="BU24" s="816"/>
      <c r="BV24" s="816"/>
      <c r="BW24" s="816"/>
      <c r="BX24" s="816"/>
      <c r="BY24" s="816"/>
      <c r="BZ24" s="816"/>
      <c r="CA24" s="816"/>
      <c r="CB24" s="816"/>
      <c r="CC24" s="816"/>
      <c r="CD24" s="816"/>
      <c r="CE24" s="816"/>
      <c r="CF24" s="816"/>
      <c r="CG24" s="816"/>
      <c r="CH24" s="816"/>
      <c r="CI24" s="816"/>
      <c r="CJ24" s="816"/>
      <c r="CK24" s="816"/>
      <c r="CL24" s="816"/>
      <c r="CM24" s="816"/>
      <c r="CN24" s="816"/>
      <c r="CO24" s="816"/>
      <c r="CP24" s="816"/>
      <c r="CQ24" s="816"/>
      <c r="CR24" s="816"/>
      <c r="CS24" s="816"/>
      <c r="CT24" s="816"/>
      <c r="CU24" s="816"/>
      <c r="CV24" s="816"/>
      <c r="CW24" s="816"/>
      <c r="CX24" s="816"/>
      <c r="CY24" s="816"/>
      <c r="CZ24" s="816"/>
      <c r="DA24" s="816"/>
      <c r="DB24" s="816"/>
      <c r="DC24" s="816"/>
      <c r="DD24" s="816"/>
      <c r="DE24" s="816"/>
      <c r="DF24" s="816"/>
      <c r="DG24" s="816"/>
      <c r="DH24" s="816"/>
      <c r="DI24" s="816"/>
      <c r="DJ24" s="816"/>
      <c r="DK24" s="816"/>
      <c r="DL24" s="816"/>
      <c r="DM24" s="816"/>
      <c r="DN24" s="816"/>
      <c r="DO24" s="816"/>
      <c r="DP24" s="816"/>
      <c r="DQ24" s="816"/>
      <c r="DR24" s="816"/>
      <c r="DS24" s="816"/>
      <c r="DT24" s="816"/>
      <c r="DU24" s="816"/>
      <c r="DV24" s="816"/>
      <c r="DW24" s="816"/>
      <c r="DX24" s="816"/>
      <c r="DY24" s="816"/>
      <c r="DZ24" s="816"/>
      <c r="EA24" s="816"/>
      <c r="EB24" s="816"/>
      <c r="EC24" s="816"/>
      <c r="ED24" s="816"/>
      <c r="EE24" s="816"/>
      <c r="EF24" s="816"/>
      <c r="EG24" s="816"/>
      <c r="EH24" s="816"/>
      <c r="EI24" s="816"/>
      <c r="EJ24" s="816"/>
      <c r="EK24" s="816"/>
      <c r="EL24" s="816"/>
      <c r="EM24" s="816"/>
      <c r="EN24" s="816"/>
      <c r="EO24" s="816"/>
      <c r="EP24" s="816"/>
      <c r="EQ24" s="816"/>
      <c r="ER24" s="816"/>
      <c r="ES24" s="816"/>
      <c r="ET24" s="816"/>
      <c r="EU24" s="816"/>
      <c r="EV24" s="816"/>
      <c r="EW24" s="816"/>
      <c r="EX24" s="816"/>
      <c r="EY24" s="816"/>
      <c r="EZ24" s="816"/>
      <c r="FA24" s="816"/>
    </row>
    <row r="25" spans="1:157" s="817" customFormat="1" ht="17.100000000000001" customHeight="1">
      <c r="A25" s="3040"/>
      <c r="B25" s="713">
        <v>52</v>
      </c>
      <c r="C25" s="1094" t="s">
        <v>714</v>
      </c>
      <c r="D25" s="1280" t="s">
        <v>166</v>
      </c>
      <c r="E25" s="1087">
        <v>3000</v>
      </c>
      <c r="F25" s="717"/>
      <c r="G25" s="839" t="s">
        <v>155</v>
      </c>
      <c r="H25" s="1092" t="s">
        <v>227</v>
      </c>
      <c r="I25" s="229"/>
      <c r="J25" s="718">
        <v>60</v>
      </c>
      <c r="K25" s="1111" t="s">
        <v>387</v>
      </c>
      <c r="L25" s="1280" t="s">
        <v>166</v>
      </c>
      <c r="M25" s="1294" t="s">
        <v>451</v>
      </c>
      <c r="N25" s="1295" t="s">
        <v>452</v>
      </c>
      <c r="O25" s="839" t="s">
        <v>155</v>
      </c>
      <c r="P25" s="1275" t="s">
        <v>234</v>
      </c>
      <c r="Q25" s="237"/>
      <c r="R25" s="1552">
        <v>69</v>
      </c>
      <c r="S25" s="1574" t="s">
        <v>705</v>
      </c>
      <c r="T25" s="1553" t="s">
        <v>166</v>
      </c>
      <c r="U25" s="1109">
        <v>2500</v>
      </c>
      <c r="V25" s="717"/>
      <c r="W25" s="1564" t="s">
        <v>155</v>
      </c>
      <c r="X25" s="1092" t="s">
        <v>297</v>
      </c>
      <c r="Y25" s="1103"/>
      <c r="Z25" s="3076"/>
      <c r="AA25" s="816"/>
      <c r="AB25" s="816"/>
      <c r="AC25" s="816"/>
      <c r="AD25" s="816"/>
      <c r="AE25" s="816"/>
      <c r="AF25" s="816"/>
      <c r="AG25" s="816"/>
      <c r="AH25" s="816"/>
      <c r="AI25" s="816"/>
      <c r="AJ25" s="816"/>
      <c r="AK25" s="816"/>
      <c r="AL25" s="816"/>
      <c r="AM25" s="816"/>
      <c r="AN25" s="816"/>
      <c r="AO25" s="816"/>
      <c r="AP25" s="816"/>
      <c r="AQ25" s="816"/>
      <c r="AR25" s="816"/>
      <c r="AS25" s="816"/>
      <c r="AT25" s="816"/>
      <c r="AU25" s="816"/>
      <c r="AV25" s="816"/>
      <c r="AW25" s="816"/>
      <c r="AX25" s="816"/>
      <c r="AY25" s="816"/>
      <c r="AZ25" s="816"/>
      <c r="BA25" s="816"/>
      <c r="BB25" s="816"/>
      <c r="BC25" s="816"/>
      <c r="BD25" s="816"/>
      <c r="BE25" s="816"/>
      <c r="BF25" s="816"/>
      <c r="BG25" s="816"/>
      <c r="BH25" s="816"/>
      <c r="BI25" s="816"/>
      <c r="BJ25" s="816"/>
      <c r="BK25" s="816"/>
      <c r="BL25" s="816"/>
      <c r="BM25" s="816"/>
      <c r="BN25" s="816"/>
      <c r="BO25" s="816"/>
      <c r="BP25" s="816"/>
      <c r="BQ25" s="816"/>
      <c r="BR25" s="816"/>
      <c r="BS25" s="816"/>
      <c r="BT25" s="816"/>
      <c r="BU25" s="816"/>
      <c r="BV25" s="816"/>
      <c r="BW25" s="816"/>
      <c r="BX25" s="816"/>
      <c r="BY25" s="816"/>
      <c r="BZ25" s="816"/>
      <c r="CA25" s="816"/>
      <c r="CB25" s="816"/>
      <c r="CC25" s="816"/>
      <c r="CD25" s="816"/>
      <c r="CE25" s="816"/>
      <c r="CF25" s="816"/>
      <c r="CG25" s="816"/>
      <c r="CH25" s="816"/>
      <c r="CI25" s="816"/>
      <c r="CJ25" s="816"/>
      <c r="CK25" s="816"/>
      <c r="CL25" s="816"/>
      <c r="CM25" s="816"/>
      <c r="CN25" s="816"/>
      <c r="CO25" s="816"/>
      <c r="CP25" s="816"/>
      <c r="CQ25" s="816"/>
      <c r="CR25" s="816"/>
      <c r="CS25" s="816"/>
      <c r="CT25" s="816"/>
      <c r="CU25" s="816"/>
      <c r="CV25" s="816"/>
      <c r="CW25" s="816"/>
      <c r="CX25" s="816"/>
      <c r="CY25" s="816"/>
      <c r="CZ25" s="816"/>
      <c r="DA25" s="816"/>
      <c r="DB25" s="816"/>
      <c r="DC25" s="816"/>
      <c r="DD25" s="816"/>
      <c r="DE25" s="816"/>
      <c r="DF25" s="816"/>
      <c r="DG25" s="816"/>
      <c r="DH25" s="816"/>
      <c r="DI25" s="816"/>
      <c r="DJ25" s="816"/>
      <c r="DK25" s="816"/>
      <c r="DL25" s="816"/>
      <c r="DM25" s="816"/>
      <c r="DN25" s="816"/>
      <c r="DO25" s="816"/>
      <c r="DP25" s="816"/>
      <c r="DQ25" s="816"/>
      <c r="DR25" s="816"/>
      <c r="DS25" s="816"/>
      <c r="DT25" s="816"/>
      <c r="DU25" s="816"/>
      <c r="DV25" s="816"/>
      <c r="DW25" s="816"/>
      <c r="DX25" s="816"/>
      <c r="DY25" s="816"/>
      <c r="DZ25" s="816"/>
      <c r="EA25" s="816"/>
      <c r="EB25" s="816"/>
      <c r="EC25" s="816"/>
      <c r="ED25" s="816"/>
      <c r="EE25" s="816"/>
      <c r="EF25" s="816"/>
      <c r="EG25" s="816"/>
      <c r="EH25" s="816"/>
      <c r="EI25" s="816"/>
      <c r="EJ25" s="816"/>
      <c r="EK25" s="816"/>
      <c r="EL25" s="816"/>
      <c r="EM25" s="816"/>
      <c r="EN25" s="816"/>
      <c r="EO25" s="816"/>
      <c r="EP25" s="816"/>
      <c r="EQ25" s="816"/>
      <c r="ER25" s="816"/>
      <c r="ES25" s="816"/>
      <c r="ET25" s="816"/>
      <c r="EU25" s="816"/>
      <c r="EV25" s="816"/>
      <c r="EW25" s="816"/>
      <c r="EX25" s="816"/>
      <c r="EY25" s="816"/>
      <c r="EZ25" s="816"/>
      <c r="FA25" s="816"/>
    </row>
    <row r="26" spans="1:157" s="817" customFormat="1" ht="17.100000000000001" customHeight="1">
      <c r="A26" s="3040"/>
      <c r="B26" s="713">
        <v>53</v>
      </c>
      <c r="C26" s="823" t="s">
        <v>208</v>
      </c>
      <c r="D26" s="1280" t="s">
        <v>166</v>
      </c>
      <c r="E26" s="1087">
        <v>3550</v>
      </c>
      <c r="F26" s="717"/>
      <c r="G26" s="839" t="s">
        <v>155</v>
      </c>
      <c r="H26" s="1092" t="s">
        <v>222</v>
      </c>
      <c r="I26" s="229"/>
      <c r="J26" s="718">
        <v>61</v>
      </c>
      <c r="K26" s="1111" t="s">
        <v>196</v>
      </c>
      <c r="L26" s="1280" t="s">
        <v>549</v>
      </c>
      <c r="M26" s="1294" t="s">
        <v>451</v>
      </c>
      <c r="N26" s="1295" t="s">
        <v>452</v>
      </c>
      <c r="O26" s="839" t="s">
        <v>155</v>
      </c>
      <c r="P26" s="1275" t="s">
        <v>220</v>
      </c>
      <c r="Q26" s="237"/>
      <c r="R26" s="1558">
        <v>70</v>
      </c>
      <c r="S26" s="434" t="s">
        <v>706</v>
      </c>
      <c r="T26" s="1553" t="s">
        <v>166</v>
      </c>
      <c r="U26" s="1331">
        <v>1500</v>
      </c>
      <c r="V26" s="429"/>
      <c r="W26" s="1565"/>
      <c r="X26" s="263" t="s">
        <v>439</v>
      </c>
      <c r="Y26" s="1103"/>
      <c r="Z26" s="3076"/>
      <c r="AA26" s="816"/>
      <c r="AB26" s="816"/>
      <c r="AC26" s="816"/>
      <c r="AD26" s="816"/>
      <c r="AE26" s="816"/>
      <c r="AF26" s="816"/>
      <c r="AG26" s="816"/>
      <c r="AH26" s="816"/>
      <c r="AI26" s="816"/>
      <c r="AJ26" s="816"/>
      <c r="AK26" s="816"/>
      <c r="AL26" s="816"/>
      <c r="AM26" s="816"/>
      <c r="AN26" s="816"/>
      <c r="AO26" s="816"/>
      <c r="AP26" s="816"/>
      <c r="AQ26" s="816"/>
      <c r="AR26" s="816"/>
      <c r="AS26" s="816"/>
      <c r="AT26" s="816"/>
      <c r="AU26" s="816"/>
      <c r="AV26" s="816"/>
      <c r="AW26" s="816"/>
      <c r="AX26" s="816"/>
      <c r="AY26" s="816"/>
      <c r="AZ26" s="816"/>
      <c r="BA26" s="816"/>
      <c r="BB26" s="816"/>
      <c r="BC26" s="816"/>
      <c r="BD26" s="816"/>
      <c r="BE26" s="816"/>
      <c r="BF26" s="816"/>
      <c r="BG26" s="816"/>
      <c r="BH26" s="816"/>
      <c r="BI26" s="816"/>
      <c r="BJ26" s="816"/>
      <c r="BK26" s="816"/>
      <c r="BL26" s="816"/>
      <c r="BM26" s="816"/>
      <c r="BN26" s="816"/>
      <c r="BO26" s="816"/>
      <c r="BP26" s="816"/>
      <c r="BQ26" s="816"/>
      <c r="BR26" s="816"/>
      <c r="BS26" s="816"/>
      <c r="BT26" s="816"/>
      <c r="BU26" s="816"/>
      <c r="BV26" s="816"/>
      <c r="BW26" s="816"/>
      <c r="BX26" s="816"/>
      <c r="BY26" s="816"/>
      <c r="BZ26" s="816"/>
      <c r="CA26" s="816"/>
      <c r="CB26" s="816"/>
      <c r="CC26" s="816"/>
      <c r="CD26" s="816"/>
      <c r="CE26" s="816"/>
      <c r="CF26" s="816"/>
      <c r="CG26" s="816"/>
      <c r="CH26" s="816"/>
      <c r="CI26" s="816"/>
      <c r="CJ26" s="816"/>
      <c r="CK26" s="816"/>
      <c r="CL26" s="816"/>
      <c r="CM26" s="816"/>
      <c r="CN26" s="816"/>
      <c r="CO26" s="816"/>
      <c r="CP26" s="816"/>
      <c r="CQ26" s="816"/>
      <c r="CR26" s="816"/>
      <c r="CS26" s="816"/>
      <c r="CT26" s="816"/>
      <c r="CU26" s="816"/>
      <c r="CV26" s="816"/>
      <c r="CW26" s="816"/>
      <c r="CX26" s="816"/>
      <c r="CY26" s="816"/>
      <c r="CZ26" s="816"/>
      <c r="DA26" s="816"/>
      <c r="DB26" s="816"/>
      <c r="DC26" s="816"/>
      <c r="DD26" s="816"/>
      <c r="DE26" s="816"/>
      <c r="DF26" s="816"/>
      <c r="DG26" s="816"/>
      <c r="DH26" s="816"/>
      <c r="DI26" s="816"/>
      <c r="DJ26" s="816"/>
      <c r="DK26" s="816"/>
      <c r="DL26" s="816"/>
      <c r="DM26" s="816"/>
      <c r="DN26" s="816"/>
      <c r="DO26" s="816"/>
      <c r="DP26" s="816"/>
      <c r="DQ26" s="816"/>
      <c r="DR26" s="816"/>
      <c r="DS26" s="816"/>
      <c r="DT26" s="816"/>
      <c r="DU26" s="816"/>
      <c r="DV26" s="816"/>
      <c r="DW26" s="816"/>
      <c r="DX26" s="816"/>
      <c r="DY26" s="816"/>
      <c r="DZ26" s="816"/>
      <c r="EA26" s="816"/>
      <c r="EB26" s="816"/>
      <c r="EC26" s="816"/>
      <c r="ED26" s="816"/>
      <c r="EE26" s="816"/>
      <c r="EF26" s="816"/>
      <c r="EG26" s="816"/>
      <c r="EH26" s="816"/>
      <c r="EI26" s="816"/>
      <c r="EJ26" s="816"/>
      <c r="EK26" s="816"/>
      <c r="EL26" s="816"/>
      <c r="EM26" s="816"/>
      <c r="EN26" s="816"/>
      <c r="EO26" s="816"/>
      <c r="EP26" s="816"/>
      <c r="EQ26" s="816"/>
      <c r="ER26" s="816"/>
      <c r="ES26" s="816"/>
      <c r="ET26" s="816"/>
      <c r="EU26" s="816"/>
      <c r="EV26" s="816"/>
      <c r="EW26" s="816"/>
      <c r="EX26" s="816"/>
      <c r="EY26" s="816"/>
      <c r="EZ26" s="816"/>
      <c r="FA26" s="816"/>
    </row>
    <row r="27" spans="1:157" s="817" customFormat="1" ht="17.100000000000001" customHeight="1">
      <c r="A27" s="3040"/>
      <c r="B27" s="713">
        <v>54</v>
      </c>
      <c r="C27" s="823" t="s">
        <v>209</v>
      </c>
      <c r="D27" s="1280" t="s">
        <v>166</v>
      </c>
      <c r="E27" s="1087">
        <v>2300</v>
      </c>
      <c r="F27" s="825"/>
      <c r="G27" s="839" t="s">
        <v>155</v>
      </c>
      <c r="H27" s="1092" t="s">
        <v>243</v>
      </c>
      <c r="I27" s="229"/>
      <c r="J27" s="718"/>
      <c r="K27" s="3044" t="s">
        <v>893</v>
      </c>
      <c r="L27" s="3045"/>
      <c r="M27" s="3045"/>
      <c r="N27" s="3045"/>
      <c r="O27" s="3046"/>
      <c r="P27" s="1275"/>
      <c r="Q27" s="237"/>
      <c r="R27" s="1558">
        <v>71</v>
      </c>
      <c r="S27" s="434" t="s">
        <v>707</v>
      </c>
      <c r="T27" s="1553" t="s">
        <v>166</v>
      </c>
      <c r="U27" s="1331">
        <v>850</v>
      </c>
      <c r="V27" s="429"/>
      <c r="W27" s="1565"/>
      <c r="X27" s="263" t="s">
        <v>439</v>
      </c>
      <c r="Y27" s="1103"/>
      <c r="Z27" s="3076"/>
      <c r="AA27" s="816"/>
      <c r="AB27" s="816"/>
      <c r="AC27" s="816"/>
      <c r="AD27" s="816"/>
      <c r="AE27" s="816"/>
      <c r="AF27" s="816"/>
      <c r="AG27" s="816"/>
      <c r="AH27" s="816"/>
      <c r="AI27" s="816"/>
      <c r="AJ27" s="816"/>
      <c r="AK27" s="816"/>
      <c r="AL27" s="816"/>
      <c r="AM27" s="816"/>
      <c r="AN27" s="816"/>
      <c r="AO27" s="816"/>
      <c r="AP27" s="816"/>
      <c r="AQ27" s="816"/>
      <c r="AR27" s="816"/>
      <c r="AS27" s="816"/>
      <c r="AT27" s="816"/>
      <c r="AU27" s="816"/>
      <c r="AV27" s="816"/>
      <c r="AW27" s="816"/>
      <c r="AX27" s="816"/>
      <c r="AY27" s="816"/>
      <c r="AZ27" s="816"/>
      <c r="BA27" s="816"/>
      <c r="BB27" s="816"/>
      <c r="BC27" s="816"/>
      <c r="BD27" s="816"/>
      <c r="BE27" s="816"/>
      <c r="BF27" s="816"/>
      <c r="BG27" s="816"/>
      <c r="BH27" s="816"/>
      <c r="BI27" s="816"/>
      <c r="BJ27" s="816"/>
      <c r="BK27" s="816"/>
      <c r="BL27" s="816"/>
      <c r="BM27" s="816"/>
      <c r="BN27" s="816"/>
      <c r="BO27" s="816"/>
      <c r="BP27" s="816"/>
      <c r="BQ27" s="816"/>
      <c r="BR27" s="816"/>
      <c r="BS27" s="816"/>
      <c r="BT27" s="816"/>
      <c r="BU27" s="816"/>
      <c r="BV27" s="816"/>
      <c r="BW27" s="816"/>
      <c r="BX27" s="816"/>
      <c r="BY27" s="816"/>
      <c r="BZ27" s="816"/>
      <c r="CA27" s="816"/>
      <c r="CB27" s="816"/>
      <c r="CC27" s="816"/>
      <c r="CD27" s="816"/>
      <c r="CE27" s="816"/>
      <c r="CF27" s="816"/>
      <c r="CG27" s="816"/>
      <c r="CH27" s="816"/>
      <c r="CI27" s="816"/>
      <c r="CJ27" s="816"/>
      <c r="CK27" s="816"/>
      <c r="CL27" s="816"/>
      <c r="CM27" s="816"/>
      <c r="CN27" s="816"/>
      <c r="CO27" s="816"/>
      <c r="CP27" s="816"/>
      <c r="CQ27" s="816"/>
      <c r="CR27" s="816"/>
      <c r="CS27" s="816"/>
      <c r="CT27" s="816"/>
      <c r="CU27" s="816"/>
      <c r="CV27" s="816"/>
      <c r="CW27" s="816"/>
      <c r="CX27" s="816"/>
      <c r="CY27" s="816"/>
      <c r="CZ27" s="816"/>
      <c r="DA27" s="816"/>
      <c r="DB27" s="816"/>
      <c r="DC27" s="816"/>
      <c r="DD27" s="816"/>
      <c r="DE27" s="816"/>
      <c r="DF27" s="816"/>
      <c r="DG27" s="816"/>
      <c r="DH27" s="816"/>
      <c r="DI27" s="816"/>
      <c r="DJ27" s="816"/>
      <c r="DK27" s="816"/>
      <c r="DL27" s="816"/>
      <c r="DM27" s="816"/>
      <c r="DN27" s="816"/>
      <c r="DO27" s="816"/>
      <c r="DP27" s="816"/>
      <c r="DQ27" s="816"/>
      <c r="DR27" s="816"/>
      <c r="DS27" s="816"/>
      <c r="DT27" s="816"/>
      <c r="DU27" s="816"/>
      <c r="DV27" s="816"/>
      <c r="DW27" s="816"/>
      <c r="DX27" s="816"/>
      <c r="DY27" s="816"/>
      <c r="DZ27" s="816"/>
      <c r="EA27" s="816"/>
      <c r="EB27" s="816"/>
      <c r="EC27" s="816"/>
      <c r="ED27" s="816"/>
      <c r="EE27" s="816"/>
      <c r="EF27" s="816"/>
      <c r="EG27" s="816"/>
      <c r="EH27" s="816"/>
      <c r="EI27" s="816"/>
      <c r="EJ27" s="816"/>
      <c r="EK27" s="816"/>
      <c r="EL27" s="816"/>
      <c r="EM27" s="816"/>
      <c r="EN27" s="816"/>
      <c r="EO27" s="816"/>
      <c r="EP27" s="816"/>
      <c r="EQ27" s="816"/>
      <c r="ER27" s="816"/>
      <c r="ES27" s="816"/>
      <c r="ET27" s="816"/>
      <c r="EU27" s="816"/>
      <c r="EV27" s="816"/>
      <c r="EW27" s="816"/>
      <c r="EX27" s="816"/>
      <c r="EY27" s="816"/>
      <c r="EZ27" s="816"/>
      <c r="FA27" s="816"/>
    </row>
    <row r="28" spans="1:157" s="817" customFormat="1" ht="17.100000000000001" customHeight="1" thickBot="1">
      <c r="A28" s="3040"/>
      <c r="B28" s="713">
        <v>55</v>
      </c>
      <c r="C28" s="823" t="s">
        <v>210</v>
      </c>
      <c r="D28" s="1280" t="s">
        <v>166</v>
      </c>
      <c r="E28" s="1087">
        <v>3600</v>
      </c>
      <c r="F28" s="725"/>
      <c r="G28" s="839"/>
      <c r="H28" s="1279" t="s">
        <v>764</v>
      </c>
      <c r="I28" s="229"/>
      <c r="J28" s="718">
        <v>62</v>
      </c>
      <c r="K28" s="1111" t="s">
        <v>198</v>
      </c>
      <c r="L28" s="1778" t="s">
        <v>549</v>
      </c>
      <c r="M28" s="1294" t="s">
        <v>451</v>
      </c>
      <c r="N28" s="1295" t="s">
        <v>452</v>
      </c>
      <c r="O28" s="839" t="s">
        <v>155</v>
      </c>
      <c r="P28" s="1275" t="s">
        <v>220</v>
      </c>
      <c r="Q28" s="237"/>
      <c r="R28" s="1558">
        <v>72</v>
      </c>
      <c r="S28" s="434" t="s">
        <v>867</v>
      </c>
      <c r="T28" s="1785" t="s">
        <v>166</v>
      </c>
      <c r="U28" s="1331">
        <v>1200</v>
      </c>
      <c r="V28" s="429"/>
      <c r="W28" s="1566"/>
      <c r="X28" s="263" t="s">
        <v>287</v>
      </c>
      <c r="Y28" s="1025"/>
      <c r="Z28" s="307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16"/>
      <c r="AY28" s="816"/>
      <c r="AZ28" s="816"/>
      <c r="BA28" s="816"/>
      <c r="BB28" s="816"/>
      <c r="BC28" s="816"/>
      <c r="BD28" s="816"/>
      <c r="BE28" s="816"/>
      <c r="BF28" s="816"/>
      <c r="BG28" s="816"/>
      <c r="BH28" s="816"/>
      <c r="BI28" s="816"/>
      <c r="BJ28" s="816"/>
      <c r="BK28" s="816"/>
      <c r="BL28" s="816"/>
      <c r="BM28" s="816"/>
      <c r="BN28" s="816"/>
      <c r="BO28" s="816"/>
      <c r="BP28" s="816"/>
      <c r="BQ28" s="816"/>
      <c r="BR28" s="816"/>
      <c r="BS28" s="816"/>
      <c r="BT28" s="816"/>
      <c r="BU28" s="816"/>
      <c r="BV28" s="816"/>
      <c r="BW28" s="816"/>
      <c r="BX28" s="816"/>
      <c r="BY28" s="816"/>
      <c r="BZ28" s="816"/>
      <c r="CA28" s="816"/>
      <c r="CB28" s="816"/>
      <c r="CC28" s="816"/>
      <c r="CD28" s="816"/>
      <c r="CE28" s="816"/>
      <c r="CF28" s="816"/>
      <c r="CG28" s="816"/>
      <c r="CH28" s="816"/>
      <c r="CI28" s="816"/>
      <c r="CJ28" s="816"/>
      <c r="CK28" s="816"/>
      <c r="CL28" s="816"/>
      <c r="CM28" s="816"/>
      <c r="CN28" s="816"/>
      <c r="CO28" s="816"/>
      <c r="CP28" s="816"/>
      <c r="CQ28" s="816"/>
      <c r="CR28" s="816"/>
      <c r="CS28" s="816"/>
      <c r="CT28" s="816"/>
      <c r="CU28" s="816"/>
      <c r="CV28" s="816"/>
      <c r="CW28" s="816"/>
      <c r="CX28" s="816"/>
      <c r="CY28" s="816"/>
      <c r="CZ28" s="816"/>
      <c r="DA28" s="816"/>
      <c r="DB28" s="816"/>
      <c r="DC28" s="816"/>
      <c r="DD28" s="816"/>
      <c r="DE28" s="816"/>
      <c r="DF28" s="816"/>
      <c r="DG28" s="816"/>
      <c r="DH28" s="816"/>
      <c r="DI28" s="816"/>
      <c r="DJ28" s="816"/>
      <c r="DK28" s="816"/>
      <c r="DL28" s="816"/>
      <c r="DM28" s="816"/>
      <c r="DN28" s="816"/>
      <c r="DO28" s="816"/>
      <c r="DP28" s="816"/>
      <c r="DQ28" s="816"/>
      <c r="DR28" s="816"/>
      <c r="DS28" s="816"/>
      <c r="DT28" s="816"/>
      <c r="DU28" s="816"/>
      <c r="DV28" s="816"/>
      <c r="DW28" s="816"/>
      <c r="DX28" s="816"/>
      <c r="DY28" s="816"/>
      <c r="DZ28" s="816"/>
      <c r="EA28" s="816"/>
      <c r="EB28" s="816"/>
      <c r="EC28" s="816"/>
      <c r="ED28" s="816"/>
      <c r="EE28" s="816"/>
      <c r="EF28" s="816"/>
      <c r="EG28" s="816"/>
      <c r="EH28" s="816"/>
      <c r="EI28" s="816"/>
      <c r="EJ28" s="816"/>
      <c r="EK28" s="816"/>
      <c r="EL28" s="816"/>
      <c r="EM28" s="816"/>
      <c r="EN28" s="816"/>
      <c r="EO28" s="816"/>
      <c r="EP28" s="816"/>
      <c r="EQ28" s="816"/>
      <c r="ER28" s="816"/>
      <c r="ES28" s="816"/>
      <c r="ET28" s="816"/>
      <c r="EU28" s="816"/>
      <c r="EV28" s="816"/>
      <c r="EW28" s="816"/>
      <c r="EX28" s="816"/>
      <c r="EY28" s="816"/>
      <c r="EZ28" s="816"/>
      <c r="FA28" s="816"/>
    </row>
    <row r="29" spans="1:157" s="23" customFormat="1" ht="17.100000000000001" customHeight="1" thickTop="1" thickBot="1">
      <c r="A29" s="3040"/>
      <c r="B29" s="97"/>
      <c r="C29" s="3059" t="s">
        <v>814</v>
      </c>
      <c r="D29" s="3060"/>
      <c r="E29" s="3060"/>
      <c r="F29" s="3060"/>
      <c r="G29" s="3060"/>
      <c r="H29" s="3061"/>
      <c r="I29" s="141"/>
      <c r="J29" s="1533">
        <v>63</v>
      </c>
      <c r="K29" s="1534" t="s">
        <v>553</v>
      </c>
      <c r="L29" s="1280" t="s">
        <v>549</v>
      </c>
      <c r="M29" s="1535" t="s">
        <v>451</v>
      </c>
      <c r="N29" s="1536" t="s">
        <v>452</v>
      </c>
      <c r="O29" s="1537" t="s">
        <v>155</v>
      </c>
      <c r="P29" s="1532" t="s">
        <v>220</v>
      </c>
      <c r="Q29" s="138"/>
      <c r="R29" s="1559">
        <v>73</v>
      </c>
      <c r="S29" s="434" t="s">
        <v>815</v>
      </c>
      <c r="T29" s="1785" t="s">
        <v>166</v>
      </c>
      <c r="U29" s="1331">
        <v>4800</v>
      </c>
      <c r="V29" s="429"/>
      <c r="W29" s="1566"/>
      <c r="X29" s="263" t="s">
        <v>287</v>
      </c>
      <c r="Y29" s="1025"/>
      <c r="Z29" s="3076"/>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7.100000000000001" customHeight="1" thickTop="1">
      <c r="A30" s="3040"/>
      <c r="B30" s="1630">
        <v>56</v>
      </c>
      <c r="C30" s="1749" t="s">
        <v>211</v>
      </c>
      <c r="D30" s="1778" t="s">
        <v>166</v>
      </c>
      <c r="E30" s="1561">
        <v>2000</v>
      </c>
      <c r="F30" s="861"/>
      <c r="G30" s="278" t="s">
        <v>155</v>
      </c>
      <c r="H30" s="884" t="s">
        <v>239</v>
      </c>
      <c r="I30" s="141"/>
      <c r="J30" s="1560">
        <v>64</v>
      </c>
      <c r="K30" s="3098" t="s">
        <v>866</v>
      </c>
      <c r="L30" s="3099"/>
      <c r="M30" s="3099"/>
      <c r="N30" s="3099"/>
      <c r="O30" s="3100"/>
      <c r="P30" s="884"/>
      <c r="Q30" s="141"/>
      <c r="R30" s="1584">
        <v>74</v>
      </c>
      <c r="S30" s="1403" t="s">
        <v>816</v>
      </c>
      <c r="T30" s="1785" t="s">
        <v>166</v>
      </c>
      <c r="U30" s="1789">
        <v>1650</v>
      </c>
      <c r="V30" s="1585">
        <v>0</v>
      </c>
      <c r="W30" s="1586"/>
      <c r="X30" s="994" t="s">
        <v>287</v>
      </c>
      <c r="Y30" s="1025"/>
      <c r="Z30" s="3076"/>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7.25" customHeight="1" thickBot="1">
      <c r="A31" s="3041"/>
      <c r="B31" s="1634">
        <v>57</v>
      </c>
      <c r="C31" s="1631" t="s">
        <v>704</v>
      </c>
      <c r="D31" s="1632" t="s">
        <v>166</v>
      </c>
      <c r="E31" s="1633">
        <v>2000</v>
      </c>
      <c r="F31" s="725"/>
      <c r="G31" s="1750" t="s">
        <v>155</v>
      </c>
      <c r="H31" s="1296" t="s">
        <v>235</v>
      </c>
      <c r="I31" s="149"/>
      <c r="J31" s="1538">
        <v>65</v>
      </c>
      <c r="K31" s="1539" t="s">
        <v>558</v>
      </c>
      <c r="L31" s="1283" t="s">
        <v>549</v>
      </c>
      <c r="M31" s="1540" t="s">
        <v>451</v>
      </c>
      <c r="N31" s="1541" t="s">
        <v>452</v>
      </c>
      <c r="O31" s="1542" t="s">
        <v>155</v>
      </c>
      <c r="P31" s="1543" t="s">
        <v>220</v>
      </c>
      <c r="Q31" s="151"/>
      <c r="R31" s="1635">
        <v>75</v>
      </c>
      <c r="S31" s="456" t="s">
        <v>708</v>
      </c>
      <c r="T31" s="1283" t="s">
        <v>166</v>
      </c>
      <c r="U31" s="1636">
        <v>5100</v>
      </c>
      <c r="V31" s="459"/>
      <c r="W31" s="1586"/>
      <c r="X31" s="994" t="s">
        <v>703</v>
      </c>
      <c r="Y31" s="1025"/>
      <c r="Z31" s="3076"/>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7.25" customHeight="1" thickTop="1" thickBot="1">
      <c r="A32" s="205" t="s">
        <v>630</v>
      </c>
      <c r="B32" s="546"/>
      <c r="C32" s="234"/>
      <c r="D32" s="1544"/>
      <c r="E32" s="1545"/>
      <c r="F32" s="1546"/>
      <c r="G32" s="1547"/>
      <c r="H32" s="519"/>
      <c r="I32" s="141"/>
      <c r="J32" s="914"/>
      <c r="K32" s="175"/>
      <c r="L32" s="1548"/>
      <c r="M32" s="1545"/>
      <c r="N32" s="1546"/>
      <c r="O32" s="1547"/>
      <c r="P32" s="1549"/>
      <c r="Q32" s="138"/>
      <c r="R32" s="3097" t="s">
        <v>885</v>
      </c>
      <c r="S32" s="3082"/>
      <c r="T32" s="3077">
        <f>SUM(E22:E31,M22:M31,U22:U31)</f>
        <v>43700</v>
      </c>
      <c r="U32" s="3078"/>
      <c r="V32" s="1113">
        <f>SUM(F22:F31,N22:N31,V22:V31)</f>
        <v>0</v>
      </c>
      <c r="W32" s="1637"/>
      <c r="X32" s="485"/>
      <c r="Y32" s="1025"/>
      <c r="Z32" s="3076"/>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 customHeight="1" thickTop="1" thickBot="1">
      <c r="A33" s="205" t="s">
        <v>374</v>
      </c>
      <c r="B33" s="1297"/>
      <c r="C33" s="1122"/>
      <c r="D33" s="1117"/>
      <c r="E33" s="1117"/>
      <c r="F33" s="1117"/>
      <c r="G33" s="1117"/>
      <c r="H33" s="1117"/>
      <c r="I33" s="1117"/>
      <c r="J33" s="1117"/>
      <c r="K33" s="1117"/>
      <c r="L33" s="1121"/>
      <c r="M33" s="1117"/>
      <c r="N33" s="152"/>
      <c r="O33" s="152"/>
      <c r="P33" s="152"/>
      <c r="Q33" s="152"/>
      <c r="R33" s="3081" t="s">
        <v>180</v>
      </c>
      <c r="S33" s="3082"/>
      <c r="T33" s="3083">
        <f>SUM(T20,T32)</f>
        <v>171600</v>
      </c>
      <c r="U33" s="3084"/>
      <c r="V33" s="1113">
        <f>SUM(V20,V32)</f>
        <v>0</v>
      </c>
      <c r="W33" s="139"/>
      <c r="X33" s="490"/>
      <c r="Y33" s="1025"/>
      <c r="Z33" s="3076"/>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 customHeight="1" thickTop="1">
      <c r="A34" s="85" t="s">
        <v>557</v>
      </c>
      <c r="B34" s="1297"/>
      <c r="C34" s="1122"/>
      <c r="D34" s="1117"/>
      <c r="E34" s="1117"/>
      <c r="F34" s="1117"/>
      <c r="G34" s="1117"/>
      <c r="H34" s="85" t="s">
        <v>556</v>
      </c>
      <c r="I34" s="1117"/>
      <c r="J34" s="1117"/>
      <c r="K34" s="1117"/>
      <c r="L34" s="1121"/>
      <c r="M34" s="1117"/>
      <c r="N34" s="152"/>
      <c r="O34" s="152"/>
      <c r="P34" s="152"/>
      <c r="Q34" s="152"/>
      <c r="R34" s="1121"/>
      <c r="S34" s="1117"/>
      <c r="T34" s="1117"/>
      <c r="U34" s="1298"/>
      <c r="V34" s="2167" t="s">
        <v>576</v>
      </c>
      <c r="W34" s="2167"/>
      <c r="X34" s="2167"/>
      <c r="Y34" s="1025"/>
      <c r="Z34" s="1025"/>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c r="A35" s="1801" t="s">
        <v>809</v>
      </c>
      <c r="B35" s="1802"/>
      <c r="C35" s="1802"/>
      <c r="D35" s="1803"/>
      <c r="E35" s="1803"/>
      <c r="F35" s="1803"/>
      <c r="G35" s="1803"/>
      <c r="H35" s="1804" t="s">
        <v>807</v>
      </c>
      <c r="I35" s="1803"/>
      <c r="J35" s="1803"/>
      <c r="K35" s="1803"/>
      <c r="L35" s="1805"/>
      <c r="M35" s="1803"/>
      <c r="N35" s="1806"/>
      <c r="O35" s="1806"/>
      <c r="P35" s="74"/>
      <c r="Q35" s="1779"/>
      <c r="R35" s="1779"/>
      <c r="S35" s="1779"/>
      <c r="T35" s="1779"/>
      <c r="U35" s="1779"/>
      <c r="V35" s="1779"/>
      <c r="W35" s="1956" t="s">
        <v>495</v>
      </c>
      <c r="X35" s="1956"/>
      <c r="Y35" s="1025"/>
      <c r="Z35" s="1025"/>
      <c r="AA35" s="3"/>
      <c r="AB35" s="3"/>
      <c r="AC35" s="3"/>
      <c r="AD35" s="3"/>
      <c r="AE35" s="3"/>
      <c r="AF35" s="3"/>
      <c r="AG35" s="3"/>
      <c r="AH35" s="28"/>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row>
    <row r="36" spans="1:158" s="23" customFormat="1" ht="15" customHeight="1">
      <c r="A36" s="1780" t="s">
        <v>868</v>
      </c>
      <c r="B36" s="1779"/>
      <c r="C36" s="1779"/>
      <c r="D36" s="1779"/>
      <c r="E36" s="1779"/>
      <c r="F36" s="1779"/>
      <c r="G36" s="1779"/>
      <c r="H36" s="1779"/>
      <c r="I36" s="1779"/>
      <c r="J36" s="1779"/>
      <c r="K36" s="1779"/>
      <c r="L36" s="1779"/>
      <c r="M36" s="1779"/>
      <c r="N36" s="1779"/>
      <c r="O36" s="1779"/>
      <c r="P36" s="1779"/>
      <c r="Q36" s="1779"/>
      <c r="R36" s="1779"/>
      <c r="S36" s="1779"/>
      <c r="T36" s="1779"/>
      <c r="U36" s="1779"/>
      <c r="V36" s="1779"/>
      <c r="W36" s="1956" t="s">
        <v>496</v>
      </c>
      <c r="X36" s="1956"/>
      <c r="Y36" s="1025"/>
      <c r="Z36" s="1025"/>
      <c r="AA36" s="3"/>
      <c r="AC36" s="3"/>
      <c r="AD36" s="3"/>
      <c r="AE36" s="3"/>
      <c r="AF36" s="3"/>
      <c r="AG36" s="3"/>
      <c r="AH36" s="28"/>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row>
    <row r="37" spans="1:158" ht="14.1" customHeight="1">
      <c r="A37" s="1780" t="s">
        <v>869</v>
      </c>
      <c r="B37" s="1779"/>
      <c r="C37" s="1779"/>
      <c r="D37" s="1779"/>
      <c r="E37" s="1779"/>
      <c r="F37" s="1779"/>
      <c r="G37" s="1779"/>
      <c r="H37" s="1779"/>
      <c r="I37" s="1779"/>
      <c r="J37" s="1779"/>
      <c r="K37" s="1779"/>
      <c r="L37" s="1779"/>
      <c r="M37" s="1779"/>
      <c r="N37" s="1779"/>
      <c r="O37" s="1779"/>
      <c r="P37" s="1779"/>
      <c r="Q37" s="1779"/>
      <c r="R37" s="1779"/>
      <c r="S37" s="1779"/>
      <c r="T37" s="1779"/>
      <c r="U37" s="1779"/>
      <c r="V37" s="1779"/>
      <c r="W37" s="73"/>
      <c r="X37" s="27"/>
    </row>
    <row r="38" spans="1:158" ht="14.1" customHeight="1">
      <c r="A38" s="1780" t="s">
        <v>870</v>
      </c>
      <c r="B38" s="1779"/>
      <c r="C38" s="1779"/>
      <c r="D38" s="1779"/>
      <c r="E38" s="1779"/>
      <c r="F38" s="1779"/>
      <c r="G38" s="1779"/>
      <c r="H38" s="1779"/>
      <c r="I38" s="1779"/>
      <c r="J38" s="1779"/>
      <c r="K38" s="1779"/>
      <c r="L38" s="1779"/>
      <c r="M38" s="1779"/>
      <c r="N38" s="1779"/>
      <c r="O38" s="1779"/>
      <c r="P38" s="1779"/>
      <c r="Q38" s="1779"/>
      <c r="R38" s="1779"/>
      <c r="S38" s="1779"/>
      <c r="T38" s="1779"/>
      <c r="U38" s="1779"/>
      <c r="V38" s="1779"/>
      <c r="W38" s="73"/>
      <c r="X38" s="31"/>
    </row>
    <row r="39" spans="1:158" ht="14.25" customHeight="1">
      <c r="A39" s="1780" t="s">
        <v>871</v>
      </c>
      <c r="B39" s="1779"/>
      <c r="C39" s="1779"/>
      <c r="D39" s="1779"/>
      <c r="E39" s="1779"/>
      <c r="F39" s="1779"/>
      <c r="G39" s="1779"/>
      <c r="H39" s="1779"/>
      <c r="I39" s="1779"/>
      <c r="J39" s="1779"/>
      <c r="K39" s="1779"/>
      <c r="L39" s="1779"/>
      <c r="M39" s="1779"/>
      <c r="N39" s="1779"/>
      <c r="O39" s="1779"/>
      <c r="P39" s="1779"/>
      <c r="Q39" s="1779"/>
      <c r="R39" s="1779"/>
      <c r="S39" s="1779"/>
      <c r="T39" s="1779"/>
      <c r="U39" s="1779"/>
      <c r="V39" s="1779"/>
      <c r="W39" s="73"/>
      <c r="X39" s="31"/>
    </row>
    <row r="40" spans="1:158" ht="14.25" customHeight="1">
      <c r="A40" s="1780" t="s">
        <v>810</v>
      </c>
      <c r="B40" s="1779"/>
      <c r="C40" s="1779"/>
      <c r="D40" s="1779"/>
      <c r="E40" s="1779"/>
      <c r="F40" s="1779"/>
      <c r="G40" s="1779"/>
      <c r="H40" s="1779"/>
      <c r="I40" s="1779"/>
      <c r="J40" s="1779"/>
      <c r="K40" s="1779"/>
      <c r="L40" s="1779"/>
      <c r="M40" s="1779"/>
      <c r="N40" s="1779"/>
      <c r="O40" s="1779"/>
      <c r="P40" s="1779"/>
      <c r="Q40" s="1779"/>
      <c r="R40" s="1779"/>
      <c r="S40" s="1779"/>
      <c r="T40" s="1779"/>
      <c r="U40" s="1779"/>
      <c r="V40" s="1779"/>
      <c r="W40" s="73"/>
      <c r="X40" s="31"/>
    </row>
    <row r="41" spans="1:158" ht="14.25" customHeight="1">
      <c r="A41" s="1780" t="s">
        <v>872</v>
      </c>
      <c r="B41" s="1779"/>
      <c r="C41" s="1779"/>
      <c r="D41" s="1779"/>
      <c r="E41" s="1779"/>
      <c r="F41" s="1779"/>
      <c r="G41" s="1779"/>
      <c r="H41" s="1779"/>
      <c r="I41" s="1779"/>
      <c r="J41" s="1779"/>
      <c r="K41" s="1779"/>
      <c r="L41" s="1779"/>
      <c r="M41" s="1779"/>
      <c r="N41" s="1779"/>
      <c r="O41" s="1779"/>
      <c r="P41" s="1779"/>
      <c r="Q41" s="1779"/>
      <c r="R41" s="1779"/>
      <c r="S41" s="1779"/>
      <c r="T41" s="1779"/>
      <c r="U41" s="1779"/>
      <c r="V41" s="1779"/>
      <c r="W41" s="73"/>
      <c r="X41" s="31"/>
    </row>
    <row r="42" spans="1:158">
      <c r="A42" s="1029" t="s">
        <v>484</v>
      </c>
      <c r="B42" s="70"/>
      <c r="C42" s="70"/>
      <c r="D42" s="70"/>
      <c r="E42" s="70"/>
      <c r="F42" s="70"/>
      <c r="G42" s="70"/>
      <c r="H42" s="70"/>
      <c r="I42" s="70"/>
      <c r="J42" s="70"/>
      <c r="K42" s="70"/>
      <c r="L42" s="70"/>
      <c r="M42" s="70"/>
      <c r="N42" s="70"/>
      <c r="O42" s="70"/>
      <c r="P42" s="70"/>
      <c r="Q42" s="70"/>
      <c r="R42" s="70"/>
      <c r="S42" s="70"/>
      <c r="T42" s="70"/>
      <c r="U42" s="70"/>
      <c r="V42" s="70"/>
      <c r="W42" s="70"/>
      <c r="X42" s="70"/>
    </row>
    <row r="43" spans="1:158">
      <c r="A43" s="1029" t="s">
        <v>485</v>
      </c>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row>
    <row r="162" spans="1:24">
      <c r="A162" s="70"/>
      <c r="B162" s="70"/>
      <c r="C162" s="70"/>
      <c r="D162" s="70"/>
      <c r="E162" s="70"/>
      <c r="F162" s="70"/>
      <c r="G162" s="70"/>
      <c r="H162" s="70"/>
      <c r="I162" s="70"/>
      <c r="J162" s="70"/>
      <c r="K162" s="70"/>
      <c r="L162" s="70"/>
      <c r="M162" s="70"/>
      <c r="N162" s="70"/>
      <c r="O162" s="70"/>
      <c r="P162" s="70"/>
      <c r="Q162" s="70"/>
      <c r="R162" s="70"/>
      <c r="S162" s="31"/>
      <c r="T162" s="31"/>
      <c r="U162" s="31"/>
      <c r="V162" s="31"/>
      <c r="W162" s="31"/>
      <c r="X162" s="31"/>
    </row>
    <row r="163" spans="1:24">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c r="S1435" s="31"/>
      <c r="T1435" s="31"/>
      <c r="U1435" s="31"/>
      <c r="V1435" s="31"/>
      <c r="W1435" s="31"/>
      <c r="X1435" s="31"/>
    </row>
    <row r="1436" spans="1:24">
      <c r="A1436" s="31"/>
      <c r="B1436" s="31"/>
      <c r="C1436" s="31"/>
      <c r="D1436" s="31"/>
      <c r="E1436" s="31"/>
      <c r="F1436" s="31"/>
      <c r="G1436" s="31"/>
      <c r="H1436" s="31"/>
      <c r="I1436" s="31"/>
      <c r="J1436" s="31"/>
      <c r="K1436" s="31"/>
      <c r="L1436" s="31"/>
      <c r="M1436" s="31"/>
      <c r="N1436" s="31"/>
      <c r="O1436" s="31"/>
      <c r="P1436" s="31"/>
      <c r="Q1436" s="31"/>
      <c r="R1436" s="31"/>
    </row>
  </sheetData>
  <sheetProtection password="C536" sheet="1"/>
  <mergeCells count="57">
    <mergeCell ref="L12:P12"/>
    <mergeCell ref="T20:U20"/>
    <mergeCell ref="R32:S32"/>
    <mergeCell ref="W36:X36"/>
    <mergeCell ref="V34:X34"/>
    <mergeCell ref="W35:X35"/>
    <mergeCell ref="K30:O30"/>
    <mergeCell ref="T6:U6"/>
    <mergeCell ref="D6:E6"/>
    <mergeCell ref="C24:G24"/>
    <mergeCell ref="K24:O24"/>
    <mergeCell ref="C7:H7"/>
    <mergeCell ref="C19:G19"/>
    <mergeCell ref="K9:P9"/>
    <mergeCell ref="L6:M6"/>
    <mergeCell ref="M18:P18"/>
    <mergeCell ref="D16:G16"/>
    <mergeCell ref="A3:B3"/>
    <mergeCell ref="A2:B2"/>
    <mergeCell ref="Z4:Z33"/>
    <mergeCell ref="T32:U32"/>
    <mergeCell ref="R20:S20"/>
    <mergeCell ref="W5:X5"/>
    <mergeCell ref="R33:S33"/>
    <mergeCell ref="T33:U33"/>
    <mergeCell ref="N5:T5"/>
    <mergeCell ref="S11:X11"/>
    <mergeCell ref="S1:U2"/>
    <mergeCell ref="O2:O3"/>
    <mergeCell ref="L2:N3"/>
    <mergeCell ref="L5:M5"/>
    <mergeCell ref="H5:K5"/>
    <mergeCell ref="A1:B1"/>
    <mergeCell ref="G1:K1"/>
    <mergeCell ref="C1:D1"/>
    <mergeCell ref="E1:F1"/>
    <mergeCell ref="C2:F3"/>
    <mergeCell ref="U5:V5"/>
    <mergeCell ref="V1:X1"/>
    <mergeCell ref="V2:X3"/>
    <mergeCell ref="W4:X4"/>
    <mergeCell ref="U4:V4"/>
    <mergeCell ref="C29:H29"/>
    <mergeCell ref="L1:N1"/>
    <mergeCell ref="S3:U3"/>
    <mergeCell ref="P1:R2"/>
    <mergeCell ref="G2:K3"/>
    <mergeCell ref="A6:A20"/>
    <mergeCell ref="A4:B4"/>
    <mergeCell ref="A22:A31"/>
    <mergeCell ref="A5:B5"/>
    <mergeCell ref="K27:O27"/>
    <mergeCell ref="D14:G14"/>
    <mergeCell ref="D4:K4"/>
    <mergeCell ref="D5:F5"/>
    <mergeCell ref="N4:T4"/>
    <mergeCell ref="L4:M4"/>
  </mergeCells>
  <phoneticPr fontId="3"/>
  <conditionalFormatting sqref="F23 V21 F8:F13 N7:N8 V7:V10 V23:V25 F20:F21 F17:F18 F15 N13:N17 N19:N21 V12:V14 F25:F27 N10:N11">
    <cfRule type="expression" dxfId="9" priority="14" stopIfTrue="1">
      <formula>E7&lt;F7</formula>
    </cfRule>
  </conditionalFormatting>
  <conditionalFormatting sqref="V20">
    <cfRule type="expression" dxfId="8" priority="15" stopIfTrue="1">
      <formula>T20&lt;V20</formula>
    </cfRule>
  </conditionalFormatting>
  <conditionalFormatting sqref="V26:V30">
    <cfRule type="expression" dxfId="7" priority="10" stopIfTrue="1">
      <formula>U26&lt;V26</formula>
    </cfRule>
  </conditionalFormatting>
  <conditionalFormatting sqref="V33">
    <cfRule type="expression" dxfId="6" priority="8" stopIfTrue="1">
      <formula>T33&lt;V33</formula>
    </cfRule>
  </conditionalFormatting>
  <conditionalFormatting sqref="V32">
    <cfRule type="expression" dxfId="5" priority="7" stopIfTrue="1">
      <formula>T32&lt;V32</formula>
    </cfRule>
  </conditionalFormatting>
  <conditionalFormatting sqref="V31">
    <cfRule type="expression" dxfId="4" priority="6" stopIfTrue="1">
      <formula>U31&lt;V31</formula>
    </cfRule>
  </conditionalFormatting>
  <conditionalFormatting sqref="F31">
    <cfRule type="expression" dxfId="3" priority="5" stopIfTrue="1">
      <formula>E31&lt;F31</formula>
    </cfRule>
  </conditionalFormatting>
  <conditionalFormatting sqref="F30">
    <cfRule type="expression" dxfId="2" priority="3" stopIfTrue="1">
      <formula>E30&lt;F30</formula>
    </cfRule>
  </conditionalFormatting>
  <conditionalFormatting sqref="V15:V16">
    <cfRule type="expression" dxfId="1" priority="2" stopIfTrue="1">
      <formula>U15&lt;V15</formula>
    </cfRule>
  </conditionalFormatting>
  <conditionalFormatting sqref="F28">
    <cfRule type="expression" dxfId="0" priority="1" stopIfTrue="1">
      <formula>E28&lt;F28</formula>
    </cfRule>
  </conditionalFormatting>
  <pageMargins left="0.59055118110236227" right="0.19685039370078741" top="0.39370078740157483" bottom="0.19685039370078741" header="0.51181102362204722" footer="0.51181102362204722"/>
  <pageSetup paperSize="9" scale="84" orientation="landscape" cellComments="asDisplayed" r:id="rId1"/>
  <headerFooter alignWithMargins="0">
    <oddHeader xml:space="preserve">&amp;R
</oddHeader>
    <oddFooter xml:space="preserve">&amp;R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27"/>
  <sheetViews>
    <sheetView showZeros="0" view="pageBreakPreview" zoomScale="93" zoomScaleNormal="100" zoomScaleSheetLayoutView="93" workbookViewId="0">
      <selection activeCell="I13" sqref="I13:J13"/>
    </sheetView>
  </sheetViews>
  <sheetFormatPr defaultRowHeight="13.5"/>
  <cols>
    <col min="1" max="1" width="6.125" style="1597" customWidth="1"/>
    <col min="2" max="2" width="7.625" style="1597" customWidth="1"/>
    <col min="3" max="3" width="6.625" style="1597" customWidth="1"/>
    <col min="4" max="4" width="7.625" style="1597" customWidth="1"/>
    <col min="5" max="5" width="4.75" style="1597" customWidth="1"/>
    <col min="6" max="6" width="2.25" style="1597" customWidth="1"/>
    <col min="7" max="14" width="7.625" style="1597" customWidth="1"/>
    <col min="15" max="18" width="9.5" style="1597" customWidth="1"/>
    <col min="19" max="16384" width="9" style="1597"/>
  </cols>
  <sheetData>
    <row r="1" spans="1:19" ht="33" customHeight="1">
      <c r="A1" s="1596" t="s">
        <v>674</v>
      </c>
    </row>
    <row r="2" spans="1:19" ht="24" customHeight="1">
      <c r="A2" s="1627" t="str">
        <f>河北パワーＰ!A1</f>
        <v>2023年</v>
      </c>
      <c r="B2" s="1598" t="s">
        <v>395</v>
      </c>
      <c r="C2" s="3195"/>
      <c r="D2" s="3196"/>
      <c r="E2" s="1598" t="s">
        <v>326</v>
      </c>
      <c r="F2" s="1599"/>
      <c r="G2" s="1599"/>
      <c r="H2" s="1600"/>
      <c r="I2" s="1598" t="s">
        <v>675</v>
      </c>
      <c r="J2" s="3195"/>
      <c r="K2" s="3196"/>
      <c r="L2" s="1601" t="s">
        <v>676</v>
      </c>
      <c r="M2" s="1598" t="s">
        <v>677</v>
      </c>
      <c r="N2" s="1599"/>
      <c r="O2" s="1598" t="s">
        <v>678</v>
      </c>
      <c r="P2" s="1600"/>
      <c r="Q2" s="1598" t="s">
        <v>679</v>
      </c>
      <c r="R2" s="1600"/>
      <c r="S2" s="1626"/>
    </row>
    <row r="3" spans="1:19" ht="24" customHeight="1">
      <c r="A3" s="1629">
        <f>河北パワーＰ!A2</f>
        <v>45017</v>
      </c>
      <c r="B3" s="3197"/>
      <c r="C3" s="3198"/>
      <c r="D3" s="3199"/>
      <c r="E3" s="3197"/>
      <c r="F3" s="3198"/>
      <c r="G3" s="3198"/>
      <c r="H3" s="3199"/>
      <c r="I3" s="3197"/>
      <c r="J3" s="3198"/>
      <c r="K3" s="3199"/>
      <c r="L3" s="3203"/>
      <c r="M3" s="3191">
        <f>Q18</f>
        <v>0</v>
      </c>
      <c r="N3" s="3192"/>
      <c r="O3" s="3178"/>
      <c r="P3" s="3179"/>
      <c r="Q3" s="3178"/>
      <c r="R3" s="3179"/>
    </row>
    <row r="4" spans="1:19" ht="24" customHeight="1">
      <c r="A4" s="1602"/>
      <c r="B4" s="3200"/>
      <c r="C4" s="3201"/>
      <c r="D4" s="3202"/>
      <c r="E4" s="3200"/>
      <c r="F4" s="3201"/>
      <c r="G4" s="3201"/>
      <c r="H4" s="3202"/>
      <c r="I4" s="3200"/>
      <c r="J4" s="3201"/>
      <c r="K4" s="3202"/>
      <c r="L4" s="3204"/>
      <c r="M4" s="3193"/>
      <c r="N4" s="3194"/>
      <c r="O4" s="3180"/>
      <c r="P4" s="3181"/>
      <c r="Q4" s="3180"/>
      <c r="R4" s="3181"/>
    </row>
    <row r="5" spans="1:19" ht="24" customHeight="1">
      <c r="B5" s="1603" t="s">
        <v>429</v>
      </c>
      <c r="C5" s="3182"/>
      <c r="D5" s="3182"/>
      <c r="E5" s="3182"/>
      <c r="F5" s="3182"/>
      <c r="G5" s="3182"/>
      <c r="H5" s="3182"/>
      <c r="I5" s="3182"/>
      <c r="J5" s="3183"/>
      <c r="K5" s="1604" t="s">
        <v>567</v>
      </c>
      <c r="L5" s="3182"/>
      <c r="M5" s="3182"/>
      <c r="N5" s="3183"/>
      <c r="O5" s="1605" t="s">
        <v>680</v>
      </c>
      <c r="P5" s="1606"/>
      <c r="Q5" s="1607"/>
      <c r="R5" s="1606"/>
    </row>
    <row r="6" spans="1:19" ht="24" customHeight="1" thickBot="1">
      <c r="A6" s="1602"/>
      <c r="B6" s="1608" t="s">
        <v>569</v>
      </c>
      <c r="C6" s="3184"/>
      <c r="D6" s="3184"/>
      <c r="E6" s="3184"/>
      <c r="F6" s="3184"/>
      <c r="G6" s="1609" t="s">
        <v>566</v>
      </c>
      <c r="H6" s="3184"/>
      <c r="I6" s="3184"/>
      <c r="J6" s="3185"/>
      <c r="K6" s="1610" t="s">
        <v>681</v>
      </c>
      <c r="L6" s="3186"/>
      <c r="M6" s="3187"/>
      <c r="N6" s="3188"/>
      <c r="O6" s="3189"/>
      <c r="P6" s="3190"/>
      <c r="Q6" s="1608"/>
      <c r="R6" s="1611"/>
    </row>
    <row r="7" spans="1:19" ht="24" customHeight="1" thickTop="1">
      <c r="A7" s="3167" t="s">
        <v>380</v>
      </c>
      <c r="B7" s="3168"/>
      <c r="C7" s="3169"/>
      <c r="D7" s="3170" t="s">
        <v>682</v>
      </c>
      <c r="E7" s="3170"/>
      <c r="F7" s="3171"/>
      <c r="G7" s="3172" t="s">
        <v>683</v>
      </c>
      <c r="H7" s="3171"/>
      <c r="I7" s="3172" t="s">
        <v>163</v>
      </c>
      <c r="J7" s="3173"/>
      <c r="K7" s="3174" t="s">
        <v>684</v>
      </c>
      <c r="L7" s="3175"/>
      <c r="M7" s="3176" t="s">
        <v>685</v>
      </c>
      <c r="N7" s="3177"/>
      <c r="O7" s="3151" t="s">
        <v>686</v>
      </c>
      <c r="P7" s="3152"/>
      <c r="Q7" s="3153" t="s">
        <v>687</v>
      </c>
      <c r="R7" s="3154"/>
    </row>
    <row r="8" spans="1:19" ht="24" customHeight="1">
      <c r="A8" s="1612" t="s">
        <v>315</v>
      </c>
      <c r="B8" s="1613" t="s">
        <v>688</v>
      </c>
      <c r="C8" s="1614"/>
      <c r="D8" s="3155" t="s">
        <v>276</v>
      </c>
      <c r="E8" s="3155"/>
      <c r="F8" s="1615" t="s">
        <v>166</v>
      </c>
      <c r="G8" s="3156">
        <v>3900</v>
      </c>
      <c r="H8" s="3157"/>
      <c r="I8" s="3158"/>
      <c r="J8" s="3158"/>
      <c r="K8" s="3159">
        <v>2800</v>
      </c>
      <c r="L8" s="3160"/>
      <c r="M8" s="3161"/>
      <c r="N8" s="3162"/>
      <c r="O8" s="3163">
        <f>SUM(G8,K8)</f>
        <v>6700</v>
      </c>
      <c r="P8" s="3164"/>
      <c r="Q8" s="3165">
        <f>SUM(I8,M8)</f>
        <v>0</v>
      </c>
      <c r="R8" s="3166"/>
    </row>
    <row r="9" spans="1:19" ht="24" customHeight="1">
      <c r="A9" s="1616"/>
      <c r="B9" s="1617"/>
      <c r="C9" s="1614"/>
      <c r="D9" s="3148" t="s">
        <v>937</v>
      </c>
      <c r="E9" s="3149"/>
      <c r="F9" s="3149"/>
      <c r="G9" s="3149"/>
      <c r="H9" s="3150"/>
      <c r="I9" s="3141"/>
      <c r="J9" s="3141"/>
      <c r="K9" s="3142"/>
      <c r="L9" s="3143"/>
      <c r="M9" s="3144"/>
      <c r="N9" s="3145"/>
      <c r="O9" s="3142">
        <v>3300</v>
      </c>
      <c r="P9" s="3146"/>
      <c r="Q9" s="3126">
        <f t="shared" ref="Q9:Q16" si="0">SUM(I9,M9)</f>
        <v>0</v>
      </c>
      <c r="R9" s="3127"/>
    </row>
    <row r="10" spans="1:19" ht="24" customHeight="1">
      <c r="A10" s="1618"/>
      <c r="B10" s="1617"/>
      <c r="C10" s="1614"/>
      <c r="D10" s="3138" t="s">
        <v>486</v>
      </c>
      <c r="E10" s="3138"/>
      <c r="F10" s="1595" t="s">
        <v>166</v>
      </c>
      <c r="G10" s="3139">
        <v>2800</v>
      </c>
      <c r="H10" s="3140"/>
      <c r="I10" s="3141"/>
      <c r="J10" s="3141"/>
      <c r="K10" s="3142">
        <v>3050</v>
      </c>
      <c r="L10" s="3143"/>
      <c r="M10" s="3144"/>
      <c r="N10" s="3145"/>
      <c r="O10" s="3142">
        <v>5850</v>
      </c>
      <c r="P10" s="3146"/>
      <c r="Q10" s="3126">
        <f t="shared" si="0"/>
        <v>0</v>
      </c>
      <c r="R10" s="3127"/>
    </row>
    <row r="11" spans="1:19" ht="24" customHeight="1">
      <c r="A11" s="1618"/>
      <c r="B11" s="1617"/>
      <c r="C11" s="1614"/>
      <c r="D11" s="3138" t="s">
        <v>689</v>
      </c>
      <c r="E11" s="3138"/>
      <c r="F11" s="1595" t="s">
        <v>166</v>
      </c>
      <c r="G11" s="3139">
        <v>3350</v>
      </c>
      <c r="H11" s="3140"/>
      <c r="I11" s="3141"/>
      <c r="J11" s="3141"/>
      <c r="K11" s="3142">
        <v>3200</v>
      </c>
      <c r="L11" s="3143"/>
      <c r="M11" s="3144"/>
      <c r="N11" s="3145"/>
      <c r="O11" s="3142">
        <f t="shared" ref="O11:O16" si="1">SUM(G11,K11)</f>
        <v>6550</v>
      </c>
      <c r="P11" s="3146"/>
      <c r="Q11" s="3126">
        <f t="shared" si="0"/>
        <v>0</v>
      </c>
      <c r="R11" s="3127"/>
    </row>
    <row r="12" spans="1:19" ht="24" customHeight="1">
      <c r="A12" s="1618"/>
      <c r="B12" s="1617"/>
      <c r="C12" s="1614"/>
      <c r="D12" s="3138" t="s">
        <v>487</v>
      </c>
      <c r="E12" s="3138"/>
      <c r="F12" s="1595" t="s">
        <v>166</v>
      </c>
      <c r="G12" s="3139">
        <v>2650</v>
      </c>
      <c r="H12" s="3140"/>
      <c r="I12" s="3141"/>
      <c r="J12" s="3141"/>
      <c r="K12" s="3142">
        <v>2500</v>
      </c>
      <c r="L12" s="3143"/>
      <c r="M12" s="3144"/>
      <c r="N12" s="3145"/>
      <c r="O12" s="3142">
        <f t="shared" si="1"/>
        <v>5150</v>
      </c>
      <c r="P12" s="3146"/>
      <c r="Q12" s="3126">
        <f t="shared" si="0"/>
        <v>0</v>
      </c>
      <c r="R12" s="3127"/>
    </row>
    <row r="13" spans="1:19" ht="24" customHeight="1">
      <c r="A13" s="1618"/>
      <c r="B13" s="1617"/>
      <c r="C13" s="1614"/>
      <c r="D13" s="3147" t="s">
        <v>873</v>
      </c>
      <c r="E13" s="3147"/>
      <c r="F13" s="1595" t="s">
        <v>166</v>
      </c>
      <c r="G13" s="3139">
        <v>3500</v>
      </c>
      <c r="H13" s="3140"/>
      <c r="I13" s="3141"/>
      <c r="J13" s="3141"/>
      <c r="K13" s="3142">
        <v>4300</v>
      </c>
      <c r="L13" s="3143"/>
      <c r="M13" s="3144"/>
      <c r="N13" s="3145"/>
      <c r="O13" s="3142">
        <f t="shared" si="1"/>
        <v>7800</v>
      </c>
      <c r="P13" s="3146"/>
      <c r="Q13" s="3126">
        <f t="shared" si="0"/>
        <v>0</v>
      </c>
      <c r="R13" s="3127"/>
    </row>
    <row r="14" spans="1:19" ht="24" customHeight="1">
      <c r="A14" s="1618"/>
      <c r="B14" s="1617"/>
      <c r="C14" s="1614"/>
      <c r="D14" s="3138" t="s">
        <v>488</v>
      </c>
      <c r="E14" s="3138"/>
      <c r="F14" s="1595" t="s">
        <v>166</v>
      </c>
      <c r="G14" s="3139">
        <v>2700</v>
      </c>
      <c r="H14" s="3140"/>
      <c r="I14" s="3141"/>
      <c r="J14" s="3141"/>
      <c r="K14" s="3142">
        <v>2800</v>
      </c>
      <c r="L14" s="3143"/>
      <c r="M14" s="3144"/>
      <c r="N14" s="3145"/>
      <c r="O14" s="3142">
        <f t="shared" si="1"/>
        <v>5500</v>
      </c>
      <c r="P14" s="3146"/>
      <c r="Q14" s="3126">
        <f t="shared" si="0"/>
        <v>0</v>
      </c>
      <c r="R14" s="3127"/>
    </row>
    <row r="15" spans="1:19" ht="24" customHeight="1">
      <c r="A15" s="1618"/>
      <c r="B15" s="1617"/>
      <c r="C15" s="1614"/>
      <c r="D15" s="3138" t="s">
        <v>690</v>
      </c>
      <c r="E15" s="3138"/>
      <c r="F15" s="1595" t="s">
        <v>166</v>
      </c>
      <c r="G15" s="3139">
        <v>1700</v>
      </c>
      <c r="H15" s="3140"/>
      <c r="I15" s="3141"/>
      <c r="J15" s="3141"/>
      <c r="K15" s="3142">
        <v>900</v>
      </c>
      <c r="L15" s="3143"/>
      <c r="M15" s="3144"/>
      <c r="N15" s="3145"/>
      <c r="O15" s="3142">
        <f t="shared" si="1"/>
        <v>2600</v>
      </c>
      <c r="P15" s="3146"/>
      <c r="Q15" s="3126">
        <f t="shared" si="0"/>
        <v>0</v>
      </c>
      <c r="R15" s="3127"/>
    </row>
    <row r="16" spans="1:19" ht="24" customHeight="1">
      <c r="A16" s="1618"/>
      <c r="B16" s="1617"/>
      <c r="C16" s="1614"/>
      <c r="D16" s="3128" t="s">
        <v>874</v>
      </c>
      <c r="E16" s="3128"/>
      <c r="F16" s="1594" t="s">
        <v>166</v>
      </c>
      <c r="G16" s="3129">
        <v>2400</v>
      </c>
      <c r="H16" s="3130"/>
      <c r="I16" s="3131"/>
      <c r="J16" s="3132"/>
      <c r="K16" s="3133">
        <v>1300</v>
      </c>
      <c r="L16" s="3134"/>
      <c r="M16" s="3135"/>
      <c r="N16" s="3136"/>
      <c r="O16" s="3133">
        <f t="shared" si="1"/>
        <v>3700</v>
      </c>
      <c r="P16" s="3137"/>
      <c r="Q16" s="3103">
        <f t="shared" si="0"/>
        <v>0</v>
      </c>
      <c r="R16" s="3104"/>
    </row>
    <row r="17" spans="1:18" ht="24" customHeight="1">
      <c r="A17" s="3105" t="s">
        <v>712</v>
      </c>
      <c r="B17" s="3106"/>
      <c r="C17" s="3107"/>
      <c r="D17" s="3108" t="s">
        <v>875</v>
      </c>
      <c r="E17" s="3109"/>
      <c r="F17" s="1639" t="s">
        <v>713</v>
      </c>
      <c r="G17" s="3110">
        <v>1750</v>
      </c>
      <c r="H17" s="3111"/>
      <c r="I17" s="3112">
        <v>0</v>
      </c>
      <c r="J17" s="3113"/>
      <c r="K17" s="3101">
        <v>650</v>
      </c>
      <c r="L17" s="3114"/>
      <c r="M17" s="3115">
        <v>0</v>
      </c>
      <c r="N17" s="3116"/>
      <c r="O17" s="3101">
        <f>SUM(G17,K17)</f>
        <v>2400</v>
      </c>
      <c r="P17" s="3102"/>
      <c r="Q17" s="3103">
        <f>SUM(I17,M17)</f>
        <v>0</v>
      </c>
      <c r="R17" s="3104"/>
    </row>
    <row r="18" spans="1:18" ht="24" customHeight="1" thickBot="1">
      <c r="A18" s="1619"/>
      <c r="B18" s="1620"/>
      <c r="C18" s="1621"/>
      <c r="D18" s="3119" t="s">
        <v>262</v>
      </c>
      <c r="E18" s="3120"/>
      <c r="F18" s="1622"/>
      <c r="G18" s="3117">
        <f>SUM(G8:H17)</f>
        <v>24750</v>
      </c>
      <c r="H18" s="3118"/>
      <c r="I18" s="3117">
        <f>SUM(I8:J17)</f>
        <v>0</v>
      </c>
      <c r="J18" s="3118"/>
      <c r="K18" s="3121">
        <f>SUM(K8:L17)</f>
        <v>21500</v>
      </c>
      <c r="L18" s="3122"/>
      <c r="M18" s="3123">
        <f>SUM(M8:N17)</f>
        <v>0</v>
      </c>
      <c r="N18" s="3124"/>
      <c r="O18" s="3125">
        <f>SUM(O8:P17)</f>
        <v>49550</v>
      </c>
      <c r="P18" s="3118"/>
      <c r="Q18" s="3117">
        <f>SUM(Q8:R17)</f>
        <v>0</v>
      </c>
      <c r="R18" s="3118"/>
    </row>
    <row r="19" spans="1:18" ht="24" customHeight="1" thickTop="1">
      <c r="A19" s="1623" t="s">
        <v>876</v>
      </c>
      <c r="B19" s="1624"/>
      <c r="C19" s="1602"/>
      <c r="D19" s="1602"/>
      <c r="E19" s="1602"/>
      <c r="F19" s="1602"/>
      <c r="G19" s="1602"/>
      <c r="H19" s="1602"/>
      <c r="I19" s="1602"/>
      <c r="J19" s="1602"/>
      <c r="K19" s="1602"/>
      <c r="L19" s="1602"/>
      <c r="M19" s="1602"/>
      <c r="N19" s="1602"/>
      <c r="O19" s="1602"/>
      <c r="P19" s="1602"/>
      <c r="Q19" s="1602"/>
    </row>
    <row r="20" spans="1:18" ht="24" customHeight="1">
      <c r="A20" s="1623" t="s">
        <v>877</v>
      </c>
      <c r="B20" s="1624"/>
      <c r="C20" s="1602"/>
      <c r="D20"/>
      <c r="E20"/>
      <c r="F20"/>
      <c r="G20"/>
      <c r="P20" s="1880"/>
      <c r="Q20" s="1880"/>
      <c r="R20" s="1880"/>
    </row>
    <row r="21" spans="1:18" ht="24" customHeight="1">
      <c r="A21" s="1623" t="s">
        <v>878</v>
      </c>
      <c r="B21" s="1625"/>
      <c r="C21" s="1625"/>
      <c r="D21"/>
      <c r="E21"/>
      <c r="F21"/>
      <c r="G21"/>
      <c r="Q21" s="1115"/>
      <c r="R21" s="1115"/>
    </row>
    <row r="22" spans="1:18" ht="24" customHeight="1">
      <c r="A22" s="1623" t="s">
        <v>879</v>
      </c>
      <c r="B22" s="1625"/>
      <c r="C22" s="1625"/>
      <c r="D22"/>
      <c r="E22"/>
      <c r="F22"/>
      <c r="G22"/>
      <c r="Q22" s="1115"/>
      <c r="R22" s="1115"/>
    </row>
    <row r="23" spans="1:18" ht="21.75" customHeight="1">
      <c r="A23" s="1625" t="s">
        <v>691</v>
      </c>
      <c r="B23" s="1625"/>
      <c r="C23" s="1625"/>
      <c r="D23"/>
      <c r="E23"/>
      <c r="F23"/>
      <c r="G23"/>
    </row>
    <row r="24" spans="1:18">
      <c r="A24" s="1625" t="s">
        <v>692</v>
      </c>
      <c r="B24" s="1625"/>
      <c r="C24" s="1625"/>
      <c r="D24"/>
      <c r="E24"/>
      <c r="F24"/>
      <c r="G24"/>
    </row>
    <row r="25" spans="1:18" ht="14.25">
      <c r="A25" s="1795"/>
      <c r="P25" s="2167" t="s">
        <v>576</v>
      </c>
      <c r="Q25" s="2167"/>
      <c r="R25" s="2167"/>
    </row>
    <row r="26" spans="1:18">
      <c r="Q26" s="1956" t="s">
        <v>495</v>
      </c>
      <c r="R26" s="1956"/>
    </row>
    <row r="27" spans="1:18">
      <c r="Q27" s="1956" t="s">
        <v>496</v>
      </c>
      <c r="R27" s="1956"/>
    </row>
  </sheetData>
  <sheetProtection password="C536" sheet="1"/>
  <mergeCells count="103">
    <mergeCell ref="C2:D2"/>
    <mergeCell ref="J2:K2"/>
    <mergeCell ref="B3:D4"/>
    <mergeCell ref="E3:H4"/>
    <mergeCell ref="I3:K4"/>
    <mergeCell ref="L3:L4"/>
    <mergeCell ref="O3:P4"/>
    <mergeCell ref="Q3:R4"/>
    <mergeCell ref="C5:J5"/>
    <mergeCell ref="L5:N5"/>
    <mergeCell ref="C6:F6"/>
    <mergeCell ref="H6:J6"/>
    <mergeCell ref="L6:N6"/>
    <mergeCell ref="O6:P6"/>
    <mergeCell ref="M3:N4"/>
    <mergeCell ref="A7:C7"/>
    <mergeCell ref="D7:F7"/>
    <mergeCell ref="G7:H7"/>
    <mergeCell ref="I7:J7"/>
    <mergeCell ref="K7:L7"/>
    <mergeCell ref="M7:N7"/>
    <mergeCell ref="O7:P7"/>
    <mergeCell ref="Q7:R7"/>
    <mergeCell ref="D8:E8"/>
    <mergeCell ref="G8:H8"/>
    <mergeCell ref="I8:J8"/>
    <mergeCell ref="K8:L8"/>
    <mergeCell ref="M8:N8"/>
    <mergeCell ref="O8:P8"/>
    <mergeCell ref="Q8:R8"/>
    <mergeCell ref="O10:P10"/>
    <mergeCell ref="Q10:R10"/>
    <mergeCell ref="I9:J9"/>
    <mergeCell ref="K9:L9"/>
    <mergeCell ref="M9:N9"/>
    <mergeCell ref="O9:P9"/>
    <mergeCell ref="M10:N10"/>
    <mergeCell ref="D9:H9"/>
    <mergeCell ref="I11:J11"/>
    <mergeCell ref="K11:L11"/>
    <mergeCell ref="M11:N11"/>
    <mergeCell ref="O11:P11"/>
    <mergeCell ref="Q9:R9"/>
    <mergeCell ref="D10:E10"/>
    <mergeCell ref="G10:H10"/>
    <mergeCell ref="I10:J10"/>
    <mergeCell ref="K10:L10"/>
    <mergeCell ref="Q11:R11"/>
    <mergeCell ref="D12:E12"/>
    <mergeCell ref="G12:H12"/>
    <mergeCell ref="I12:J12"/>
    <mergeCell ref="K12:L12"/>
    <mergeCell ref="M12:N12"/>
    <mergeCell ref="O12:P12"/>
    <mergeCell ref="Q12:R12"/>
    <mergeCell ref="D11:E11"/>
    <mergeCell ref="G11:H11"/>
    <mergeCell ref="O14:P14"/>
    <mergeCell ref="Q14:R14"/>
    <mergeCell ref="D13:E13"/>
    <mergeCell ref="G13:H13"/>
    <mergeCell ref="I13:J13"/>
    <mergeCell ref="K13:L13"/>
    <mergeCell ref="M13:N13"/>
    <mergeCell ref="O13:P13"/>
    <mergeCell ref="I15:J15"/>
    <mergeCell ref="K15:L15"/>
    <mergeCell ref="M15:N15"/>
    <mergeCell ref="O15:P15"/>
    <mergeCell ref="Q13:R13"/>
    <mergeCell ref="D14:E14"/>
    <mergeCell ref="G14:H14"/>
    <mergeCell ref="I14:J14"/>
    <mergeCell ref="K14:L14"/>
    <mergeCell ref="M14:N14"/>
    <mergeCell ref="Q15:R15"/>
    <mergeCell ref="D16:E16"/>
    <mergeCell ref="G16:H16"/>
    <mergeCell ref="I16:J16"/>
    <mergeCell ref="K16:L16"/>
    <mergeCell ref="M16:N16"/>
    <mergeCell ref="O16:P16"/>
    <mergeCell ref="Q16:R16"/>
    <mergeCell ref="D15:E15"/>
    <mergeCell ref="G15:H15"/>
    <mergeCell ref="M17:N17"/>
    <mergeCell ref="Q18:R18"/>
    <mergeCell ref="D18:E18"/>
    <mergeCell ref="G18:H18"/>
    <mergeCell ref="I18:J18"/>
    <mergeCell ref="K18:L18"/>
    <mergeCell ref="M18:N18"/>
    <mergeCell ref="O18:P18"/>
    <mergeCell ref="P25:R25"/>
    <mergeCell ref="Q26:R26"/>
    <mergeCell ref="Q27:R27"/>
    <mergeCell ref="O17:P17"/>
    <mergeCell ref="Q17:R17"/>
    <mergeCell ref="A17:C17"/>
    <mergeCell ref="D17:E17"/>
    <mergeCell ref="G17:H17"/>
    <mergeCell ref="I17:J17"/>
    <mergeCell ref="K17:L17"/>
  </mergeCells>
  <phoneticPr fontId="3"/>
  <dataValidations count="1">
    <dataValidation imeMode="off" allowBlank="1" showInputMessage="1" showErrorMessage="1" sqref="M8:M18 I8:I18 K8:K18 Q8:Q18 O8:O18 G8 G10:G18"/>
  </dataValidations>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373"/>
  <sheetViews>
    <sheetView topLeftCell="A16" zoomScaleNormal="100" workbookViewId="0">
      <selection activeCell="B43" sqref="B43"/>
    </sheetView>
  </sheetViews>
  <sheetFormatPr defaultRowHeight="13.5"/>
  <cols>
    <col min="1" max="1" width="14.25" style="1717" customWidth="1"/>
    <col min="2" max="2" width="116.5" style="1718" customWidth="1"/>
  </cols>
  <sheetData>
    <row r="1" spans="1:2" ht="20.100000000000001" customHeight="1"/>
    <row r="2" spans="1:2" ht="20.100000000000001" customHeight="1">
      <c r="A2" s="1949" t="s">
        <v>768</v>
      </c>
      <c r="B2" s="1949"/>
    </row>
    <row r="3" spans="1:2" ht="20.100000000000001" customHeight="1">
      <c r="A3" s="1719">
        <v>44958</v>
      </c>
      <c r="B3" s="1718" t="s">
        <v>880</v>
      </c>
    </row>
    <row r="4" spans="1:2" ht="20.100000000000001" customHeight="1">
      <c r="A4" s="1719"/>
    </row>
    <row r="5" spans="1:2" ht="20.100000000000001" customHeight="1">
      <c r="A5" s="1719">
        <v>45017</v>
      </c>
      <c r="B5" t="s">
        <v>134</v>
      </c>
    </row>
    <row r="6" spans="1:2" ht="20.100000000000001" customHeight="1">
      <c r="A6" s="1719"/>
      <c r="B6" t="s">
        <v>896</v>
      </c>
    </row>
    <row r="7" spans="1:2" ht="20.100000000000001" customHeight="1">
      <c r="A7" s="1719"/>
      <c r="B7" t="s">
        <v>897</v>
      </c>
    </row>
    <row r="8" spans="1:2" ht="20.100000000000001" customHeight="1">
      <c r="A8" s="1719"/>
      <c r="B8" t="s">
        <v>898</v>
      </c>
    </row>
    <row r="9" spans="1:2" ht="20.100000000000001" customHeight="1">
      <c r="A9" s="1719"/>
      <c r="B9" t="s">
        <v>899</v>
      </c>
    </row>
    <row r="10" spans="1:2" ht="20.100000000000001" customHeight="1">
      <c r="A10" s="1719"/>
      <c r="B10" t="s">
        <v>900</v>
      </c>
    </row>
    <row r="11" spans="1:2" ht="20.100000000000001" customHeight="1">
      <c r="A11" s="1719"/>
      <c r="B11"/>
    </row>
    <row r="12" spans="1:2" ht="20.100000000000001" customHeight="1">
      <c r="A12" s="1719"/>
      <c r="B12" t="s">
        <v>901</v>
      </c>
    </row>
    <row r="13" spans="1:2" ht="20.100000000000001" customHeight="1">
      <c r="A13" s="1719"/>
      <c r="B13" t="s">
        <v>902</v>
      </c>
    </row>
    <row r="14" spans="1:2" ht="20.100000000000001" customHeight="1">
      <c r="A14" s="1719"/>
      <c r="B14" t="s">
        <v>903</v>
      </c>
    </row>
    <row r="15" spans="1:2" ht="20.100000000000001" customHeight="1">
      <c r="A15" s="1719"/>
      <c r="B15" t="s">
        <v>904</v>
      </c>
    </row>
    <row r="16" spans="1:2" ht="20.100000000000001" customHeight="1">
      <c r="A16" s="1719"/>
      <c r="B16" t="s">
        <v>905</v>
      </c>
    </row>
    <row r="17" spans="1:2" ht="20.100000000000001" customHeight="1">
      <c r="A17" s="1719"/>
      <c r="B17" t="s">
        <v>906</v>
      </c>
    </row>
    <row r="18" spans="1:2" ht="20.100000000000001" customHeight="1">
      <c r="A18" s="1719"/>
      <c r="B18" t="s">
        <v>907</v>
      </c>
    </row>
    <row r="19" spans="1:2" ht="20.100000000000001" customHeight="1">
      <c r="A19" s="1719"/>
      <c r="B19" s="1718" t="s">
        <v>908</v>
      </c>
    </row>
    <row r="20" spans="1:2" ht="20.100000000000001" customHeight="1">
      <c r="A20" s="1719"/>
      <c r="B20" s="1718" t="s">
        <v>909</v>
      </c>
    </row>
    <row r="21" spans="1:2" ht="20.100000000000001" customHeight="1">
      <c r="A21" s="1719"/>
      <c r="B21" s="1718" t="s">
        <v>910</v>
      </c>
    </row>
    <row r="22" spans="1:2" ht="20.100000000000001" customHeight="1">
      <c r="A22" s="1719"/>
      <c r="B22" s="1718" t="s">
        <v>911</v>
      </c>
    </row>
    <row r="23" spans="1:2" ht="20.100000000000001" customHeight="1">
      <c r="A23" s="1719"/>
    </row>
    <row r="24" spans="1:2" ht="20.100000000000001" customHeight="1">
      <c r="A24" s="1719"/>
      <c r="B24" s="1718" t="s">
        <v>912</v>
      </c>
    </row>
    <row r="25" spans="1:2" ht="20.100000000000001" customHeight="1">
      <c r="A25" s="1719"/>
      <c r="B25" s="1718" t="s">
        <v>913</v>
      </c>
    </row>
    <row r="26" spans="1:2" ht="20.100000000000001" customHeight="1">
      <c r="A26" s="1719"/>
    </row>
    <row r="27" spans="1:2" ht="20.100000000000001" customHeight="1">
      <c r="A27" s="1719"/>
      <c r="B27" s="1718" t="s">
        <v>914</v>
      </c>
    </row>
    <row r="28" spans="1:2" ht="20.100000000000001" customHeight="1">
      <c r="A28" s="1719"/>
      <c r="B28" s="1718" t="s">
        <v>915</v>
      </c>
    </row>
    <row r="29" spans="1:2" ht="20.100000000000001" customHeight="1">
      <c r="B29" s="1718" t="s">
        <v>916</v>
      </c>
    </row>
    <row r="30" spans="1:2" ht="20.100000000000001" customHeight="1"/>
    <row r="31" spans="1:2" ht="20.100000000000001" customHeight="1">
      <c r="B31" s="1821" t="s">
        <v>917</v>
      </c>
    </row>
    <row r="32" spans="1:2" ht="20.100000000000001" customHeight="1">
      <c r="B32" s="1718" t="s">
        <v>918</v>
      </c>
    </row>
    <row r="33" spans="1:2" ht="20.100000000000001" customHeight="1">
      <c r="B33" s="1718" t="s">
        <v>919</v>
      </c>
    </row>
    <row r="34" spans="1:2" ht="20.100000000000001" customHeight="1"/>
    <row r="35" spans="1:2" ht="20.100000000000001" customHeight="1">
      <c r="B35" s="1718" t="s">
        <v>940</v>
      </c>
    </row>
    <row r="36" spans="1:2" ht="20.100000000000001" customHeight="1">
      <c r="B36" s="1718" t="s">
        <v>941</v>
      </c>
    </row>
    <row r="37" spans="1:2" ht="20.100000000000001" customHeight="1">
      <c r="B37" s="1718" t="s">
        <v>942</v>
      </c>
    </row>
    <row r="38" spans="1:2" ht="20.100000000000001" customHeight="1"/>
    <row r="39" spans="1:2" ht="20.100000000000001" customHeight="1">
      <c r="B39" s="1718" t="s">
        <v>398</v>
      </c>
    </row>
    <row r="40" spans="1:2" ht="20.100000000000001" customHeight="1">
      <c r="B40" s="1718" t="s">
        <v>943</v>
      </c>
    </row>
    <row r="41" spans="1:2" ht="20.100000000000001" customHeight="1">
      <c r="B41" s="1718" t="s">
        <v>944</v>
      </c>
    </row>
    <row r="42" spans="1:2" ht="20.100000000000001" customHeight="1">
      <c r="B42" s="1718" t="s">
        <v>945</v>
      </c>
    </row>
    <row r="43" spans="1:2" ht="20.100000000000001" customHeight="1"/>
    <row r="44" spans="1:2" ht="20.100000000000001" customHeight="1"/>
    <row r="45" spans="1:2" ht="20.100000000000001" customHeight="1"/>
    <row r="46" spans="1:2" ht="20.100000000000001" customHeight="1">
      <c r="A46" s="1719"/>
    </row>
    <row r="47" spans="1:2" ht="20.100000000000001" customHeight="1"/>
    <row r="48" spans="1:2" ht="20.100000000000001" customHeight="1"/>
    <row r="49" spans="1:1" ht="20.100000000000001" customHeight="1">
      <c r="A49" s="1719"/>
    </row>
    <row r="50" spans="1:1" ht="20.100000000000001" customHeight="1"/>
    <row r="51" spans="1:1" ht="20.100000000000001" customHeight="1"/>
    <row r="52" spans="1:1" ht="20.100000000000001" customHeight="1"/>
    <row r="53" spans="1:1" ht="20.100000000000001" customHeight="1">
      <c r="A53" s="1719"/>
    </row>
    <row r="54" spans="1:1" ht="20.100000000000001" customHeight="1">
      <c r="A54" s="1719"/>
    </row>
    <row r="55" spans="1:1" ht="20.100000000000001" customHeight="1"/>
    <row r="56" spans="1:1" ht="20.100000000000001" customHeight="1"/>
    <row r="57" spans="1:1" ht="20.100000000000001" customHeight="1"/>
    <row r="58" spans="1:1" ht="20.100000000000001" customHeight="1"/>
    <row r="59" spans="1:1" ht="20.100000000000001" customHeight="1"/>
    <row r="60" spans="1:1" ht="20.100000000000001" customHeight="1"/>
    <row r="61" spans="1:1" ht="20.100000000000001" customHeight="1"/>
    <row r="62" spans="1:1" ht="20.100000000000001" customHeight="1"/>
    <row r="63" spans="1:1" ht="20.100000000000001" customHeight="1"/>
    <row r="64" spans="1:1" ht="20.100000000000001" customHeight="1"/>
    <row r="65" spans="2:2" ht="20.100000000000001" customHeight="1"/>
    <row r="66" spans="2:2" ht="20.100000000000001" customHeight="1"/>
    <row r="67" spans="2:2" ht="20.100000000000001" customHeight="1"/>
    <row r="68" spans="2:2" ht="20.100000000000001" customHeight="1"/>
    <row r="69" spans="2:2" ht="20.100000000000001" customHeight="1"/>
    <row r="70" spans="2:2" ht="20.100000000000001" customHeight="1">
      <c r="B70" s="1793"/>
    </row>
    <row r="71" spans="2:2" ht="20.100000000000001" customHeight="1"/>
    <row r="72" spans="2:2" ht="20.100000000000001" customHeight="1"/>
    <row r="73" spans="2:2" ht="20.100000000000001" customHeight="1"/>
    <row r="74" spans="2:2" ht="20.100000000000001" customHeight="1"/>
    <row r="75" spans="2:2" ht="20.100000000000001" customHeight="1"/>
    <row r="76" spans="2:2" ht="20.100000000000001" customHeight="1"/>
    <row r="77" spans="2:2" ht="20.100000000000001" customHeight="1"/>
    <row r="78" spans="2:2" ht="20.100000000000001" customHeight="1"/>
    <row r="79" spans="2:2" ht="20.100000000000001" customHeight="1"/>
    <row r="80" spans="2:2" ht="20.100000000000001" customHeight="1"/>
    <row r="81" spans="1:2" ht="20.100000000000001" customHeight="1"/>
    <row r="82" spans="1:2" ht="20.100000000000001" customHeight="1"/>
    <row r="83" spans="1:2" ht="20.100000000000001" customHeight="1"/>
    <row r="84" spans="1:2" ht="20.100000000000001" customHeight="1"/>
    <row r="85" spans="1:2" ht="20.100000000000001" customHeight="1"/>
    <row r="86" spans="1:2" ht="20.100000000000001" customHeight="1"/>
    <row r="87" spans="1:2" ht="20.100000000000001" customHeight="1"/>
    <row r="88" spans="1:2" ht="20.100000000000001" customHeight="1"/>
    <row r="89" spans="1:2" ht="20.100000000000001" customHeight="1"/>
    <row r="90" spans="1:2" ht="20.100000000000001" customHeight="1"/>
    <row r="91" spans="1:2" ht="20.100000000000001" customHeight="1">
      <c r="B91" s="1793"/>
    </row>
    <row r="92" spans="1:2" ht="20.100000000000001" customHeight="1"/>
    <row r="93" spans="1:2" ht="20.100000000000001" customHeight="1"/>
    <row r="94" spans="1:2" ht="20.100000000000001" customHeight="1">
      <c r="A94" s="1719"/>
    </row>
    <row r="95" spans="1:2" ht="20.100000000000001" customHeight="1"/>
    <row r="96" spans="1: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sheetData>
  <mergeCells count="1">
    <mergeCell ref="A2:B2"/>
  </mergeCells>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V58"/>
  <sheetViews>
    <sheetView showGridLines="0" view="pageBreakPreview" zoomScaleNormal="100" zoomScaleSheetLayoutView="100" workbookViewId="0">
      <selection activeCell="Y42" sqref="Y42"/>
    </sheetView>
  </sheetViews>
  <sheetFormatPr defaultColWidth="11" defaultRowHeight="13.5"/>
  <cols>
    <col min="1" max="100" width="1.625" style="1669" customWidth="1"/>
    <col min="101" max="16384" width="11" style="1669"/>
  </cols>
  <sheetData>
    <row r="1" spans="1:100" ht="30" customHeight="1">
      <c r="A1" s="1950" t="s">
        <v>546</v>
      </c>
      <c r="B1" s="1950"/>
      <c r="C1" s="1950"/>
      <c r="D1" s="1950"/>
      <c r="E1" s="1950"/>
      <c r="F1" s="1950"/>
      <c r="G1" s="1950"/>
      <c r="H1" s="1950"/>
      <c r="I1" s="1950"/>
      <c r="J1" s="1950"/>
      <c r="K1" s="1950"/>
      <c r="L1" s="1950"/>
      <c r="M1" s="1950"/>
      <c r="N1" s="1950"/>
      <c r="O1" s="1950"/>
      <c r="P1" s="1950"/>
      <c r="Q1" s="1950"/>
      <c r="R1" s="1950"/>
      <c r="S1" s="1950"/>
      <c r="T1" s="1950"/>
      <c r="U1" s="1950"/>
      <c r="V1" s="1950"/>
      <c r="W1" s="1950"/>
      <c r="X1" s="1950"/>
      <c r="Y1" s="1950"/>
      <c r="Z1" s="1950"/>
      <c r="AA1" s="1950"/>
      <c r="AB1" s="1950"/>
      <c r="AC1" s="1950"/>
      <c r="AD1" s="1950"/>
      <c r="AE1" s="1950"/>
      <c r="AF1" s="1950"/>
      <c r="AG1" s="1950"/>
      <c r="AH1" s="1950"/>
      <c r="AI1" s="1950"/>
      <c r="AJ1" s="1950"/>
      <c r="AK1" s="1950"/>
      <c r="AL1" s="1950"/>
      <c r="AM1" s="1950"/>
      <c r="AN1" s="1950"/>
      <c r="AO1" s="1950"/>
      <c r="AP1" s="1950"/>
      <c r="AQ1" s="1950"/>
      <c r="AR1" s="1950"/>
      <c r="AS1" s="1950"/>
      <c r="AT1" s="1950"/>
      <c r="AU1" s="1950"/>
      <c r="AV1" s="1950"/>
      <c r="AW1" s="1950"/>
      <c r="AX1" s="1950"/>
      <c r="AY1" s="1950"/>
      <c r="AZ1" s="1950"/>
      <c r="BA1" s="1950"/>
      <c r="BB1" s="1950"/>
      <c r="BC1" s="1950"/>
      <c r="BD1" s="1950"/>
      <c r="BE1" s="1950"/>
      <c r="BF1" s="1950"/>
      <c r="BG1" s="1950"/>
      <c r="BH1" s="1950"/>
      <c r="BI1" s="1950"/>
      <c r="BJ1" s="1950"/>
      <c r="BK1" s="1950"/>
      <c r="BL1" s="1950"/>
      <c r="BM1" s="1950"/>
      <c r="BN1" s="1950"/>
      <c r="BO1" s="1950"/>
      <c r="BP1" s="1950"/>
      <c r="BQ1" s="1950"/>
      <c r="BR1" s="1950"/>
      <c r="BS1" s="1950"/>
      <c r="BT1" s="1950"/>
      <c r="BU1" s="1950"/>
      <c r="BV1" s="1950"/>
      <c r="BW1" s="1950"/>
      <c r="BX1" s="1950"/>
      <c r="BY1" s="1950"/>
      <c r="BZ1" s="1950"/>
      <c r="CA1" s="1950"/>
      <c r="CB1" s="1950"/>
      <c r="CC1" s="1950"/>
      <c r="CD1" s="1950"/>
      <c r="CE1" s="1950"/>
      <c r="CF1" s="1950"/>
      <c r="CG1" s="1950"/>
      <c r="CH1" s="1950"/>
      <c r="CI1" s="1950"/>
      <c r="CJ1" s="1950"/>
      <c r="CK1" s="1667"/>
      <c r="CL1" s="1667"/>
      <c r="CM1" s="1667"/>
      <c r="CN1" s="1667"/>
      <c r="CO1" s="1667"/>
      <c r="CP1" s="1667"/>
      <c r="CQ1" s="1667"/>
      <c r="CR1" s="1667"/>
      <c r="CS1" s="1667"/>
      <c r="CT1" s="1667"/>
      <c r="CU1" s="1667"/>
      <c r="CV1" s="1668"/>
    </row>
    <row r="2" spans="1:100" ht="13.5" customHeight="1">
      <c r="A2" s="1950"/>
      <c r="B2" s="1950"/>
      <c r="C2" s="1950"/>
      <c r="D2" s="1950"/>
      <c r="E2" s="1950"/>
      <c r="F2" s="1950"/>
      <c r="G2" s="1950"/>
      <c r="H2" s="1950"/>
      <c r="I2" s="1950"/>
      <c r="J2" s="1950"/>
      <c r="K2" s="1950"/>
      <c r="L2" s="1950"/>
      <c r="M2" s="1950"/>
      <c r="N2" s="1950"/>
      <c r="O2" s="1950"/>
      <c r="P2" s="1950"/>
      <c r="Q2" s="1950"/>
      <c r="R2" s="1950"/>
      <c r="S2" s="1950"/>
      <c r="T2" s="1950"/>
      <c r="U2" s="1950"/>
      <c r="V2" s="1950"/>
      <c r="W2" s="1950"/>
      <c r="X2" s="1950"/>
      <c r="Y2" s="1950"/>
      <c r="Z2" s="1950"/>
      <c r="AA2" s="1950"/>
      <c r="AB2" s="1950"/>
      <c r="AC2" s="1950"/>
      <c r="AD2" s="1950"/>
      <c r="AE2" s="1950"/>
      <c r="AF2" s="1950"/>
      <c r="AG2" s="1950"/>
      <c r="AH2" s="1950"/>
      <c r="AI2" s="1950"/>
      <c r="AJ2" s="1950"/>
      <c r="AK2" s="1950"/>
      <c r="AL2" s="1950"/>
      <c r="AM2" s="1950"/>
      <c r="AN2" s="1950"/>
      <c r="AO2" s="1950"/>
      <c r="AP2" s="1950"/>
      <c r="AQ2" s="1950"/>
      <c r="AR2" s="1950"/>
      <c r="AS2" s="1950"/>
      <c r="AT2" s="1950"/>
      <c r="AU2" s="1950"/>
      <c r="AV2" s="1950"/>
      <c r="AW2" s="1950"/>
      <c r="AX2" s="1950"/>
      <c r="AY2" s="1950"/>
      <c r="AZ2" s="1950"/>
      <c r="BA2" s="1950"/>
      <c r="BB2" s="1950"/>
      <c r="BC2" s="1950"/>
      <c r="BD2" s="1950"/>
      <c r="BE2" s="1950"/>
      <c r="BF2" s="1950"/>
      <c r="BG2" s="1950"/>
      <c r="BH2" s="1950"/>
      <c r="BI2" s="1950"/>
      <c r="BJ2" s="1950"/>
      <c r="BK2" s="1950"/>
      <c r="BL2" s="1950"/>
      <c r="BM2" s="1950"/>
      <c r="BN2" s="1950"/>
      <c r="BO2" s="1950"/>
      <c r="BP2" s="1950"/>
      <c r="BQ2" s="1950"/>
      <c r="BR2" s="1950"/>
      <c r="BS2" s="1950"/>
      <c r="BT2" s="1950"/>
      <c r="BU2" s="1950"/>
      <c r="BV2" s="1950"/>
      <c r="BW2" s="1950"/>
      <c r="BX2" s="1950"/>
      <c r="BY2" s="1950"/>
      <c r="BZ2" s="1950"/>
      <c r="CA2" s="1950"/>
      <c r="CB2" s="1950"/>
      <c r="CC2" s="1950"/>
      <c r="CD2" s="1950"/>
      <c r="CE2" s="1950"/>
      <c r="CF2" s="1950"/>
      <c r="CG2" s="1950"/>
      <c r="CH2" s="1950"/>
      <c r="CI2" s="1950"/>
      <c r="CJ2" s="1950"/>
      <c r="CK2" s="1667"/>
      <c r="CL2" s="1667"/>
      <c r="CM2" s="1667"/>
      <c r="CN2" s="1667"/>
      <c r="CO2" s="1667"/>
      <c r="CP2" s="1667"/>
      <c r="CQ2" s="1667"/>
      <c r="CR2" s="1667"/>
      <c r="CS2" s="1667"/>
      <c r="CT2" s="1667"/>
      <c r="CU2" s="1667"/>
      <c r="CV2" s="1668"/>
    </row>
    <row r="3" spans="1:100" s="1671" customFormat="1" ht="12">
      <c r="A3" s="1951" t="s">
        <v>26</v>
      </c>
      <c r="B3" s="1951"/>
      <c r="C3" s="1951"/>
      <c r="D3" s="1670" t="s">
        <v>528</v>
      </c>
      <c r="E3" s="1670"/>
      <c r="F3" s="1670"/>
      <c r="G3" s="1670"/>
      <c r="H3" s="1670"/>
    </row>
    <row r="4" spans="1:100" s="1671" customFormat="1" ht="12">
      <c r="A4" s="1672"/>
      <c r="D4" s="1673" t="s">
        <v>529</v>
      </c>
      <c r="F4" s="1671" t="s">
        <v>547</v>
      </c>
      <c r="AU4" s="1951"/>
      <c r="AV4" s="1951"/>
      <c r="AW4" s="1951"/>
      <c r="AX4" s="1670"/>
    </row>
    <row r="5" spans="1:100" s="1670" customFormat="1" ht="13.5" customHeight="1">
      <c r="A5" s="1672"/>
      <c r="B5" s="1671"/>
      <c r="C5" s="1671"/>
      <c r="D5" s="1673" t="s">
        <v>530</v>
      </c>
      <c r="E5" s="1671"/>
      <c r="F5" s="1671" t="s">
        <v>531</v>
      </c>
      <c r="G5" s="1671"/>
      <c r="H5" s="1671"/>
      <c r="I5" s="1671"/>
      <c r="J5" s="1671"/>
      <c r="K5" s="1671"/>
      <c r="L5" s="1671"/>
      <c r="M5" s="1671"/>
      <c r="N5" s="1671"/>
      <c r="O5" s="1671"/>
      <c r="P5" s="1671"/>
      <c r="Q5" s="1671"/>
      <c r="R5" s="1671"/>
      <c r="S5" s="1671"/>
      <c r="T5" s="1671"/>
      <c r="U5" s="1671"/>
      <c r="V5" s="1671"/>
      <c r="W5" s="1671"/>
      <c r="X5" s="1671"/>
      <c r="Y5" s="1671"/>
      <c r="Z5" s="1671"/>
      <c r="AA5" s="1671"/>
      <c r="AB5" s="1671"/>
      <c r="AC5" s="1671"/>
      <c r="AD5" s="1671"/>
      <c r="AE5" s="1671"/>
      <c r="AF5" s="1671"/>
      <c r="AG5" s="1671"/>
      <c r="AH5" s="1671"/>
      <c r="AI5" s="1671"/>
      <c r="AJ5" s="1671"/>
      <c r="AK5" s="1671"/>
      <c r="AL5" s="1671"/>
      <c r="AM5" s="1671"/>
      <c r="AN5" s="1671"/>
      <c r="AO5" s="1671"/>
      <c r="AP5" s="1671"/>
      <c r="AQ5" s="1671"/>
      <c r="AR5" s="1671"/>
      <c r="AS5" s="1671"/>
      <c r="AT5" s="1671"/>
      <c r="AU5" s="1671"/>
      <c r="AV5" s="1671"/>
      <c r="AW5" s="1671"/>
      <c r="AX5" s="1952"/>
      <c r="AY5" s="1952"/>
      <c r="BA5" s="1671"/>
      <c r="BB5" s="1953"/>
      <c r="BC5" s="1953"/>
      <c r="BD5" s="1953"/>
      <c r="BE5" s="1953"/>
      <c r="BF5" s="1953"/>
      <c r="BG5" s="1953"/>
      <c r="BH5" s="1953"/>
      <c r="BI5" s="1953"/>
      <c r="BJ5" s="1953"/>
      <c r="BK5" s="1953"/>
      <c r="BL5" s="1953"/>
      <c r="BM5" s="1953"/>
      <c r="BN5" s="1953"/>
      <c r="BO5" s="1953"/>
      <c r="BP5" s="1953"/>
      <c r="BQ5" s="1953"/>
      <c r="BR5" s="1953"/>
      <c r="BS5" s="1953"/>
      <c r="BT5" s="1953"/>
      <c r="BU5" s="1953"/>
      <c r="BV5" s="1953"/>
      <c r="BW5" s="1953"/>
      <c r="BX5" s="1953"/>
      <c r="BY5" s="1953"/>
      <c r="BZ5" s="1953"/>
      <c r="CA5" s="1953"/>
      <c r="CB5" s="1953"/>
      <c r="CC5" s="1953"/>
      <c r="CD5" s="1953"/>
      <c r="CE5" s="1953"/>
      <c r="CF5" s="1671"/>
      <c r="CG5" s="1671"/>
      <c r="CH5" s="1671"/>
      <c r="CI5" s="1671"/>
      <c r="CJ5" s="1671"/>
      <c r="CK5" s="1671"/>
      <c r="CL5" s="1671"/>
      <c r="CM5" s="1671"/>
      <c r="CN5" s="1671"/>
      <c r="CO5" s="1671"/>
      <c r="CP5" s="1671"/>
      <c r="CQ5" s="1671"/>
      <c r="CR5" s="1671"/>
      <c r="CS5" s="1671"/>
      <c r="CT5" s="1671"/>
      <c r="CU5" s="1671"/>
    </row>
    <row r="6" spans="1:100" s="1671" customFormat="1" ht="13.5" customHeight="1">
      <c r="A6" s="1672"/>
      <c r="F6" s="1671" t="s">
        <v>27</v>
      </c>
      <c r="BB6" s="1953"/>
      <c r="BC6" s="1953"/>
      <c r="BD6" s="1953"/>
      <c r="BE6" s="1953"/>
      <c r="BF6" s="1953"/>
      <c r="BG6" s="1953"/>
      <c r="BH6" s="1953"/>
      <c r="BI6" s="1953"/>
      <c r="BJ6" s="1953"/>
      <c r="BK6" s="1953"/>
      <c r="BL6" s="1953"/>
      <c r="BM6" s="1953"/>
      <c r="BN6" s="1953"/>
      <c r="BO6" s="1953"/>
      <c r="BP6" s="1953"/>
      <c r="BQ6" s="1953"/>
      <c r="BR6" s="1953"/>
      <c r="BS6" s="1953"/>
      <c r="BT6" s="1953"/>
      <c r="BU6" s="1953"/>
      <c r="BV6" s="1953"/>
      <c r="BW6" s="1953"/>
      <c r="BX6" s="1953"/>
      <c r="BY6" s="1953"/>
      <c r="BZ6" s="1953"/>
      <c r="CA6" s="1953"/>
      <c r="CB6" s="1953"/>
      <c r="CC6" s="1953"/>
      <c r="CD6" s="1953"/>
      <c r="CE6" s="1953"/>
    </row>
    <row r="7" spans="1:100" s="1671" customFormat="1" ht="13.5" customHeight="1">
      <c r="A7" s="1672"/>
      <c r="F7" s="1671" t="s">
        <v>28</v>
      </c>
    </row>
    <row r="8" spans="1:100" s="1671" customFormat="1" ht="13.5" customHeight="1">
      <c r="A8" s="1672"/>
      <c r="D8" s="1673" t="s">
        <v>532</v>
      </c>
      <c r="F8" s="1671" t="s">
        <v>0</v>
      </c>
    </row>
    <row r="9" spans="1:100" s="1671" customFormat="1" ht="13.5" customHeight="1">
      <c r="A9" s="1672"/>
      <c r="F9" s="1671" t="s">
        <v>29</v>
      </c>
    </row>
    <row r="10" spans="1:100" s="1671" customFormat="1" ht="13.5" customHeight="1">
      <c r="A10" s="1672"/>
      <c r="D10" s="1673" t="s">
        <v>533</v>
      </c>
      <c r="F10" s="1671" t="s">
        <v>30</v>
      </c>
    </row>
    <row r="11" spans="1:100" s="1671" customFormat="1" ht="13.5" customHeight="1">
      <c r="A11" s="1672"/>
      <c r="AX11" s="1952"/>
      <c r="AY11" s="1952"/>
      <c r="AZ11" s="1670"/>
    </row>
    <row r="12" spans="1:100" s="1670" customFormat="1" ht="13.5" customHeight="1">
      <c r="A12" s="1672"/>
      <c r="B12" s="1671"/>
      <c r="C12" s="1671"/>
      <c r="D12" s="1671"/>
      <c r="E12" s="1671"/>
      <c r="F12" s="1671"/>
      <c r="G12" s="1671"/>
      <c r="H12" s="1671"/>
      <c r="I12" s="1671"/>
      <c r="J12" s="1671"/>
      <c r="K12" s="1671"/>
      <c r="L12" s="1671"/>
      <c r="M12" s="1671"/>
      <c r="N12" s="1671"/>
      <c r="O12" s="1671"/>
      <c r="P12" s="1671"/>
      <c r="Q12" s="1671"/>
      <c r="R12" s="1671"/>
      <c r="S12" s="1671"/>
      <c r="T12" s="1671"/>
      <c r="U12" s="1671"/>
      <c r="V12" s="1671"/>
      <c r="W12" s="1671"/>
      <c r="X12" s="1671"/>
      <c r="Y12" s="1671"/>
      <c r="Z12" s="1671"/>
      <c r="AA12" s="1671"/>
      <c r="AB12" s="1671"/>
      <c r="AC12" s="1671"/>
      <c r="AD12" s="1671"/>
      <c r="AE12" s="1671"/>
      <c r="AF12" s="1671"/>
      <c r="AG12" s="1671"/>
      <c r="AH12" s="1671"/>
      <c r="AI12" s="1671"/>
      <c r="AJ12" s="1671"/>
      <c r="AK12" s="1671"/>
      <c r="AL12" s="1671"/>
      <c r="AM12" s="1671"/>
      <c r="AN12" s="1671"/>
      <c r="AO12" s="1671"/>
      <c r="AP12" s="1671"/>
      <c r="AQ12" s="1671"/>
      <c r="AR12" s="1671"/>
      <c r="AS12" s="1671"/>
      <c r="AT12" s="1671"/>
      <c r="AU12" s="1671"/>
      <c r="AV12" s="1671"/>
      <c r="AW12" s="1671"/>
      <c r="AX12" s="1671"/>
      <c r="AY12" s="1671"/>
      <c r="AZ12" s="1671"/>
      <c r="BA12" s="1671"/>
      <c r="BB12" s="1671"/>
      <c r="BC12" s="1671"/>
      <c r="BD12" s="1671"/>
      <c r="BE12" s="1671"/>
      <c r="BF12" s="1671"/>
      <c r="BG12" s="1671"/>
      <c r="BH12" s="1671"/>
      <c r="BI12" s="1671"/>
      <c r="BJ12" s="1671"/>
      <c r="BK12" s="1671"/>
      <c r="BL12" s="1671"/>
      <c r="BM12" s="1671"/>
      <c r="BN12" s="1671"/>
      <c r="BO12" s="1671"/>
      <c r="BP12" s="1671"/>
      <c r="BQ12" s="1671"/>
      <c r="BR12" s="1671"/>
      <c r="BS12" s="1671"/>
      <c r="BT12" s="1671"/>
      <c r="BU12" s="1671"/>
      <c r="BV12" s="1671"/>
      <c r="BW12" s="1671"/>
      <c r="BX12" s="1671"/>
      <c r="BY12" s="1671"/>
      <c r="BZ12" s="1671"/>
      <c r="CA12" s="1671"/>
      <c r="CB12" s="1671"/>
      <c r="CC12" s="1671"/>
      <c r="CD12" s="1671"/>
      <c r="CE12" s="1671"/>
      <c r="CF12" s="1671"/>
      <c r="CG12" s="1671"/>
      <c r="CH12" s="1671"/>
      <c r="CI12" s="1671"/>
      <c r="CJ12" s="1671"/>
      <c r="CK12" s="1671"/>
      <c r="CL12" s="1671"/>
      <c r="CM12" s="1671"/>
      <c r="CN12" s="1671"/>
      <c r="CO12" s="1671"/>
      <c r="CP12" s="1671"/>
      <c r="CQ12" s="1671"/>
      <c r="CR12" s="1671"/>
      <c r="CS12" s="1671"/>
      <c r="CT12" s="1671"/>
      <c r="CU12" s="1671"/>
    </row>
    <row r="13" spans="1:100" s="1671" customFormat="1" ht="13.5" customHeight="1">
      <c r="A13" s="1951" t="s">
        <v>31</v>
      </c>
      <c r="B13" s="1951"/>
      <c r="C13" s="1951"/>
      <c r="D13" s="1670" t="s">
        <v>1</v>
      </c>
      <c r="E13" s="1670"/>
      <c r="F13" s="1670"/>
    </row>
    <row r="14" spans="1:100" s="1671" customFormat="1" ht="13.5" customHeight="1">
      <c r="A14" s="1951"/>
      <c r="B14" s="1951"/>
      <c r="C14" s="1951"/>
      <c r="D14" s="1671" t="s">
        <v>2</v>
      </c>
      <c r="E14" s="1670"/>
      <c r="F14" s="1670"/>
    </row>
    <row r="15" spans="1:100" s="1670" customFormat="1" ht="13.5" customHeight="1">
      <c r="A15" s="1672"/>
      <c r="B15" s="1671"/>
      <c r="C15" s="1671"/>
      <c r="D15" s="1671" t="s">
        <v>3</v>
      </c>
      <c r="E15" s="1671"/>
      <c r="F15" s="1671"/>
      <c r="G15" s="1671"/>
      <c r="H15" s="1671"/>
      <c r="I15" s="1671"/>
      <c r="J15" s="1671"/>
      <c r="K15" s="1671"/>
      <c r="L15" s="1671"/>
      <c r="M15" s="1671"/>
      <c r="N15" s="1671"/>
      <c r="O15" s="1671"/>
      <c r="P15" s="1671"/>
      <c r="Q15" s="1671"/>
      <c r="R15" s="1671"/>
      <c r="S15" s="1671"/>
      <c r="T15" s="1671"/>
      <c r="U15" s="1671"/>
      <c r="V15" s="1671"/>
      <c r="W15" s="1671"/>
      <c r="X15" s="1671"/>
      <c r="Y15" s="1671"/>
      <c r="Z15" s="1671"/>
      <c r="AA15" s="1671"/>
      <c r="AB15" s="1671"/>
      <c r="AC15" s="1671"/>
      <c r="AD15" s="1671"/>
      <c r="AE15" s="1671"/>
      <c r="AF15" s="1671"/>
      <c r="AG15" s="1671"/>
      <c r="AH15" s="1671"/>
      <c r="AI15" s="1671"/>
      <c r="AJ15" s="1671"/>
      <c r="AK15" s="1671"/>
      <c r="AL15" s="1671"/>
      <c r="AM15" s="1671"/>
      <c r="AN15" s="1671"/>
      <c r="AO15" s="1671"/>
      <c r="AP15" s="1671"/>
      <c r="AQ15" s="1671"/>
      <c r="AR15" s="1671"/>
      <c r="AS15" s="1671"/>
      <c r="AT15" s="1671"/>
      <c r="AU15" s="1671"/>
      <c r="AV15" s="1671"/>
      <c r="AW15" s="1671"/>
      <c r="AX15" s="1952"/>
      <c r="AY15" s="1952"/>
      <c r="BA15" s="1671"/>
      <c r="BB15" s="1671"/>
      <c r="BC15" s="1671"/>
      <c r="BD15" s="1671"/>
      <c r="BE15" s="1671"/>
      <c r="BF15" s="1671"/>
      <c r="BG15" s="1671"/>
      <c r="BH15" s="1671"/>
      <c r="BI15" s="1671"/>
      <c r="BJ15" s="1671"/>
      <c r="BK15" s="1671"/>
      <c r="BL15" s="1671"/>
      <c r="BM15" s="1671"/>
      <c r="BN15" s="1671"/>
      <c r="BO15" s="1671"/>
      <c r="BP15" s="1671"/>
      <c r="BQ15" s="1671"/>
      <c r="BR15" s="1671"/>
      <c r="BS15" s="1671"/>
      <c r="BT15" s="1671"/>
      <c r="BU15" s="1671"/>
      <c r="BV15" s="1671"/>
      <c r="BW15" s="1671"/>
      <c r="BX15" s="1671"/>
      <c r="BY15" s="1671"/>
      <c r="BZ15" s="1671"/>
      <c r="CA15" s="1671"/>
      <c r="CB15" s="1671"/>
      <c r="CC15" s="1671"/>
      <c r="CD15" s="1671"/>
      <c r="CE15" s="1671"/>
      <c r="CF15" s="1671"/>
      <c r="CG15" s="1671"/>
      <c r="CH15" s="1671"/>
      <c r="CI15" s="1671"/>
      <c r="CJ15" s="1671"/>
      <c r="CK15" s="1671"/>
      <c r="CL15" s="1671"/>
      <c r="CM15" s="1671"/>
      <c r="CN15" s="1671"/>
      <c r="CO15" s="1671"/>
      <c r="CP15" s="1671"/>
      <c r="CQ15" s="1671"/>
      <c r="CR15" s="1671"/>
      <c r="CS15" s="1671"/>
      <c r="CT15" s="1671"/>
      <c r="CU15" s="1671"/>
    </row>
    <row r="16" spans="1:100" s="1671" customFormat="1" ht="13.5" customHeight="1">
      <c r="A16" s="1672"/>
    </row>
    <row r="17" spans="1:99" s="1671" customFormat="1" ht="13.5" customHeight="1">
      <c r="A17" s="1951" t="s">
        <v>32</v>
      </c>
      <c r="B17" s="1951"/>
      <c r="C17" s="1951"/>
      <c r="D17" s="1670" t="s">
        <v>534</v>
      </c>
    </row>
    <row r="18" spans="1:99" s="1671" customFormat="1" ht="13.5" customHeight="1">
      <c r="A18" s="1672"/>
      <c r="D18" s="1674" t="s">
        <v>529</v>
      </c>
      <c r="F18" s="1670" t="s">
        <v>535</v>
      </c>
    </row>
    <row r="19" spans="1:99" s="1671" customFormat="1" ht="13.5" customHeight="1">
      <c r="A19" s="1951"/>
      <c r="B19" s="1951"/>
      <c r="C19" s="1951"/>
      <c r="D19" s="1674" t="s">
        <v>530</v>
      </c>
      <c r="F19" s="1670" t="s">
        <v>536</v>
      </c>
      <c r="AX19" s="1952"/>
      <c r="AY19" s="1952"/>
      <c r="AZ19" s="1670"/>
    </row>
    <row r="20" spans="1:99" s="1671" customFormat="1" ht="13.5" customHeight="1">
      <c r="A20" s="1951"/>
      <c r="B20" s="1951"/>
      <c r="C20" s="1951"/>
      <c r="D20" s="1674" t="s">
        <v>532</v>
      </c>
      <c r="F20" s="1670" t="s">
        <v>537</v>
      </c>
    </row>
    <row r="21" spans="1:99" s="1671" customFormat="1" ht="13.5" customHeight="1">
      <c r="D21" s="1674" t="s">
        <v>533</v>
      </c>
      <c r="E21" s="1674"/>
      <c r="F21" s="1670" t="s">
        <v>538</v>
      </c>
    </row>
    <row r="22" spans="1:99" s="1671" customFormat="1" ht="13.5" customHeight="1">
      <c r="D22" s="1674" t="s">
        <v>539</v>
      </c>
      <c r="E22" s="1674"/>
      <c r="F22" s="1670" t="s">
        <v>540</v>
      </c>
    </row>
    <row r="23" spans="1:99" s="1671" customFormat="1" ht="13.5" customHeight="1">
      <c r="D23" s="1674" t="s">
        <v>541</v>
      </c>
      <c r="E23" s="1674"/>
      <c r="F23" s="1670" t="s">
        <v>542</v>
      </c>
      <c r="AX23" s="1952"/>
      <c r="AY23" s="1952"/>
      <c r="AZ23" s="1670"/>
    </row>
    <row r="24" spans="1:99" s="1671" customFormat="1" ht="13.5" customHeight="1">
      <c r="D24" s="1674" t="s">
        <v>543</v>
      </c>
      <c r="E24" s="1674"/>
      <c r="F24" s="1670" t="s">
        <v>544</v>
      </c>
    </row>
    <row r="25" spans="1:99" s="1671" customFormat="1" ht="13.5" customHeight="1">
      <c r="D25" s="1674"/>
      <c r="E25" s="1674"/>
      <c r="F25" s="1670"/>
    </row>
    <row r="26" spans="1:99" s="1670" customFormat="1" ht="13.5" customHeight="1">
      <c r="A26" s="1671"/>
      <c r="B26" s="1671"/>
      <c r="C26" s="1674" t="s">
        <v>33</v>
      </c>
      <c r="D26" s="1675" t="s">
        <v>4</v>
      </c>
      <c r="E26" s="1674"/>
      <c r="G26" s="1671"/>
      <c r="H26" s="1671"/>
      <c r="I26" s="1671"/>
      <c r="J26" s="1671"/>
      <c r="K26" s="1671"/>
      <c r="L26" s="1671"/>
      <c r="M26" s="1671"/>
      <c r="N26" s="1671"/>
      <c r="O26" s="1671"/>
      <c r="P26" s="1671"/>
      <c r="Q26" s="1671"/>
      <c r="R26" s="1671"/>
      <c r="S26" s="1671"/>
      <c r="T26" s="1671"/>
      <c r="U26" s="1671"/>
      <c r="V26" s="1671"/>
      <c r="W26" s="1671"/>
      <c r="X26" s="1671"/>
      <c r="Y26" s="1671"/>
      <c r="Z26" s="1671"/>
      <c r="AA26" s="1671"/>
      <c r="AB26" s="1671"/>
      <c r="AC26" s="1671"/>
      <c r="AD26" s="1671"/>
      <c r="AE26" s="1671"/>
      <c r="AF26" s="1671"/>
      <c r="AG26" s="1671"/>
      <c r="AH26" s="1671"/>
      <c r="AI26" s="1671"/>
      <c r="AJ26" s="1671"/>
      <c r="AK26" s="1671"/>
      <c r="AL26" s="1671"/>
      <c r="AM26" s="1671"/>
      <c r="AN26" s="1671"/>
      <c r="AO26" s="1671"/>
      <c r="AP26" s="1671"/>
      <c r="AQ26" s="1671"/>
      <c r="AR26" s="1671"/>
      <c r="AS26" s="1671"/>
      <c r="AT26" s="1671"/>
      <c r="AU26" s="1671"/>
      <c r="AV26" s="1671"/>
      <c r="AW26" s="1671"/>
      <c r="AX26" s="1671"/>
      <c r="AY26" s="1671"/>
      <c r="AZ26" s="1671"/>
      <c r="BA26" s="1671"/>
      <c r="BB26" s="1671"/>
      <c r="BC26" s="1671"/>
      <c r="BD26" s="1671"/>
      <c r="BE26" s="1671"/>
      <c r="BF26" s="1671"/>
      <c r="BG26" s="1671"/>
      <c r="BH26" s="1671"/>
      <c r="BI26" s="1671"/>
      <c r="BJ26" s="1671"/>
      <c r="BK26" s="1671"/>
      <c r="BL26" s="1671"/>
      <c r="BM26" s="1671"/>
      <c r="BN26" s="1671"/>
      <c r="BO26" s="1671"/>
      <c r="BP26" s="1671"/>
      <c r="BQ26" s="1671"/>
      <c r="BR26" s="1671"/>
      <c r="BS26" s="1671"/>
      <c r="BT26" s="1671"/>
      <c r="BU26" s="1671"/>
      <c r="BV26" s="1671"/>
      <c r="BW26" s="1671"/>
      <c r="BX26" s="1671"/>
      <c r="BY26" s="1671"/>
      <c r="BZ26" s="1671"/>
      <c r="CA26" s="1671"/>
      <c r="CB26" s="1671"/>
      <c r="CC26" s="1671"/>
      <c r="CD26" s="1671"/>
      <c r="CE26" s="1671"/>
      <c r="CF26" s="1671"/>
      <c r="CG26" s="1671"/>
      <c r="CH26" s="1671"/>
      <c r="CI26" s="1671"/>
      <c r="CJ26" s="1671"/>
      <c r="CK26" s="1671"/>
      <c r="CL26" s="1671"/>
      <c r="CM26" s="1671"/>
      <c r="CN26" s="1671"/>
      <c r="CO26" s="1671"/>
      <c r="CP26" s="1671"/>
      <c r="CQ26" s="1671"/>
      <c r="CR26" s="1671"/>
      <c r="CS26" s="1671"/>
      <c r="CT26" s="1671"/>
      <c r="CU26" s="1671"/>
    </row>
    <row r="27" spans="1:99" s="1671" customFormat="1" ht="13.5" customHeight="1">
      <c r="D27" s="1675" t="s">
        <v>5</v>
      </c>
      <c r="E27" s="1674"/>
      <c r="F27" s="1670"/>
    </row>
    <row r="28" spans="1:99" s="1671" customFormat="1" ht="13.5" customHeight="1">
      <c r="D28" s="1675" t="s">
        <v>34</v>
      </c>
      <c r="E28" s="1674"/>
      <c r="F28" s="1670"/>
    </row>
    <row r="29" spans="1:99" s="1671" customFormat="1" ht="13.5" customHeight="1">
      <c r="A29" s="1676"/>
      <c r="B29" s="1676"/>
      <c r="C29" s="1676"/>
      <c r="D29" s="1676"/>
      <c r="E29" s="1676"/>
      <c r="F29" s="1676"/>
      <c r="G29" s="1676"/>
      <c r="H29" s="1676"/>
      <c r="I29" s="1676"/>
      <c r="J29" s="1676"/>
      <c r="K29" s="1676"/>
      <c r="L29" s="1676"/>
      <c r="M29" s="1676"/>
      <c r="N29" s="1676"/>
      <c r="O29" s="1676"/>
      <c r="P29" s="1676"/>
      <c r="Q29" s="1676"/>
      <c r="R29" s="1676"/>
      <c r="S29" s="1676"/>
      <c r="T29" s="1676"/>
      <c r="U29" s="1676"/>
      <c r="V29" s="1676"/>
      <c r="W29" s="1676"/>
      <c r="X29" s="1676"/>
      <c r="Y29" s="1676"/>
      <c r="Z29" s="1676"/>
      <c r="AA29" s="1676"/>
      <c r="AB29" s="1676"/>
      <c r="AC29" s="1676"/>
      <c r="AD29" s="1676"/>
      <c r="AE29" s="1676"/>
      <c r="AF29" s="1676"/>
      <c r="AG29" s="1676"/>
      <c r="AH29" s="1676"/>
      <c r="AI29" s="1676"/>
      <c r="AJ29" s="1676"/>
      <c r="AK29" s="1676"/>
      <c r="AL29" s="1676"/>
      <c r="AM29" s="1676"/>
      <c r="AN29" s="1676"/>
      <c r="AO29" s="1676"/>
      <c r="AP29" s="1676"/>
      <c r="AQ29" s="1676"/>
      <c r="AR29" s="1676"/>
    </row>
    <row r="30" spans="1:99" s="1671" customFormat="1" ht="13.5" customHeight="1">
      <c r="A30" s="1676" t="s">
        <v>35</v>
      </c>
      <c r="B30" s="1676" t="s">
        <v>35</v>
      </c>
      <c r="C30" s="1676" t="s">
        <v>35</v>
      </c>
      <c r="D30" s="1676" t="s">
        <v>35</v>
      </c>
      <c r="E30" s="1676" t="s">
        <v>35</v>
      </c>
      <c r="F30" s="1676" t="s">
        <v>35</v>
      </c>
      <c r="G30" s="1676" t="s">
        <v>35</v>
      </c>
      <c r="H30" s="1676" t="s">
        <v>35</v>
      </c>
      <c r="I30" s="1676" t="s">
        <v>35</v>
      </c>
      <c r="J30" s="1676" t="s">
        <v>35</v>
      </c>
      <c r="K30" s="1676" t="s">
        <v>35</v>
      </c>
      <c r="L30" s="1676" t="s">
        <v>35</v>
      </c>
      <c r="M30" s="1676" t="s">
        <v>35</v>
      </c>
      <c r="N30" s="1676" t="s">
        <v>35</v>
      </c>
      <c r="O30" s="1676" t="s">
        <v>35</v>
      </c>
      <c r="P30" s="1676" t="s">
        <v>35</v>
      </c>
      <c r="Q30" s="1676" t="s">
        <v>35</v>
      </c>
      <c r="R30" s="1676" t="s">
        <v>35</v>
      </c>
      <c r="S30" s="1676" t="s">
        <v>35</v>
      </c>
      <c r="T30" s="1676" t="s">
        <v>35</v>
      </c>
      <c r="U30" s="1676" t="s">
        <v>35</v>
      </c>
      <c r="V30" s="1676" t="s">
        <v>35</v>
      </c>
      <c r="W30" s="1676" t="s">
        <v>35</v>
      </c>
      <c r="X30" s="1676" t="s">
        <v>35</v>
      </c>
      <c r="Y30" s="1676" t="s">
        <v>35</v>
      </c>
      <c r="Z30" s="1676" t="s">
        <v>35</v>
      </c>
      <c r="AA30" s="1676" t="s">
        <v>35</v>
      </c>
      <c r="AB30" s="1676" t="s">
        <v>35</v>
      </c>
      <c r="AC30" s="1676" t="s">
        <v>35</v>
      </c>
      <c r="AD30" s="1676" t="s">
        <v>35</v>
      </c>
      <c r="AE30" s="1676" t="s">
        <v>35</v>
      </c>
      <c r="AF30" s="1676" t="s">
        <v>35</v>
      </c>
      <c r="AG30" s="1676" t="s">
        <v>35</v>
      </c>
      <c r="AH30" s="1676" t="s">
        <v>35</v>
      </c>
      <c r="AI30" s="1676" t="s">
        <v>35</v>
      </c>
      <c r="AJ30" s="1676" t="s">
        <v>35</v>
      </c>
      <c r="AK30" s="1676" t="s">
        <v>35</v>
      </c>
      <c r="AL30" s="1676" t="s">
        <v>35</v>
      </c>
      <c r="AM30" s="1676" t="s">
        <v>35</v>
      </c>
      <c r="AN30" s="1676" t="s">
        <v>35</v>
      </c>
      <c r="AO30" s="1676" t="s">
        <v>35</v>
      </c>
      <c r="AP30" s="1676" t="s">
        <v>35</v>
      </c>
      <c r="AQ30" s="1676" t="s">
        <v>35</v>
      </c>
      <c r="AR30" s="1676" t="s">
        <v>35</v>
      </c>
      <c r="AX30" s="1952"/>
      <c r="AY30" s="1952"/>
      <c r="AZ30" s="1670"/>
    </row>
    <row r="31" spans="1:99" s="1671" customFormat="1" ht="13.5" customHeight="1">
      <c r="D31" s="1675"/>
      <c r="E31" s="1675"/>
      <c r="F31" s="1670"/>
      <c r="AQ31" s="1669"/>
      <c r="AR31" s="1669"/>
      <c r="AS31" s="1669"/>
      <c r="AT31" s="1669"/>
      <c r="AU31" s="1669"/>
    </row>
    <row r="32" spans="1:99" s="1671" customFormat="1" ht="13.5" customHeight="1">
      <c r="A32" s="1671" t="s">
        <v>36</v>
      </c>
      <c r="D32" s="1675"/>
      <c r="E32" s="1675"/>
      <c r="F32" s="1670"/>
      <c r="AQ32" s="1669"/>
      <c r="AR32" s="1669"/>
      <c r="AS32" s="1669"/>
      <c r="AT32" s="1669"/>
      <c r="AU32" s="1669"/>
    </row>
    <row r="33" spans="1:52" s="1671" customFormat="1" ht="13.5" customHeight="1">
      <c r="A33" s="1676"/>
      <c r="B33" s="1676"/>
      <c r="C33" s="1676"/>
      <c r="D33" s="1676"/>
      <c r="E33" s="1676"/>
      <c r="F33" s="1676"/>
      <c r="G33" s="1676"/>
      <c r="H33" s="1671" t="s">
        <v>545</v>
      </c>
      <c r="I33" s="1676"/>
      <c r="J33" s="1676"/>
      <c r="K33" s="1676"/>
      <c r="L33" s="1676"/>
      <c r="M33" s="1676"/>
      <c r="N33" s="1676"/>
      <c r="O33" s="1676"/>
      <c r="P33" s="1676"/>
      <c r="Q33" s="1676"/>
      <c r="R33" s="1676"/>
      <c r="S33" s="1676"/>
      <c r="T33" s="1676"/>
      <c r="U33" s="1676"/>
      <c r="V33" s="1676"/>
      <c r="W33" s="1676"/>
      <c r="X33" s="1676"/>
      <c r="Y33" s="1676"/>
      <c r="Z33" s="1676"/>
      <c r="AA33" s="1676"/>
      <c r="AB33" s="1676"/>
      <c r="AC33" s="1676"/>
      <c r="AD33" s="1676"/>
      <c r="AE33" s="1676"/>
      <c r="AF33" s="1676"/>
      <c r="AG33" s="1676"/>
      <c r="AH33" s="1676"/>
      <c r="AI33" s="1676"/>
      <c r="AJ33" s="1676"/>
      <c r="AK33" s="1676"/>
      <c r="AL33" s="1676"/>
      <c r="AM33" s="1676"/>
      <c r="AN33" s="1676"/>
      <c r="AO33" s="1676"/>
      <c r="AP33" s="1676"/>
      <c r="AQ33" s="1676"/>
      <c r="AR33" s="1676"/>
    </row>
    <row r="34" spans="1:52" s="1671" customFormat="1" ht="13.5" customHeight="1">
      <c r="AR34" s="1669"/>
      <c r="AS34" s="1669"/>
      <c r="AT34" s="1669"/>
      <c r="AU34" s="1669"/>
    </row>
    <row r="35" spans="1:52" s="1671" customFormat="1" ht="13.5" customHeight="1">
      <c r="A35" s="1671" t="s">
        <v>742</v>
      </c>
      <c r="AX35" s="1952"/>
      <c r="AY35" s="1952"/>
      <c r="AZ35" s="1670"/>
    </row>
    <row r="36" spans="1:52" s="1671" customFormat="1" ht="13.5" customHeight="1">
      <c r="A36" s="1671" t="s">
        <v>743</v>
      </c>
    </row>
    <row r="37" spans="1:52" s="1671" customFormat="1" ht="13.5" customHeight="1">
      <c r="A37" s="1671" t="s">
        <v>744</v>
      </c>
    </row>
    <row r="38" spans="1:52" s="1671" customFormat="1" ht="8.25" customHeight="1"/>
    <row r="39" spans="1:52" s="1671" customFormat="1" ht="13.5" customHeight="1">
      <c r="A39" s="1671" t="s">
        <v>745</v>
      </c>
    </row>
    <row r="40" spans="1:52" s="1671" customFormat="1" ht="13.5" customHeight="1">
      <c r="A40" s="1671" t="s">
        <v>746</v>
      </c>
    </row>
    <row r="41" spans="1:52" s="1671" customFormat="1" ht="13.5" customHeight="1">
      <c r="D41" s="1952"/>
      <c r="E41" s="1952"/>
      <c r="F41" s="1670"/>
    </row>
    <row r="42" spans="1:52" s="1671" customFormat="1" ht="13.5" customHeight="1">
      <c r="A42" s="1671" t="s">
        <v>747</v>
      </c>
    </row>
    <row r="43" spans="1:52" s="1671" customFormat="1" ht="13.5" customHeight="1">
      <c r="A43" s="1671" t="s">
        <v>748</v>
      </c>
    </row>
    <row r="44" spans="1:52" ht="13.5" customHeight="1">
      <c r="A44" s="1671" t="s">
        <v>749</v>
      </c>
      <c r="B44" s="1671"/>
      <c r="C44" s="1671"/>
      <c r="D44" s="1671"/>
      <c r="E44" s="1671"/>
      <c r="F44" s="1671"/>
      <c r="G44" s="1671"/>
      <c r="H44" s="1671"/>
      <c r="I44" s="1671"/>
      <c r="J44" s="1671"/>
      <c r="K44" s="1671"/>
      <c r="L44" s="1671"/>
      <c r="M44" s="1671"/>
      <c r="N44" s="1671"/>
      <c r="O44" s="1671"/>
      <c r="P44" s="1671"/>
      <c r="Q44" s="1671"/>
      <c r="R44" s="1671"/>
      <c r="S44" s="1671"/>
      <c r="T44" s="1671"/>
      <c r="U44" s="1671"/>
      <c r="V44" s="1671"/>
      <c r="W44" s="1671"/>
      <c r="X44" s="1671"/>
      <c r="Y44" s="1671"/>
      <c r="Z44" s="1671"/>
      <c r="AA44" s="1671"/>
      <c r="AB44" s="1671"/>
      <c r="AC44" s="1671"/>
      <c r="AD44" s="1671"/>
      <c r="AE44" s="1671"/>
      <c r="AF44" s="1671"/>
      <c r="AG44" s="1671"/>
      <c r="AH44" s="1671"/>
      <c r="AI44" s="1671"/>
      <c r="AJ44" s="1671"/>
      <c r="AK44" s="1671"/>
      <c r="AL44" s="1671"/>
      <c r="AM44" s="1671"/>
      <c r="AN44" s="1671"/>
      <c r="AO44" s="1671"/>
      <c r="AP44" s="1671"/>
    </row>
    <row r="45" spans="1:52" ht="13.5" customHeight="1">
      <c r="A45" s="1671"/>
      <c r="B45" s="1671"/>
      <c r="C45" s="1671"/>
      <c r="D45" s="1952"/>
      <c r="E45" s="1952"/>
      <c r="F45" s="1670"/>
      <c r="G45" s="1671"/>
      <c r="H45" s="1671"/>
      <c r="I45" s="1671"/>
      <c r="J45" s="1671"/>
      <c r="K45" s="1671"/>
      <c r="L45" s="1671"/>
      <c r="M45" s="1671"/>
      <c r="N45" s="1671"/>
      <c r="O45" s="1671"/>
      <c r="P45" s="1671"/>
      <c r="Q45" s="1671"/>
      <c r="R45" s="1671"/>
      <c r="S45" s="1671"/>
      <c r="T45" s="1671"/>
      <c r="U45" s="1671"/>
      <c r="V45" s="1671"/>
      <c r="W45" s="1671"/>
      <c r="X45" s="1671"/>
      <c r="Y45" s="1671"/>
      <c r="Z45" s="1671"/>
      <c r="AA45" s="1671"/>
      <c r="AB45" s="1671"/>
      <c r="AC45" s="1671"/>
      <c r="AD45" s="1671"/>
      <c r="AE45" s="1671"/>
      <c r="AF45" s="1671"/>
      <c r="AG45" s="1671"/>
      <c r="AH45" s="1671"/>
      <c r="AI45" s="1671"/>
      <c r="AJ45" s="1671"/>
      <c r="AK45" s="1671"/>
      <c r="AL45" s="1671"/>
      <c r="AM45" s="1671"/>
      <c r="AN45" s="1671"/>
      <c r="AO45" s="1671"/>
      <c r="AP45" s="1671"/>
    </row>
    <row r="46" spans="1:52" ht="13.5" customHeight="1">
      <c r="A46" s="1671"/>
      <c r="B46" s="1671"/>
      <c r="C46" s="1671"/>
      <c r="D46" s="1671"/>
      <c r="E46" s="1671"/>
      <c r="F46" s="1671"/>
      <c r="G46" s="1671"/>
      <c r="H46" s="1671"/>
      <c r="I46" s="1671"/>
      <c r="J46" s="1671"/>
      <c r="K46" s="1671"/>
      <c r="L46" s="1671"/>
      <c r="M46" s="1671"/>
      <c r="N46" s="1671"/>
      <c r="O46" s="1671"/>
      <c r="P46" s="1671"/>
      <c r="Q46" s="1671"/>
      <c r="R46" s="1671"/>
      <c r="S46" s="1671"/>
      <c r="T46" s="1671"/>
      <c r="U46" s="1671"/>
      <c r="V46" s="1671"/>
      <c r="W46" s="1671"/>
      <c r="X46" s="1671"/>
      <c r="Y46" s="1671"/>
      <c r="Z46" s="1671"/>
      <c r="AA46" s="1671"/>
      <c r="AB46" s="1671"/>
      <c r="AC46" s="1671"/>
      <c r="AD46" s="1671"/>
      <c r="AE46" s="1671"/>
      <c r="AF46" s="1671"/>
      <c r="AG46" s="1671"/>
      <c r="AH46" s="1671"/>
      <c r="AI46" s="1671"/>
      <c r="AJ46" s="1671"/>
      <c r="AK46" s="1671"/>
      <c r="AL46" s="1671"/>
      <c r="AM46" s="1671"/>
      <c r="AN46" s="1671"/>
      <c r="AO46" s="1671"/>
      <c r="AP46" s="1671"/>
    </row>
    <row r="47" spans="1:52" ht="13.5" customHeight="1">
      <c r="A47" s="1671"/>
      <c r="B47" s="1671"/>
      <c r="C47" s="1671"/>
      <c r="D47" s="1671"/>
      <c r="E47" s="1671"/>
      <c r="F47" s="1671"/>
      <c r="G47" s="1671"/>
      <c r="H47" s="1671"/>
      <c r="I47" s="1671"/>
      <c r="J47" s="1671"/>
      <c r="K47" s="1671"/>
      <c r="L47" s="1671"/>
      <c r="M47" s="1671"/>
      <c r="N47" s="1671"/>
      <c r="O47" s="1671"/>
      <c r="P47" s="1671"/>
      <c r="Q47" s="1671"/>
      <c r="R47" s="1671"/>
      <c r="S47" s="1671"/>
      <c r="T47" s="1671"/>
      <c r="U47" s="1671"/>
      <c r="V47" s="1671"/>
      <c r="W47" s="1671"/>
      <c r="X47" s="1671"/>
      <c r="Y47" s="1671"/>
      <c r="Z47" s="1671"/>
      <c r="AA47" s="1671"/>
      <c r="AB47" s="1671"/>
      <c r="AC47" s="1671"/>
      <c r="AD47" s="1671"/>
      <c r="AE47" s="1671"/>
      <c r="AF47" s="1671"/>
      <c r="AG47" s="1671"/>
      <c r="AH47" s="1671"/>
      <c r="AI47" s="1671"/>
      <c r="AJ47" s="1671"/>
      <c r="AK47" s="1671"/>
      <c r="AL47" s="1671"/>
      <c r="AM47" s="1671"/>
      <c r="AN47" s="1671"/>
      <c r="AO47" s="1671"/>
      <c r="AP47" s="1671"/>
    </row>
    <row r="48" spans="1:52">
      <c r="A48" s="1671"/>
      <c r="B48" s="1671"/>
      <c r="C48" s="1671"/>
      <c r="D48" s="1671"/>
      <c r="E48" s="1671"/>
      <c r="F48" s="1671"/>
      <c r="G48" s="1671"/>
      <c r="H48" s="1671"/>
      <c r="I48" s="1671"/>
      <c r="J48" s="1671"/>
      <c r="K48" s="1671"/>
      <c r="L48" s="1671"/>
      <c r="M48" s="1671"/>
      <c r="N48" s="1671"/>
      <c r="O48" s="1671"/>
      <c r="P48" s="1671"/>
      <c r="Q48" s="1671"/>
      <c r="R48" s="1671"/>
      <c r="S48" s="1671"/>
      <c r="T48" s="1671"/>
      <c r="U48" s="1671"/>
      <c r="V48" s="1671"/>
      <c r="W48" s="1671"/>
      <c r="X48" s="1671"/>
      <c r="Y48" s="1671"/>
      <c r="Z48" s="1671"/>
      <c r="AA48" s="1671"/>
      <c r="AB48" s="1671"/>
      <c r="AC48" s="1671"/>
      <c r="AD48" s="1671"/>
      <c r="AE48" s="1671"/>
      <c r="AF48" s="1671"/>
      <c r="AG48" s="1671"/>
      <c r="AH48" s="1671"/>
      <c r="AI48" s="1671"/>
      <c r="AJ48" s="1671"/>
      <c r="AK48" s="1671"/>
      <c r="AL48" s="1671"/>
      <c r="AM48" s="1671"/>
      <c r="AN48" s="1671"/>
      <c r="AO48" s="1671"/>
      <c r="AP48" s="1671"/>
    </row>
    <row r="49" spans="1:42">
      <c r="A49" s="1671"/>
      <c r="B49" s="1671"/>
      <c r="C49" s="1671"/>
      <c r="D49" s="1671"/>
      <c r="E49" s="1671"/>
      <c r="F49" s="1671"/>
      <c r="G49" s="1671"/>
      <c r="H49" s="1671"/>
      <c r="I49" s="1671"/>
      <c r="J49" s="1671"/>
      <c r="K49" s="1671"/>
      <c r="L49" s="1671"/>
      <c r="M49" s="1671"/>
      <c r="N49" s="1671"/>
      <c r="O49" s="1671"/>
      <c r="P49" s="1671"/>
      <c r="Q49" s="1671"/>
      <c r="R49" s="1671"/>
      <c r="S49" s="1671"/>
      <c r="T49" s="1671"/>
      <c r="U49" s="1671"/>
      <c r="V49" s="1671"/>
      <c r="W49" s="1671"/>
      <c r="X49" s="1671"/>
      <c r="Y49" s="1671"/>
      <c r="Z49" s="1671"/>
      <c r="AA49" s="1671"/>
      <c r="AB49" s="1671"/>
      <c r="AC49" s="1671"/>
      <c r="AD49" s="1671"/>
      <c r="AE49" s="1671"/>
      <c r="AF49" s="1671"/>
      <c r="AG49" s="1671"/>
      <c r="AH49" s="1671"/>
      <c r="AI49" s="1671"/>
      <c r="AJ49" s="1671"/>
      <c r="AK49" s="1671"/>
      <c r="AL49" s="1671"/>
      <c r="AM49" s="1671"/>
      <c r="AN49" s="1671"/>
      <c r="AO49" s="1671"/>
      <c r="AP49" s="1671"/>
    </row>
    <row r="50" spans="1:42">
      <c r="A50" s="1671"/>
      <c r="B50" s="1671"/>
      <c r="C50" s="1671"/>
      <c r="D50" s="1671"/>
      <c r="E50" s="1671"/>
      <c r="F50" s="1671"/>
      <c r="G50" s="1671"/>
      <c r="H50" s="1671"/>
      <c r="I50" s="1671"/>
      <c r="J50" s="1671"/>
      <c r="K50" s="1671"/>
      <c r="L50" s="1671"/>
      <c r="M50" s="1671"/>
      <c r="N50" s="1671"/>
      <c r="O50" s="1671"/>
      <c r="P50" s="1671"/>
      <c r="Q50" s="1671"/>
      <c r="R50" s="1671"/>
      <c r="S50" s="1671"/>
      <c r="T50" s="1671"/>
      <c r="U50" s="1671"/>
      <c r="V50" s="1671"/>
      <c r="W50" s="1671"/>
      <c r="X50" s="1671"/>
      <c r="Y50" s="1671"/>
      <c r="Z50" s="1671"/>
      <c r="AA50" s="1671"/>
      <c r="AB50" s="1671"/>
      <c r="AC50" s="1671"/>
      <c r="AD50" s="1671"/>
      <c r="AE50" s="1671"/>
      <c r="AF50" s="1671"/>
      <c r="AG50" s="1671"/>
      <c r="AH50" s="1671"/>
      <c r="AI50" s="1671"/>
      <c r="AJ50" s="1671"/>
      <c r="AK50" s="1671"/>
      <c r="AL50" s="1671"/>
      <c r="AM50" s="1671"/>
      <c r="AN50" s="1671"/>
      <c r="AO50" s="1671"/>
      <c r="AP50" s="1671"/>
    </row>
    <row r="51" spans="1:42">
      <c r="A51" s="1671"/>
      <c r="B51" s="1671"/>
      <c r="C51" s="1671"/>
      <c r="D51" s="1671"/>
      <c r="E51" s="1671"/>
      <c r="F51" s="1671"/>
      <c r="G51" s="1671"/>
      <c r="H51" s="1671"/>
      <c r="I51" s="1671"/>
      <c r="J51" s="1671"/>
      <c r="K51" s="1671"/>
      <c r="L51" s="1671"/>
      <c r="M51" s="1671"/>
      <c r="N51" s="1671"/>
      <c r="O51" s="1671"/>
      <c r="P51" s="1671"/>
      <c r="Q51" s="1671"/>
      <c r="R51" s="1671"/>
      <c r="S51" s="1671"/>
      <c r="T51" s="1671"/>
      <c r="U51" s="1671"/>
      <c r="V51" s="1671"/>
      <c r="W51" s="1671"/>
      <c r="X51" s="1671"/>
      <c r="Y51" s="1671"/>
      <c r="Z51" s="1671"/>
      <c r="AA51" s="1671"/>
      <c r="AB51" s="1671"/>
      <c r="AC51" s="1671"/>
      <c r="AD51" s="1671"/>
      <c r="AE51" s="1671"/>
      <c r="AF51" s="1671"/>
      <c r="AG51" s="1671"/>
      <c r="AH51" s="1671"/>
      <c r="AI51" s="1671"/>
      <c r="AJ51" s="1671"/>
      <c r="AK51" s="1671"/>
      <c r="AL51" s="1671"/>
      <c r="AM51" s="1671"/>
      <c r="AN51" s="1671"/>
      <c r="AO51" s="1671"/>
      <c r="AP51" s="1671"/>
    </row>
    <row r="52" spans="1:42">
      <c r="A52" s="1671"/>
      <c r="B52" s="1671"/>
      <c r="C52" s="1671"/>
      <c r="D52" s="1952"/>
      <c r="E52" s="1952"/>
      <c r="F52" s="1670"/>
      <c r="G52" s="1671"/>
      <c r="H52" s="1671"/>
      <c r="I52" s="1671"/>
      <c r="J52" s="1671"/>
      <c r="K52" s="1671"/>
      <c r="L52" s="1671"/>
      <c r="M52" s="1671"/>
      <c r="N52" s="1671"/>
      <c r="O52" s="1671"/>
      <c r="P52" s="1671"/>
      <c r="Q52" s="1671"/>
      <c r="R52" s="1671"/>
      <c r="S52" s="1671"/>
      <c r="T52" s="1671"/>
      <c r="U52" s="1671"/>
      <c r="V52" s="1671"/>
      <c r="W52" s="1671"/>
      <c r="X52" s="1671"/>
      <c r="Y52" s="1671"/>
      <c r="Z52" s="1671"/>
      <c r="AA52" s="1671"/>
      <c r="AB52" s="1671"/>
      <c r="AC52" s="1671"/>
      <c r="AD52" s="1671"/>
      <c r="AE52" s="1671"/>
      <c r="AF52" s="1671"/>
      <c r="AG52" s="1671"/>
      <c r="AH52" s="1671"/>
      <c r="AI52" s="1671"/>
      <c r="AJ52" s="1671"/>
      <c r="AK52" s="1671"/>
      <c r="AL52" s="1671"/>
      <c r="AM52" s="1671"/>
      <c r="AN52" s="1671"/>
      <c r="AO52" s="1671"/>
      <c r="AP52" s="1671"/>
    </row>
    <row r="53" spans="1:42">
      <c r="A53" s="1671"/>
      <c r="B53" s="1671"/>
      <c r="C53" s="1671"/>
      <c r="D53" s="1671"/>
      <c r="E53" s="1671"/>
      <c r="F53" s="1671"/>
      <c r="G53" s="1671"/>
      <c r="H53" s="1671"/>
      <c r="I53" s="1671"/>
      <c r="J53" s="1671"/>
      <c r="K53" s="1671"/>
      <c r="L53" s="1671"/>
      <c r="M53" s="1671"/>
      <c r="N53" s="1671"/>
      <c r="O53" s="1671"/>
      <c r="P53" s="1671"/>
      <c r="Q53" s="1671"/>
      <c r="R53" s="1671"/>
      <c r="S53" s="1671"/>
      <c r="T53" s="1671"/>
      <c r="U53" s="1671"/>
      <c r="V53" s="1671"/>
      <c r="W53" s="1671"/>
      <c r="X53" s="1671"/>
      <c r="Y53" s="1671"/>
      <c r="Z53" s="1671"/>
      <c r="AA53" s="1671"/>
      <c r="AB53" s="1671"/>
      <c r="AC53" s="1671"/>
      <c r="AD53" s="1671"/>
      <c r="AE53" s="1671"/>
      <c r="AF53" s="1671"/>
      <c r="AG53" s="1671"/>
      <c r="AH53" s="1671"/>
      <c r="AI53" s="1671"/>
      <c r="AJ53" s="1671"/>
      <c r="AK53" s="1671"/>
      <c r="AL53" s="1671"/>
      <c r="AM53" s="1671"/>
      <c r="AN53" s="1671"/>
      <c r="AO53" s="1671"/>
      <c r="AP53" s="1671"/>
    </row>
    <row r="54" spans="1:42">
      <c r="A54" s="1671"/>
      <c r="B54" s="1671"/>
      <c r="C54" s="1671"/>
      <c r="D54" s="1671"/>
      <c r="E54" s="1671"/>
      <c r="F54" s="1671"/>
      <c r="G54" s="1671"/>
      <c r="H54" s="1671"/>
      <c r="I54" s="1671"/>
      <c r="J54" s="1671"/>
      <c r="K54" s="1671"/>
      <c r="L54" s="1671"/>
      <c r="M54" s="1671"/>
      <c r="N54" s="1671"/>
      <c r="O54" s="1671"/>
      <c r="P54" s="1671"/>
      <c r="Q54" s="1671"/>
      <c r="R54" s="1671"/>
      <c r="S54" s="1671"/>
      <c r="T54" s="1671"/>
      <c r="U54" s="1671"/>
      <c r="V54" s="1671"/>
      <c r="W54" s="1671"/>
      <c r="X54" s="1671"/>
      <c r="Y54" s="1671"/>
      <c r="Z54" s="1671"/>
      <c r="AA54" s="1671"/>
      <c r="AB54" s="1671"/>
      <c r="AC54" s="1671"/>
      <c r="AD54" s="1671"/>
      <c r="AE54" s="1671"/>
      <c r="AF54" s="1671"/>
      <c r="AG54" s="1671"/>
      <c r="AH54" s="1671"/>
      <c r="AI54" s="1671"/>
      <c r="AJ54" s="1671"/>
      <c r="AK54" s="1671"/>
      <c r="AL54" s="1671"/>
      <c r="AM54" s="1671"/>
      <c r="AN54" s="1671"/>
      <c r="AO54" s="1671"/>
      <c r="AP54" s="1671"/>
    </row>
    <row r="55" spans="1:42">
      <c r="A55" s="1671"/>
      <c r="B55" s="1671"/>
      <c r="C55" s="1671"/>
      <c r="D55" s="1671"/>
      <c r="E55" s="1671"/>
      <c r="F55" s="1671"/>
      <c r="G55" s="1671"/>
      <c r="H55" s="1671"/>
      <c r="I55" s="1671"/>
      <c r="J55" s="1671"/>
      <c r="K55" s="1671"/>
      <c r="L55" s="1671"/>
      <c r="M55" s="1671"/>
      <c r="N55" s="1671"/>
      <c r="O55" s="1671"/>
      <c r="P55" s="1671"/>
      <c r="Q55" s="1671"/>
      <c r="R55" s="1671"/>
      <c r="S55" s="1671"/>
      <c r="T55" s="1671"/>
      <c r="U55" s="1671"/>
      <c r="V55" s="1671"/>
      <c r="W55" s="1671"/>
      <c r="X55" s="1671"/>
      <c r="Y55" s="1671"/>
      <c r="Z55" s="1671"/>
      <c r="AA55" s="1671"/>
      <c r="AB55" s="1671"/>
      <c r="AC55" s="1671"/>
      <c r="AD55" s="1671"/>
      <c r="AE55" s="1671"/>
      <c r="AF55" s="1671"/>
      <c r="AG55" s="1671"/>
      <c r="AH55" s="1671"/>
      <c r="AI55" s="1671"/>
      <c r="AJ55" s="1671"/>
      <c r="AK55" s="1671"/>
      <c r="AL55" s="1671"/>
      <c r="AM55" s="1671"/>
      <c r="AN55" s="1671"/>
      <c r="AO55" s="1671"/>
      <c r="AP55" s="1671"/>
    </row>
    <row r="56" spans="1:42">
      <c r="A56" s="1671"/>
      <c r="B56" s="1671"/>
      <c r="C56" s="1671"/>
      <c r="D56" s="1671"/>
      <c r="E56" s="1671"/>
      <c r="F56" s="1671"/>
      <c r="G56" s="1671"/>
      <c r="H56" s="1671"/>
      <c r="I56" s="1671"/>
      <c r="J56" s="1671"/>
      <c r="K56" s="1671"/>
      <c r="L56" s="1671"/>
      <c r="M56" s="1671"/>
      <c r="N56" s="1671"/>
      <c r="O56" s="1671"/>
      <c r="P56" s="1671"/>
      <c r="Q56" s="1671"/>
      <c r="R56" s="1671"/>
      <c r="S56" s="1671"/>
      <c r="T56" s="1671"/>
      <c r="U56" s="1671"/>
      <c r="V56" s="1671"/>
      <c r="W56" s="1671"/>
      <c r="X56" s="1671"/>
      <c r="Y56" s="1671"/>
      <c r="Z56" s="1671"/>
      <c r="AA56" s="1671"/>
      <c r="AB56" s="1671"/>
      <c r="AC56" s="1671"/>
      <c r="AD56" s="1671"/>
      <c r="AE56" s="1671"/>
      <c r="AF56" s="1671"/>
      <c r="AG56" s="1671"/>
      <c r="AH56" s="1671"/>
      <c r="AI56" s="1671"/>
      <c r="AJ56" s="1671"/>
      <c r="AK56" s="1671"/>
      <c r="AL56" s="1671"/>
      <c r="AM56" s="1671"/>
      <c r="AN56" s="1671"/>
      <c r="AO56" s="1671"/>
      <c r="AP56" s="1671"/>
    </row>
    <row r="57" spans="1:42">
      <c r="A57" s="1671"/>
      <c r="B57" s="1671"/>
      <c r="C57" s="1671"/>
      <c r="D57" s="1952"/>
      <c r="E57" s="1952"/>
      <c r="F57" s="1670"/>
      <c r="G57" s="1671"/>
      <c r="H57" s="1671"/>
      <c r="I57" s="1671"/>
      <c r="J57" s="1671"/>
      <c r="K57" s="1671"/>
      <c r="L57" s="1671"/>
      <c r="M57" s="1671"/>
      <c r="N57" s="1671"/>
      <c r="O57" s="1671"/>
      <c r="P57" s="1671"/>
      <c r="Q57" s="1671"/>
      <c r="R57" s="1671"/>
      <c r="S57" s="1671"/>
      <c r="T57" s="1671"/>
      <c r="U57" s="1671"/>
      <c r="V57" s="1671"/>
      <c r="W57" s="1671"/>
      <c r="X57" s="1671"/>
      <c r="Y57" s="1671"/>
      <c r="Z57" s="1671"/>
      <c r="AA57" s="1671"/>
      <c r="AB57" s="1671"/>
      <c r="AC57" s="1671"/>
      <c r="AD57" s="1671"/>
      <c r="AE57" s="1671"/>
      <c r="AF57" s="1671"/>
      <c r="AG57" s="1671"/>
      <c r="AH57" s="1671"/>
      <c r="AI57" s="1671"/>
      <c r="AJ57" s="1671"/>
      <c r="AK57" s="1671"/>
      <c r="AL57" s="1671"/>
      <c r="AM57" s="1671"/>
      <c r="AN57" s="1671"/>
      <c r="AO57" s="1671"/>
      <c r="AP57" s="1671"/>
    </row>
    <row r="58" spans="1:42">
      <c r="A58" s="1671"/>
      <c r="B58" s="1671"/>
      <c r="C58" s="1671"/>
      <c r="D58" s="1671"/>
      <c r="E58" s="1671"/>
      <c r="F58" s="1671"/>
      <c r="G58" s="1671"/>
      <c r="H58" s="1671"/>
      <c r="I58" s="1671"/>
      <c r="J58" s="1671"/>
      <c r="K58" s="1671"/>
      <c r="L58" s="1671"/>
      <c r="M58" s="1671"/>
      <c r="N58" s="1671"/>
      <c r="O58" s="1671"/>
      <c r="P58" s="1671"/>
      <c r="Q58" s="1671"/>
      <c r="R58" s="1671"/>
      <c r="S58" s="1671"/>
      <c r="T58" s="1671"/>
      <c r="U58" s="1671"/>
      <c r="V58" s="1671"/>
      <c r="W58" s="1671"/>
      <c r="X58" s="1671"/>
      <c r="Y58" s="1671"/>
      <c r="Z58" s="1671"/>
      <c r="AA58" s="1671"/>
      <c r="AB58" s="1671"/>
      <c r="AC58" s="1671"/>
      <c r="AD58" s="1671"/>
      <c r="AE58" s="1671"/>
      <c r="AF58" s="1671"/>
      <c r="AG58" s="1671"/>
      <c r="AH58" s="1671"/>
      <c r="AI58" s="1671"/>
      <c r="AJ58" s="1671"/>
      <c r="AK58" s="1671"/>
      <c r="AL58" s="1671"/>
      <c r="AM58" s="1671"/>
      <c r="AN58" s="1671"/>
      <c r="AO58" s="1671"/>
      <c r="AP58" s="1671"/>
    </row>
  </sheetData>
  <sheetProtection password="DFB8" sheet="1"/>
  <mergeCells count="20">
    <mergeCell ref="D52:E52"/>
    <mergeCell ref="D57:E57"/>
    <mergeCell ref="A20:C20"/>
    <mergeCell ref="AX23:AY23"/>
    <mergeCell ref="AX30:AY30"/>
    <mergeCell ref="AX35:AY35"/>
    <mergeCell ref="D41:E41"/>
    <mergeCell ref="D45:E45"/>
    <mergeCell ref="A13:C13"/>
    <mergeCell ref="A14:C14"/>
    <mergeCell ref="AX15:AY15"/>
    <mergeCell ref="A17:C17"/>
    <mergeCell ref="A19:C19"/>
    <mergeCell ref="AX19:AY19"/>
    <mergeCell ref="A1:CJ2"/>
    <mergeCell ref="A3:C3"/>
    <mergeCell ref="AU4:AW4"/>
    <mergeCell ref="AX5:AY5"/>
    <mergeCell ref="BB5:CE6"/>
    <mergeCell ref="AX11:AY11"/>
  </mergeCells>
  <phoneticPr fontId="3"/>
  <printOptions horizontalCentered="1"/>
  <pageMargins left="0.39370078740157483" right="0" top="0.39370078740157483" bottom="0" header="0.51181102362204722" footer="0.51181102362204722"/>
  <pageSetup paperSize="9" orientation="landscape" copies="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V49"/>
  <sheetViews>
    <sheetView showGridLines="0" view="pageBreakPreview" zoomScaleNormal="75" zoomScaleSheetLayoutView="100" workbookViewId="0">
      <selection activeCell="CB36" sqref="CB36"/>
    </sheetView>
  </sheetViews>
  <sheetFormatPr defaultRowHeight="13.5"/>
  <cols>
    <col min="1" max="89" width="1.625" customWidth="1"/>
  </cols>
  <sheetData>
    <row r="1" spans="1:256" ht="30" customHeight="1">
      <c r="A1" s="1954" t="s">
        <v>6</v>
      </c>
      <c r="B1" s="1954"/>
      <c r="C1" s="1954"/>
      <c r="D1" s="1954"/>
      <c r="E1" s="1954"/>
      <c r="F1" s="1954"/>
      <c r="G1" s="1954"/>
      <c r="H1" s="1954"/>
      <c r="I1" s="1954"/>
      <c r="J1" s="1954"/>
      <c r="K1" s="1954"/>
      <c r="L1" s="1954"/>
      <c r="M1" s="1954"/>
      <c r="N1" s="1954"/>
      <c r="O1" s="1954"/>
      <c r="P1" s="1954"/>
      <c r="Q1" s="1954"/>
      <c r="R1" s="1954"/>
      <c r="S1" s="1954"/>
      <c r="T1" s="1954"/>
      <c r="U1" s="1954"/>
      <c r="V1" s="1954"/>
      <c r="W1" s="1954"/>
      <c r="X1" s="1954"/>
      <c r="Y1" s="1954"/>
      <c r="Z1" s="1954"/>
      <c r="AA1" s="1954"/>
      <c r="AB1" s="1954"/>
      <c r="AC1" s="1954"/>
      <c r="AD1" s="1954"/>
      <c r="AE1" s="1954"/>
      <c r="AF1" s="1954"/>
      <c r="AG1" s="1954"/>
      <c r="AH1" s="1954"/>
      <c r="AI1" s="1954"/>
      <c r="AJ1" s="1954"/>
      <c r="AK1" s="1954"/>
      <c r="AL1" s="1954"/>
      <c r="AM1" s="1954"/>
      <c r="AN1" s="1954"/>
      <c r="AO1" s="1954"/>
      <c r="AP1" s="1954"/>
      <c r="AQ1" s="1954"/>
      <c r="AR1" s="1954"/>
      <c r="AS1" s="1954"/>
      <c r="AT1" s="1954"/>
      <c r="AU1" s="1954"/>
      <c r="AV1" s="1954"/>
      <c r="AW1" s="1954"/>
      <c r="AX1" s="1954"/>
      <c r="AY1" s="1954"/>
      <c r="AZ1" s="1954"/>
      <c r="BA1" s="1954"/>
      <c r="BB1" s="1954"/>
      <c r="BC1" s="1954"/>
      <c r="BD1" s="1954"/>
      <c r="BE1" s="1954"/>
      <c r="BF1" s="1954"/>
      <c r="BG1" s="1954"/>
      <c r="BH1" s="1954"/>
      <c r="BI1" s="1954"/>
      <c r="BJ1" s="1954"/>
      <c r="BK1" s="1954"/>
      <c r="BL1" s="1954"/>
      <c r="BM1" s="1954"/>
      <c r="BN1" s="1954"/>
      <c r="BO1" s="1954"/>
      <c r="BP1" s="1954"/>
      <c r="BQ1" s="1954"/>
      <c r="BR1" s="1954"/>
      <c r="BS1" s="1954"/>
      <c r="BT1" s="1954"/>
      <c r="BU1" s="1954"/>
      <c r="BV1" s="1954"/>
      <c r="BW1" s="1954"/>
      <c r="BX1" s="1954"/>
      <c r="BY1" s="1954"/>
      <c r="BZ1" s="1954"/>
      <c r="CA1" s="1954"/>
      <c r="CB1" s="1954"/>
      <c r="CC1" s="1954"/>
      <c r="CD1" s="1954"/>
      <c r="CE1" s="1954"/>
      <c r="CF1" s="1954"/>
      <c r="CG1" s="1954"/>
      <c r="CH1" s="1954"/>
      <c r="CI1" s="1677"/>
      <c r="CJ1" s="1678"/>
      <c r="CK1" s="1678"/>
    </row>
    <row r="2" spans="1:256" ht="18.75">
      <c r="B2" s="1679"/>
      <c r="C2" s="1679"/>
      <c r="D2" s="1679"/>
      <c r="E2" s="1679"/>
      <c r="F2" s="1679"/>
      <c r="G2" s="1679"/>
      <c r="H2" s="1679"/>
      <c r="I2" s="1679"/>
      <c r="J2" s="1679"/>
      <c r="K2" s="1679"/>
      <c r="L2" s="1679"/>
      <c r="M2" s="1679"/>
      <c r="N2" s="1679"/>
      <c r="O2" s="1679"/>
      <c r="P2" s="1679"/>
      <c r="Q2" s="1679"/>
      <c r="R2" s="1679"/>
      <c r="S2" s="1679"/>
      <c r="T2" s="1679"/>
      <c r="U2" s="1679"/>
      <c r="V2" s="1679"/>
      <c r="W2" s="1679"/>
      <c r="X2" s="1679"/>
      <c r="Y2" s="1679"/>
      <c r="Z2" s="1679"/>
      <c r="AA2" s="1679"/>
      <c r="AB2" s="1679"/>
      <c r="AC2" s="1679"/>
      <c r="AD2" s="1679"/>
      <c r="AE2" s="1679"/>
      <c r="AF2" s="1679"/>
      <c r="AG2" s="1679"/>
      <c r="AH2" s="1679"/>
      <c r="AI2" s="1679"/>
      <c r="AJ2" s="1679"/>
      <c r="AK2" s="1679"/>
      <c r="AL2" s="1679"/>
      <c r="AM2" s="1679"/>
      <c r="AN2" s="1679"/>
      <c r="AO2" s="1679"/>
      <c r="AP2" s="1679"/>
      <c r="AQ2" s="1679"/>
      <c r="AR2" s="1679"/>
      <c r="AS2" s="1679"/>
      <c r="AT2" s="1679"/>
      <c r="AU2" s="1679"/>
      <c r="AV2" s="1679"/>
      <c r="AW2" s="1679"/>
      <c r="AX2" s="1679"/>
      <c r="AY2" s="1679"/>
      <c r="AZ2" s="1679"/>
      <c r="BA2" s="1679"/>
      <c r="BB2" s="1679"/>
      <c r="BC2" s="1679"/>
      <c r="BD2" s="1679"/>
      <c r="BE2" s="1679"/>
      <c r="BF2" s="1679"/>
      <c r="BG2" s="1679"/>
      <c r="BH2" s="1679"/>
      <c r="BI2" s="1679"/>
      <c r="BJ2" s="1679"/>
      <c r="BK2" s="1679"/>
      <c r="BL2" s="1679"/>
      <c r="BM2" s="1679"/>
      <c r="BN2" s="1679"/>
      <c r="BO2" s="1679"/>
      <c r="BP2" s="1679"/>
      <c r="BQ2" s="1679"/>
      <c r="BR2" s="1679"/>
      <c r="BS2" s="1679"/>
      <c r="BT2" s="1679"/>
      <c r="BU2" s="1679"/>
      <c r="BV2" s="1679"/>
      <c r="BW2" s="1679"/>
      <c r="BX2" s="1679"/>
      <c r="BY2" s="1679"/>
      <c r="BZ2" s="1679"/>
      <c r="CA2" s="1679"/>
      <c r="CB2" s="1679"/>
      <c r="CC2" s="1679"/>
      <c r="CD2" s="1679"/>
      <c r="CE2" s="1679"/>
      <c r="CF2" s="1679"/>
      <c r="CG2" s="1679"/>
      <c r="CH2" s="1679"/>
      <c r="CI2" s="1679"/>
      <c r="CJ2" s="1679"/>
      <c r="CK2" s="1678"/>
    </row>
    <row r="3" spans="1:256" ht="12.75" customHeight="1">
      <c r="B3" s="1679"/>
      <c r="C3" s="1679"/>
      <c r="D3" s="1679"/>
      <c r="E3" s="1679"/>
      <c r="F3" s="1679"/>
      <c r="G3" s="1679"/>
      <c r="H3" s="1679"/>
      <c r="I3" s="1679"/>
      <c r="J3" s="1679"/>
      <c r="K3" s="1679"/>
      <c r="L3" s="1679"/>
      <c r="M3" s="1679"/>
      <c r="N3" s="1679"/>
      <c r="O3" s="1679"/>
      <c r="P3" s="1679"/>
      <c r="Q3" s="1679"/>
      <c r="R3" s="1679"/>
      <c r="S3" s="1679"/>
      <c r="T3" s="1679"/>
      <c r="U3" s="1679"/>
      <c r="V3" s="1679"/>
      <c r="W3" s="1679"/>
      <c r="X3" s="1679"/>
      <c r="Y3" s="1679"/>
      <c r="Z3" s="1679"/>
      <c r="AA3" s="1679"/>
      <c r="AB3" s="1679"/>
      <c r="AC3" s="1679"/>
      <c r="AD3" s="1679"/>
      <c r="AE3" s="1679"/>
      <c r="AF3" s="1679"/>
      <c r="AG3" s="1679"/>
      <c r="AH3" s="1679"/>
      <c r="AI3" s="1679"/>
      <c r="AJ3" s="1679"/>
      <c r="AK3" s="1679"/>
      <c r="AL3" s="1679"/>
      <c r="AM3" s="1679"/>
      <c r="AN3" s="1679"/>
      <c r="AO3" s="1679"/>
      <c r="AP3" s="1679"/>
      <c r="AQ3" s="1679"/>
      <c r="AR3" s="1679"/>
      <c r="AS3" s="1679"/>
      <c r="AT3" s="1679"/>
      <c r="AU3" s="1679"/>
      <c r="AV3" s="1679"/>
      <c r="AW3" s="1679"/>
      <c r="AX3" s="1679"/>
      <c r="AY3" s="1679"/>
      <c r="AZ3" s="1679"/>
      <c r="BA3" s="1679"/>
      <c r="BB3" s="1679"/>
      <c r="BC3" s="1679"/>
      <c r="BD3" s="1679"/>
      <c r="BE3" s="1679"/>
      <c r="BF3" s="1679"/>
      <c r="BG3" s="1679"/>
      <c r="BH3" s="1679"/>
      <c r="BI3" s="1679"/>
      <c r="BJ3" s="1679"/>
      <c r="BK3" s="1679"/>
      <c r="BL3" s="1679"/>
      <c r="BM3" s="1679"/>
      <c r="BN3" s="1679"/>
      <c r="BO3" s="1679"/>
      <c r="BP3" s="1679"/>
      <c r="BQ3" s="1679"/>
      <c r="BR3" s="1679"/>
      <c r="BS3" s="1679"/>
      <c r="BT3" s="1679"/>
      <c r="BU3" s="1679"/>
      <c r="BV3" s="1679"/>
      <c r="BW3" s="1679"/>
      <c r="BX3" s="1679"/>
      <c r="BY3" s="1679"/>
      <c r="BZ3" s="1679"/>
      <c r="CA3" s="1679"/>
      <c r="CB3" s="1679"/>
      <c r="CC3" s="1679"/>
      <c r="CD3" s="1679"/>
      <c r="CE3" s="1679"/>
      <c r="CF3" s="1679"/>
      <c r="CG3" s="1679"/>
      <c r="CH3" s="1679"/>
      <c r="CI3" s="1679"/>
      <c r="CJ3" s="1679"/>
      <c r="CK3" s="1678"/>
    </row>
    <row r="4" spans="1:256" s="1671" customFormat="1" ht="17.25">
      <c r="A4" s="971"/>
      <c r="B4" s="971"/>
      <c r="C4" s="1680"/>
      <c r="D4" s="1680"/>
      <c r="E4" s="1681"/>
      <c r="F4" s="1681"/>
      <c r="G4" s="1681"/>
      <c r="H4" s="1682" t="s">
        <v>750</v>
      </c>
      <c r="I4" s="1681"/>
      <c r="J4" s="1321"/>
      <c r="K4" s="1321"/>
      <c r="L4" s="1321"/>
      <c r="M4" s="1321"/>
      <c r="N4" s="1321"/>
      <c r="O4" s="1321"/>
      <c r="P4" s="1321"/>
      <c r="Q4" s="1321"/>
      <c r="R4" s="1321"/>
      <c r="S4" s="1321"/>
      <c r="T4" s="1321"/>
      <c r="U4" s="1321"/>
      <c r="V4" s="1321"/>
      <c r="W4" s="1321"/>
      <c r="X4" s="1321"/>
      <c r="Y4" s="1321"/>
      <c r="Z4" s="1321"/>
      <c r="AA4" s="1321"/>
      <c r="AB4" s="1321"/>
      <c r="AC4" s="1321"/>
      <c r="AD4" s="1321"/>
      <c r="AE4" s="1321"/>
      <c r="AF4" s="1321"/>
      <c r="AG4" s="1321"/>
      <c r="AH4" s="1321"/>
      <c r="AI4" s="1321"/>
      <c r="AJ4" s="1321"/>
      <c r="AK4" s="1321"/>
      <c r="AL4" s="1321"/>
      <c r="AM4" s="1321"/>
      <c r="AN4" s="1321"/>
      <c r="AO4" s="1321"/>
      <c r="AP4" s="1321"/>
      <c r="AQ4" s="1321"/>
      <c r="AR4" s="1321"/>
      <c r="AS4" s="1683"/>
      <c r="AT4" s="1327"/>
      <c r="AU4" s="1321"/>
      <c r="AV4" s="1321"/>
      <c r="AW4" s="1321"/>
      <c r="AX4" s="1321"/>
      <c r="AY4" s="1321"/>
      <c r="AZ4" s="1321"/>
      <c r="BA4" s="1321"/>
      <c r="BB4" s="1321"/>
      <c r="BC4" s="1321"/>
      <c r="BD4" s="1321"/>
      <c r="BE4" s="1321"/>
      <c r="BF4" s="1321"/>
      <c r="BG4" s="1321"/>
      <c r="BH4" s="1321"/>
      <c r="BI4" s="1321"/>
      <c r="BJ4" s="1321"/>
      <c r="BK4" s="1321"/>
      <c r="BL4" s="1321"/>
      <c r="BM4" s="1321"/>
      <c r="BN4" s="1321"/>
      <c r="BO4" s="1321"/>
      <c r="BP4" s="1321"/>
      <c r="BQ4" s="1321"/>
      <c r="BR4" s="1321"/>
      <c r="BS4" s="1321"/>
      <c r="BT4" s="1321"/>
      <c r="BU4" s="1321"/>
      <c r="BV4" s="1321"/>
      <c r="BW4" s="1321"/>
      <c r="BX4" s="1321"/>
      <c r="BY4" s="1321"/>
      <c r="BZ4" s="1321"/>
      <c r="CA4" s="1321"/>
      <c r="CB4" s="1321"/>
      <c r="CC4" s="1321"/>
      <c r="CD4" s="1321"/>
      <c r="CE4" s="1321"/>
      <c r="CF4" s="1321"/>
      <c r="CG4" s="1321"/>
      <c r="CH4" s="1321"/>
      <c r="CI4" s="1321"/>
      <c r="CJ4" s="1321"/>
      <c r="CK4" s="971"/>
      <c r="CL4" s="971"/>
      <c r="CM4" s="971"/>
      <c r="CN4" s="971"/>
      <c r="CO4" s="971"/>
      <c r="CP4" s="971"/>
      <c r="CQ4" s="971"/>
      <c r="CR4" s="971"/>
      <c r="CS4" s="971"/>
      <c r="CT4" s="971"/>
      <c r="CU4" s="971"/>
      <c r="CV4" s="971"/>
      <c r="CW4" s="971"/>
      <c r="CX4" s="971"/>
      <c r="CY4" s="971"/>
      <c r="CZ4" s="971"/>
      <c r="DA4" s="971"/>
      <c r="DB4" s="971"/>
      <c r="DC4" s="971"/>
      <c r="DD4" s="971"/>
      <c r="DE4" s="971"/>
      <c r="DF4" s="971"/>
      <c r="DG4" s="971"/>
      <c r="DH4" s="971"/>
      <c r="DI4" s="971"/>
      <c r="DJ4" s="971"/>
      <c r="DK4" s="971"/>
      <c r="DL4" s="971"/>
      <c r="DM4" s="971"/>
      <c r="DN4" s="971"/>
      <c r="DO4" s="971"/>
      <c r="DP4" s="971"/>
      <c r="DQ4" s="971"/>
      <c r="DR4" s="971"/>
      <c r="DS4" s="971"/>
      <c r="DT4" s="971"/>
      <c r="DU4" s="971"/>
      <c r="DV4" s="971"/>
      <c r="DW4" s="971"/>
      <c r="DX4" s="971"/>
      <c r="DY4" s="971"/>
      <c r="DZ4" s="971"/>
      <c r="EA4" s="971"/>
      <c r="EB4" s="971"/>
      <c r="EC4" s="971"/>
      <c r="ED4" s="971"/>
      <c r="EE4" s="971"/>
      <c r="EF4" s="971"/>
      <c r="EG4" s="971"/>
      <c r="EH4" s="971"/>
      <c r="EI4" s="971"/>
      <c r="EJ4" s="971"/>
      <c r="EK4" s="971"/>
      <c r="EL4" s="971"/>
      <c r="EM4" s="971"/>
      <c r="EN4" s="971"/>
      <c r="EO4" s="971"/>
      <c r="EP4" s="971"/>
      <c r="EQ4" s="971"/>
      <c r="ER4" s="971"/>
      <c r="ES4" s="971"/>
      <c r="ET4" s="971"/>
      <c r="EU4" s="971"/>
      <c r="EV4" s="971"/>
      <c r="EW4" s="971"/>
      <c r="EX4" s="971"/>
      <c r="EY4" s="971"/>
      <c r="EZ4" s="971"/>
      <c r="FA4" s="971"/>
      <c r="FB4" s="971"/>
      <c r="FC4" s="971"/>
      <c r="FD4" s="971"/>
      <c r="FE4" s="971"/>
      <c r="FF4" s="971"/>
      <c r="FG4" s="971"/>
      <c r="FH4" s="971"/>
      <c r="FI4" s="971"/>
      <c r="FJ4" s="971"/>
      <c r="FK4" s="971"/>
      <c r="FL4" s="971"/>
      <c r="FM4" s="971"/>
      <c r="FN4" s="971"/>
      <c r="FO4" s="971"/>
      <c r="FP4" s="971"/>
      <c r="FQ4" s="971"/>
      <c r="FR4" s="971"/>
      <c r="FS4" s="971"/>
      <c r="FT4" s="971"/>
      <c r="FU4" s="971"/>
      <c r="FV4" s="971"/>
      <c r="FW4" s="971"/>
      <c r="FX4" s="971"/>
      <c r="FY4" s="971"/>
      <c r="FZ4" s="971"/>
      <c r="GA4" s="971"/>
      <c r="GB4" s="971"/>
      <c r="GC4" s="971"/>
      <c r="GD4" s="971"/>
      <c r="GE4" s="971"/>
      <c r="GF4" s="971"/>
      <c r="GG4" s="971"/>
      <c r="GH4" s="971"/>
      <c r="GI4" s="971"/>
      <c r="GJ4" s="971"/>
      <c r="GK4" s="971"/>
      <c r="GL4" s="971"/>
      <c r="GM4" s="971"/>
      <c r="GN4" s="971"/>
      <c r="GO4" s="971"/>
      <c r="GP4" s="971"/>
      <c r="GQ4" s="971"/>
      <c r="GR4" s="971"/>
      <c r="GS4" s="971"/>
      <c r="GT4" s="971"/>
      <c r="GU4" s="971"/>
      <c r="GV4" s="971"/>
      <c r="GW4" s="971"/>
      <c r="GX4" s="971"/>
      <c r="GY4" s="971"/>
      <c r="GZ4" s="971"/>
      <c r="HA4" s="971"/>
      <c r="HB4" s="971"/>
      <c r="HC4" s="971"/>
      <c r="HD4" s="971"/>
      <c r="HE4" s="971"/>
      <c r="HF4" s="971"/>
      <c r="HG4" s="971"/>
      <c r="HH4" s="971"/>
      <c r="HI4" s="971"/>
      <c r="HJ4" s="971"/>
      <c r="HK4" s="971"/>
      <c r="HL4" s="971"/>
      <c r="HM4" s="971"/>
      <c r="HN4" s="971"/>
      <c r="HO4" s="971"/>
      <c r="HP4" s="971"/>
      <c r="HQ4" s="971"/>
      <c r="HR4" s="971"/>
      <c r="HS4" s="971"/>
      <c r="HT4" s="971"/>
      <c r="HU4" s="971"/>
      <c r="HV4" s="971"/>
      <c r="HW4" s="971"/>
      <c r="HX4" s="971"/>
      <c r="HY4" s="971"/>
      <c r="HZ4" s="971"/>
      <c r="IA4" s="971"/>
      <c r="IB4" s="971"/>
      <c r="IC4" s="971"/>
      <c r="ID4" s="971"/>
      <c r="IE4" s="971"/>
      <c r="IF4" s="971"/>
      <c r="IG4" s="971"/>
      <c r="IH4" s="971"/>
      <c r="II4" s="971"/>
      <c r="IJ4" s="971"/>
      <c r="IK4" s="971"/>
      <c r="IL4" s="971"/>
      <c r="IM4" s="971"/>
      <c r="IN4" s="971"/>
      <c r="IO4" s="971"/>
      <c r="IP4" s="971"/>
      <c r="IQ4" s="971"/>
      <c r="IR4" s="971"/>
      <c r="IS4" s="971"/>
      <c r="IT4" s="971"/>
      <c r="IU4" s="971"/>
      <c r="IV4" s="971"/>
    </row>
    <row r="5" spans="1:256" s="1671" customFormat="1" ht="17.25">
      <c r="A5" s="971"/>
      <c r="B5" s="971"/>
      <c r="C5" s="1680"/>
      <c r="D5" s="1680"/>
      <c r="E5" s="1681"/>
      <c r="F5" s="1681"/>
      <c r="G5" s="1681"/>
      <c r="H5" s="1682" t="s">
        <v>751</v>
      </c>
      <c r="I5" s="1681"/>
      <c r="J5" s="1321"/>
      <c r="K5" s="1321"/>
      <c r="L5" s="1321"/>
      <c r="M5" s="1321"/>
      <c r="N5" s="1321"/>
      <c r="O5" s="1321"/>
      <c r="P5" s="1321"/>
      <c r="Q5" s="1321"/>
      <c r="R5" s="1321"/>
      <c r="S5" s="1321"/>
      <c r="T5" s="1321"/>
      <c r="U5" s="1321"/>
      <c r="V5" s="1321"/>
      <c r="W5" s="1321"/>
      <c r="X5" s="1321"/>
      <c r="Y5" s="1321"/>
      <c r="Z5" s="1321"/>
      <c r="AA5" s="1321"/>
      <c r="AB5" s="1321"/>
      <c r="AC5" s="1321"/>
      <c r="AD5" s="1321"/>
      <c r="AE5" s="1321"/>
      <c r="AF5" s="1321"/>
      <c r="AG5" s="1321"/>
      <c r="AH5" s="1321"/>
      <c r="AI5" s="1321"/>
      <c r="AJ5" s="1321"/>
      <c r="AK5" s="1321"/>
      <c r="AL5" s="1321"/>
      <c r="AM5" s="1321"/>
      <c r="AN5" s="1321"/>
      <c r="AO5" s="1321"/>
      <c r="AP5" s="1321"/>
      <c r="AQ5" s="1321"/>
      <c r="AR5" s="1321"/>
      <c r="AS5" s="1683"/>
      <c r="AT5" s="1327"/>
      <c r="AU5" s="1321"/>
      <c r="AV5" s="1321"/>
      <c r="AW5" s="1321"/>
      <c r="AX5" s="1321"/>
      <c r="AY5" s="1321"/>
      <c r="AZ5" s="1321"/>
      <c r="BA5" s="1321"/>
      <c r="BB5" s="1321"/>
      <c r="BC5" s="1321"/>
      <c r="BD5" s="1321"/>
      <c r="BE5" s="1321"/>
      <c r="BF5" s="1321"/>
      <c r="BG5" s="1321"/>
      <c r="BH5" s="1321"/>
      <c r="BI5" s="1321"/>
      <c r="BJ5" s="1321"/>
      <c r="BK5" s="1321"/>
      <c r="BL5" s="1321"/>
      <c r="BM5" s="1321"/>
      <c r="BN5" s="1321"/>
      <c r="BO5" s="1321"/>
      <c r="BP5" s="1321"/>
      <c r="BQ5" s="1321"/>
      <c r="BR5" s="1321"/>
      <c r="BS5" s="1321"/>
      <c r="BT5" s="1321"/>
      <c r="BU5" s="1321"/>
      <c r="BV5" s="1321"/>
      <c r="BW5" s="1321"/>
      <c r="BX5" s="1321"/>
      <c r="BY5" s="1321"/>
      <c r="BZ5" s="1321"/>
      <c r="CA5" s="1321"/>
      <c r="CB5" s="1321"/>
      <c r="CC5" s="1321"/>
      <c r="CD5" s="1321"/>
      <c r="CE5" s="1321"/>
      <c r="CF5" s="1321"/>
      <c r="CG5" s="1321"/>
      <c r="CH5" s="1321"/>
      <c r="CI5" s="1321"/>
      <c r="CJ5" s="1321"/>
      <c r="CK5" s="971"/>
      <c r="CL5" s="971"/>
      <c r="CM5" s="971"/>
      <c r="CN5" s="971"/>
      <c r="CO5" s="971"/>
      <c r="CP5" s="971"/>
      <c r="CQ5" s="971"/>
      <c r="CR5" s="971"/>
      <c r="CS5" s="971"/>
      <c r="CT5" s="971"/>
      <c r="CU5" s="971"/>
      <c r="CV5" s="971"/>
      <c r="CW5" s="971"/>
      <c r="CX5" s="971"/>
      <c r="CY5" s="971"/>
      <c r="CZ5" s="971"/>
      <c r="DA5" s="971"/>
      <c r="DB5" s="971"/>
      <c r="DC5" s="971"/>
      <c r="DD5" s="971"/>
      <c r="DE5" s="971"/>
      <c r="DF5" s="971"/>
      <c r="DG5" s="971"/>
      <c r="DH5" s="971"/>
      <c r="DI5" s="971"/>
      <c r="DJ5" s="971"/>
      <c r="DK5" s="971"/>
      <c r="DL5" s="971"/>
      <c r="DM5" s="971"/>
      <c r="DN5" s="971"/>
      <c r="DO5" s="971"/>
      <c r="DP5" s="971"/>
      <c r="DQ5" s="971"/>
      <c r="DR5" s="971"/>
      <c r="DS5" s="971"/>
      <c r="DT5" s="971"/>
      <c r="DU5" s="971"/>
      <c r="DV5" s="971"/>
      <c r="DW5" s="971"/>
      <c r="DX5" s="971"/>
      <c r="DY5" s="971"/>
      <c r="DZ5" s="971"/>
      <c r="EA5" s="971"/>
      <c r="EB5" s="971"/>
      <c r="EC5" s="971"/>
      <c r="ED5" s="971"/>
      <c r="EE5" s="971"/>
      <c r="EF5" s="971"/>
      <c r="EG5" s="971"/>
      <c r="EH5" s="971"/>
      <c r="EI5" s="971"/>
      <c r="EJ5" s="971"/>
      <c r="EK5" s="971"/>
      <c r="EL5" s="971"/>
      <c r="EM5" s="971"/>
      <c r="EN5" s="971"/>
      <c r="EO5" s="971"/>
      <c r="EP5" s="971"/>
      <c r="EQ5" s="971"/>
      <c r="ER5" s="971"/>
      <c r="ES5" s="971"/>
      <c r="ET5" s="971"/>
      <c r="EU5" s="971"/>
      <c r="EV5" s="971"/>
      <c r="EW5" s="971"/>
      <c r="EX5" s="971"/>
      <c r="EY5" s="971"/>
      <c r="EZ5" s="971"/>
      <c r="FA5" s="971"/>
      <c r="FB5" s="971"/>
      <c r="FC5" s="971"/>
      <c r="FD5" s="971"/>
      <c r="FE5" s="971"/>
      <c r="FF5" s="971"/>
      <c r="FG5" s="971"/>
      <c r="FH5" s="971"/>
      <c r="FI5" s="971"/>
      <c r="FJ5" s="971"/>
      <c r="FK5" s="971"/>
      <c r="FL5" s="971"/>
      <c r="FM5" s="971"/>
      <c r="FN5" s="971"/>
      <c r="FO5" s="971"/>
      <c r="FP5" s="971"/>
      <c r="FQ5" s="971"/>
      <c r="FR5" s="971"/>
      <c r="FS5" s="971"/>
      <c r="FT5" s="971"/>
      <c r="FU5" s="971"/>
      <c r="FV5" s="971"/>
      <c r="FW5" s="971"/>
      <c r="FX5" s="971"/>
      <c r="FY5" s="971"/>
      <c r="FZ5" s="971"/>
      <c r="GA5" s="971"/>
      <c r="GB5" s="971"/>
      <c r="GC5" s="971"/>
      <c r="GD5" s="971"/>
      <c r="GE5" s="971"/>
      <c r="GF5" s="971"/>
      <c r="GG5" s="971"/>
      <c r="GH5" s="971"/>
      <c r="GI5" s="971"/>
      <c r="GJ5" s="971"/>
      <c r="GK5" s="971"/>
      <c r="GL5" s="971"/>
      <c r="GM5" s="971"/>
      <c r="GN5" s="971"/>
      <c r="GO5" s="971"/>
      <c r="GP5" s="971"/>
      <c r="GQ5" s="971"/>
      <c r="GR5" s="971"/>
      <c r="GS5" s="971"/>
      <c r="GT5" s="971"/>
      <c r="GU5" s="971"/>
      <c r="GV5" s="971"/>
      <c r="GW5" s="971"/>
      <c r="GX5" s="971"/>
      <c r="GY5" s="971"/>
      <c r="GZ5" s="971"/>
      <c r="HA5" s="971"/>
      <c r="HB5" s="971"/>
      <c r="HC5" s="971"/>
      <c r="HD5" s="971"/>
      <c r="HE5" s="971"/>
      <c r="HF5" s="971"/>
      <c r="HG5" s="971"/>
      <c r="HH5" s="971"/>
      <c r="HI5" s="971"/>
      <c r="HJ5" s="971"/>
      <c r="HK5" s="971"/>
      <c r="HL5" s="971"/>
      <c r="HM5" s="971"/>
      <c r="HN5" s="971"/>
      <c r="HO5" s="971"/>
      <c r="HP5" s="971"/>
      <c r="HQ5" s="971"/>
      <c r="HR5" s="971"/>
      <c r="HS5" s="971"/>
      <c r="HT5" s="971"/>
      <c r="HU5" s="971"/>
      <c r="HV5" s="971"/>
      <c r="HW5" s="971"/>
      <c r="HX5" s="971"/>
      <c r="HY5" s="971"/>
      <c r="HZ5" s="971"/>
      <c r="IA5" s="971"/>
      <c r="IB5" s="971"/>
      <c r="IC5" s="971"/>
      <c r="ID5" s="971"/>
      <c r="IE5" s="971"/>
      <c r="IF5" s="971"/>
      <c r="IG5" s="971"/>
      <c r="IH5" s="971"/>
      <c r="II5" s="971"/>
      <c r="IJ5" s="971"/>
      <c r="IK5" s="971"/>
      <c r="IL5" s="971"/>
      <c r="IM5" s="971"/>
      <c r="IN5" s="971"/>
      <c r="IO5" s="971"/>
      <c r="IP5" s="971"/>
      <c r="IQ5" s="971"/>
      <c r="IR5" s="971"/>
      <c r="IS5" s="971"/>
      <c r="IT5" s="971"/>
      <c r="IU5" s="971"/>
      <c r="IV5" s="971"/>
    </row>
    <row r="6" spans="1:256" s="1671" customFormat="1" ht="20.100000000000001" customHeight="1">
      <c r="A6" s="971"/>
      <c r="B6" s="1683"/>
      <c r="C6" s="1684"/>
      <c r="D6" s="1684"/>
      <c r="E6" s="1321"/>
      <c r="F6" s="1321"/>
      <c r="G6" s="1321"/>
      <c r="H6" s="1321"/>
      <c r="I6" s="1321"/>
      <c r="J6" s="1321"/>
      <c r="K6" s="1321"/>
      <c r="L6" s="1321"/>
      <c r="M6" s="1321"/>
      <c r="N6" s="1321"/>
      <c r="O6" s="1321"/>
      <c r="P6" s="1321"/>
      <c r="Q6" s="1321"/>
      <c r="R6" s="1321"/>
      <c r="S6" s="1321"/>
      <c r="T6" s="1321"/>
      <c r="U6" s="1321"/>
      <c r="V6" s="1321"/>
      <c r="W6" s="1321"/>
      <c r="X6" s="1321"/>
      <c r="Y6" s="1321"/>
      <c r="Z6" s="1321"/>
      <c r="AA6" s="1321"/>
      <c r="AB6" s="1321"/>
      <c r="AC6" s="1321"/>
      <c r="AD6" s="1321"/>
      <c r="AE6" s="1321"/>
      <c r="AF6" s="1321"/>
      <c r="AG6" s="1321"/>
      <c r="AH6" s="1321"/>
      <c r="AI6" s="1321"/>
      <c r="AJ6" s="1321"/>
      <c r="AK6" s="1321"/>
      <c r="AL6" s="1321"/>
      <c r="AM6" s="1321"/>
      <c r="AN6" s="1321"/>
      <c r="AO6" s="1321"/>
      <c r="AP6" s="1321"/>
      <c r="AQ6" s="1321"/>
      <c r="AR6" s="1321"/>
      <c r="AS6" s="1683"/>
      <c r="AT6" s="1327"/>
      <c r="AU6" s="1321"/>
      <c r="AV6" s="1321"/>
      <c r="AW6" s="1321"/>
      <c r="AX6" s="1321"/>
      <c r="AY6" s="1321"/>
      <c r="AZ6" s="1321"/>
      <c r="BA6" s="1321"/>
      <c r="BB6" s="1321"/>
      <c r="BC6" s="1321"/>
      <c r="BD6" s="1321"/>
      <c r="BE6" s="1321"/>
      <c r="BF6" s="1321"/>
      <c r="BG6" s="1321"/>
      <c r="BH6" s="1321"/>
      <c r="BI6" s="1321"/>
      <c r="BJ6" s="1321"/>
      <c r="BK6" s="1321"/>
      <c r="BL6" s="1321"/>
      <c r="BM6" s="1321"/>
      <c r="BN6" s="1321"/>
      <c r="BO6" s="1321"/>
      <c r="BP6" s="1321"/>
      <c r="BQ6" s="1321"/>
      <c r="BR6" s="1321"/>
      <c r="BS6" s="1321"/>
      <c r="BT6" s="1321"/>
      <c r="BU6" s="1321"/>
      <c r="BV6" s="1321"/>
      <c r="BW6" s="1321"/>
      <c r="BX6" s="1321"/>
      <c r="BY6" s="1321"/>
      <c r="BZ6" s="1321"/>
      <c r="CA6" s="1321"/>
      <c r="CB6" s="1321"/>
      <c r="CC6" s="1321"/>
      <c r="CD6" s="1321"/>
      <c r="CE6" s="1321"/>
      <c r="CF6" s="1321"/>
      <c r="CG6" s="1321"/>
      <c r="CH6" s="1321"/>
      <c r="CI6" s="1322"/>
      <c r="CJ6" s="1322"/>
      <c r="CK6" s="1322"/>
      <c r="CL6" s="1322"/>
      <c r="CM6" s="971"/>
      <c r="CN6" s="971"/>
      <c r="CO6" s="971"/>
      <c r="CP6" s="971"/>
      <c r="CQ6" s="971"/>
      <c r="CR6" s="971"/>
      <c r="CS6" s="971"/>
      <c r="CT6" s="971"/>
      <c r="CU6" s="971"/>
      <c r="CV6" s="971"/>
      <c r="CW6" s="971"/>
      <c r="CX6" s="971"/>
      <c r="CY6" s="971"/>
      <c r="CZ6" s="971"/>
      <c r="DA6" s="971"/>
      <c r="DB6" s="971"/>
      <c r="DC6" s="971"/>
      <c r="DD6" s="971"/>
      <c r="DE6" s="971"/>
      <c r="DF6" s="971"/>
      <c r="DG6" s="971"/>
      <c r="DH6" s="971"/>
      <c r="DI6" s="971"/>
      <c r="DJ6" s="971"/>
      <c r="DK6" s="971"/>
      <c r="DL6" s="971"/>
      <c r="DM6" s="971"/>
      <c r="DN6" s="971"/>
      <c r="DO6" s="971"/>
      <c r="DP6" s="971"/>
      <c r="DQ6" s="971"/>
      <c r="DR6" s="971"/>
      <c r="DS6" s="971"/>
      <c r="DT6" s="971"/>
      <c r="DU6" s="971"/>
      <c r="DV6" s="971"/>
      <c r="DW6" s="971"/>
      <c r="DX6" s="971"/>
      <c r="DY6" s="971"/>
      <c r="DZ6" s="971"/>
      <c r="EA6" s="971"/>
      <c r="EB6" s="971"/>
      <c r="EC6" s="971"/>
      <c r="ED6" s="971"/>
      <c r="EE6" s="971"/>
      <c r="EF6" s="971"/>
      <c r="EG6" s="971"/>
      <c r="EH6" s="971"/>
      <c r="EI6" s="971"/>
      <c r="EJ6" s="971"/>
      <c r="EK6" s="971"/>
      <c r="EL6" s="971"/>
      <c r="EM6" s="971"/>
      <c r="EN6" s="971"/>
      <c r="EO6" s="971"/>
      <c r="EP6" s="971"/>
      <c r="EQ6" s="971"/>
      <c r="ER6" s="971"/>
      <c r="ES6" s="971"/>
      <c r="ET6" s="971"/>
      <c r="EU6" s="971"/>
      <c r="EV6" s="971"/>
      <c r="EW6" s="971"/>
      <c r="EX6" s="971"/>
      <c r="EY6" s="971"/>
      <c r="EZ6" s="971"/>
      <c r="FA6" s="971"/>
      <c r="FB6" s="971"/>
      <c r="FC6" s="971"/>
      <c r="FD6" s="971"/>
      <c r="FE6" s="971"/>
      <c r="FF6" s="971"/>
      <c r="FG6" s="971"/>
      <c r="FH6" s="971"/>
      <c r="FI6" s="971"/>
      <c r="FJ6" s="971"/>
      <c r="FK6" s="971"/>
      <c r="FL6" s="971"/>
      <c r="FM6" s="971"/>
      <c r="FN6" s="971"/>
      <c r="FO6" s="971"/>
      <c r="FP6" s="971"/>
      <c r="FQ6" s="971"/>
      <c r="FR6" s="971"/>
      <c r="FS6" s="971"/>
      <c r="FT6" s="971"/>
      <c r="FU6" s="971"/>
      <c r="FV6" s="971"/>
      <c r="FW6" s="971"/>
      <c r="FX6" s="971"/>
      <c r="FY6" s="971"/>
      <c r="FZ6" s="971"/>
      <c r="GA6" s="971"/>
      <c r="GB6" s="971"/>
      <c r="GC6" s="971"/>
      <c r="GD6" s="971"/>
      <c r="GE6" s="971"/>
      <c r="GF6" s="971"/>
      <c r="GG6" s="971"/>
      <c r="GH6" s="971"/>
      <c r="GI6" s="971"/>
      <c r="GJ6" s="971"/>
      <c r="GK6" s="971"/>
      <c r="GL6" s="971"/>
      <c r="GM6" s="971"/>
      <c r="GN6" s="971"/>
      <c r="GO6" s="971"/>
      <c r="GP6" s="971"/>
      <c r="GQ6" s="971"/>
      <c r="GR6" s="971"/>
      <c r="GS6" s="971"/>
      <c r="GT6" s="971"/>
      <c r="GU6" s="971"/>
      <c r="GV6" s="971"/>
      <c r="GW6" s="971"/>
      <c r="GX6" s="971"/>
      <c r="GY6" s="971"/>
      <c r="GZ6" s="971"/>
      <c r="HA6" s="971"/>
      <c r="HB6" s="971"/>
      <c r="HC6" s="971"/>
      <c r="HD6" s="971"/>
      <c r="HE6" s="971"/>
      <c r="HF6" s="971"/>
      <c r="HG6" s="971"/>
      <c r="HH6" s="971"/>
      <c r="HI6" s="971"/>
      <c r="HJ6" s="971"/>
      <c r="HK6" s="971"/>
      <c r="HL6" s="971"/>
      <c r="HM6" s="971"/>
      <c r="HN6" s="971"/>
      <c r="HO6" s="971"/>
      <c r="HP6" s="971"/>
      <c r="HQ6" s="971"/>
      <c r="HR6" s="971"/>
      <c r="HS6" s="971"/>
      <c r="HT6" s="971"/>
      <c r="HU6" s="971"/>
      <c r="HV6" s="971"/>
      <c r="HW6" s="971"/>
      <c r="HX6" s="971"/>
      <c r="HY6" s="971"/>
      <c r="HZ6" s="971"/>
      <c r="IA6" s="971"/>
      <c r="IB6" s="971"/>
      <c r="IC6" s="971"/>
      <c r="ID6" s="971"/>
      <c r="IE6" s="971"/>
      <c r="IF6" s="971"/>
      <c r="IG6" s="971"/>
      <c r="IH6" s="971"/>
      <c r="II6" s="971"/>
      <c r="IJ6" s="971"/>
      <c r="IK6" s="971"/>
      <c r="IL6" s="971"/>
      <c r="IM6" s="971"/>
      <c r="IN6" s="971"/>
      <c r="IO6" s="971"/>
      <c r="IP6" s="971"/>
      <c r="IQ6" s="971"/>
      <c r="IR6" s="971"/>
      <c r="IS6" s="971"/>
      <c r="IT6" s="971"/>
      <c r="IU6" s="971"/>
      <c r="IV6" s="971"/>
    </row>
    <row r="7" spans="1:256" s="1671" customFormat="1" ht="20.100000000000001" customHeight="1">
      <c r="A7" s="971"/>
      <c r="B7" s="1323"/>
      <c r="C7" s="1685"/>
      <c r="D7" s="1685"/>
      <c r="E7" s="1322"/>
      <c r="F7" s="1322"/>
      <c r="G7" s="1322"/>
      <c r="H7" s="1322"/>
      <c r="I7" s="1686" t="s">
        <v>13</v>
      </c>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2"/>
      <c r="AH7" s="1322"/>
      <c r="AI7" s="1322"/>
      <c r="AJ7" s="1322"/>
      <c r="AK7" s="1322"/>
      <c r="AL7" s="1322"/>
      <c r="AM7" s="1322"/>
      <c r="AN7" s="1322"/>
      <c r="AO7" s="1322"/>
      <c r="AP7" s="1322"/>
      <c r="AQ7" s="1322"/>
      <c r="AR7" s="1322"/>
      <c r="AS7" s="1325"/>
      <c r="AT7" s="1326"/>
      <c r="AU7" s="1322"/>
      <c r="AV7" s="1322"/>
      <c r="AW7" s="1322"/>
      <c r="AX7" s="1322"/>
      <c r="AY7" s="1322"/>
      <c r="AZ7" s="1322"/>
      <c r="BA7" s="1322"/>
      <c r="BB7" s="1322"/>
      <c r="BC7" s="1322"/>
      <c r="BD7" s="1322"/>
      <c r="BE7" s="1322"/>
      <c r="BF7" s="1322"/>
      <c r="BG7" s="1322"/>
      <c r="BH7" s="1322"/>
      <c r="BI7" s="1322"/>
      <c r="BJ7" s="1322"/>
      <c r="BK7" s="1322"/>
      <c r="BL7" s="1322"/>
      <c r="BM7" s="1322"/>
      <c r="BN7" s="1322"/>
      <c r="BO7" s="1322"/>
      <c r="BP7" s="1322"/>
      <c r="BQ7" s="1322"/>
      <c r="BR7" s="1322"/>
      <c r="BS7" s="1322"/>
      <c r="BT7" s="1322"/>
      <c r="BU7" s="1322"/>
      <c r="BV7" s="1322"/>
      <c r="BW7" s="1322"/>
      <c r="BX7" s="1322"/>
      <c r="BY7" s="1322"/>
      <c r="BZ7" s="1322"/>
      <c r="CA7" s="1322"/>
      <c r="CB7" s="1322"/>
      <c r="CC7" s="1322"/>
      <c r="CD7" s="1322"/>
      <c r="CE7" s="1322"/>
      <c r="CF7" s="1322"/>
      <c r="CG7" s="1322"/>
      <c r="CH7" s="1322"/>
      <c r="CI7" s="1322"/>
      <c r="CJ7" s="1322"/>
      <c r="CK7" s="1322"/>
      <c r="CL7" s="1322"/>
      <c r="CM7" s="971"/>
      <c r="CN7" s="971"/>
      <c r="CO7" s="971"/>
      <c r="CP7" s="971"/>
      <c r="CQ7" s="971"/>
      <c r="CR7" s="971"/>
      <c r="CS7" s="971"/>
      <c r="CT7" s="971"/>
      <c r="CU7" s="971"/>
      <c r="CV7" s="971"/>
      <c r="CW7" s="971"/>
      <c r="CX7" s="971"/>
      <c r="CY7" s="971"/>
      <c r="CZ7" s="971"/>
      <c r="DA7" s="971"/>
      <c r="DB7" s="971"/>
      <c r="DC7" s="971"/>
      <c r="DD7" s="971"/>
      <c r="DE7" s="971"/>
      <c r="DF7" s="971"/>
      <c r="DG7" s="971"/>
      <c r="DH7" s="971"/>
      <c r="DI7" s="971"/>
      <c r="DJ7" s="971"/>
      <c r="DK7" s="971"/>
      <c r="DL7" s="971"/>
      <c r="DM7" s="971"/>
      <c r="DN7" s="971"/>
      <c r="DO7" s="971"/>
      <c r="DP7" s="971"/>
      <c r="DQ7" s="971"/>
      <c r="DR7" s="971"/>
      <c r="DS7" s="971"/>
      <c r="DT7" s="971"/>
      <c r="DU7" s="971"/>
      <c r="DV7" s="971"/>
      <c r="DW7" s="971"/>
      <c r="DX7" s="971"/>
      <c r="DY7" s="971"/>
      <c r="DZ7" s="971"/>
      <c r="EA7" s="971"/>
      <c r="EB7" s="971"/>
      <c r="EC7" s="971"/>
      <c r="ED7" s="971"/>
      <c r="EE7" s="971"/>
      <c r="EF7" s="971"/>
      <c r="EG7" s="971"/>
      <c r="EH7" s="971"/>
      <c r="EI7" s="971"/>
      <c r="EJ7" s="971"/>
      <c r="EK7" s="971"/>
      <c r="EL7" s="971"/>
      <c r="EM7" s="971"/>
      <c r="EN7" s="971"/>
      <c r="EO7" s="971"/>
      <c r="EP7" s="971"/>
      <c r="EQ7" s="971"/>
      <c r="ER7" s="971"/>
      <c r="ES7" s="971"/>
      <c r="ET7" s="971"/>
      <c r="EU7" s="971"/>
      <c r="EV7" s="971"/>
      <c r="EW7" s="971"/>
      <c r="EX7" s="971"/>
      <c r="EY7" s="971"/>
      <c r="EZ7" s="971"/>
      <c r="FA7" s="971"/>
      <c r="FB7" s="971"/>
      <c r="FC7" s="971"/>
      <c r="FD7" s="971"/>
      <c r="FE7" s="971"/>
      <c r="FF7" s="971"/>
      <c r="FG7" s="971"/>
      <c r="FH7" s="971"/>
      <c r="FI7" s="971"/>
      <c r="FJ7" s="971"/>
      <c r="FK7" s="971"/>
      <c r="FL7" s="971"/>
      <c r="FM7" s="971"/>
      <c r="FN7" s="971"/>
      <c r="FO7" s="971"/>
      <c r="FP7" s="971"/>
      <c r="FQ7" s="971"/>
      <c r="FR7" s="971"/>
      <c r="FS7" s="971"/>
      <c r="FT7" s="971"/>
      <c r="FU7" s="971"/>
      <c r="FV7" s="971"/>
      <c r="FW7" s="971"/>
      <c r="FX7" s="971"/>
      <c r="FY7" s="971"/>
      <c r="FZ7" s="971"/>
      <c r="GA7" s="971"/>
      <c r="GB7" s="971"/>
      <c r="GC7" s="971"/>
      <c r="GD7" s="971"/>
      <c r="GE7" s="971"/>
      <c r="GF7" s="971"/>
      <c r="GG7" s="971"/>
      <c r="GH7" s="971"/>
      <c r="GI7" s="971"/>
      <c r="GJ7" s="971"/>
      <c r="GK7" s="971"/>
      <c r="GL7" s="971"/>
      <c r="GM7" s="971"/>
      <c r="GN7" s="971"/>
      <c r="GO7" s="971"/>
      <c r="GP7" s="971"/>
      <c r="GQ7" s="971"/>
      <c r="GR7" s="971"/>
      <c r="GS7" s="971"/>
      <c r="GT7" s="971"/>
      <c r="GU7" s="971"/>
      <c r="GV7" s="971"/>
      <c r="GW7" s="971"/>
      <c r="GX7" s="971"/>
      <c r="GY7" s="971"/>
      <c r="GZ7" s="971"/>
      <c r="HA7" s="971"/>
      <c r="HB7" s="971"/>
      <c r="HC7" s="971"/>
      <c r="HD7" s="971"/>
      <c r="HE7" s="971"/>
      <c r="HF7" s="971"/>
      <c r="HG7" s="971"/>
      <c r="HH7" s="971"/>
      <c r="HI7" s="971"/>
      <c r="HJ7" s="971"/>
      <c r="HK7" s="971"/>
      <c r="HL7" s="971"/>
      <c r="HM7" s="971"/>
      <c r="HN7" s="971"/>
      <c r="HO7" s="971"/>
      <c r="HP7" s="971"/>
      <c r="HQ7" s="971"/>
      <c r="HR7" s="971"/>
      <c r="HS7" s="971"/>
      <c r="HT7" s="971"/>
      <c r="HU7" s="971"/>
      <c r="HV7" s="971"/>
      <c r="HW7" s="971"/>
      <c r="HX7" s="971"/>
      <c r="HY7" s="971"/>
      <c r="HZ7" s="971"/>
      <c r="IA7" s="971"/>
      <c r="IB7" s="971"/>
      <c r="IC7" s="971"/>
      <c r="ID7" s="971"/>
      <c r="IE7" s="971"/>
      <c r="IF7" s="971"/>
      <c r="IG7" s="971"/>
      <c r="IH7" s="971"/>
      <c r="II7" s="971"/>
      <c r="IJ7" s="971"/>
      <c r="IK7" s="971"/>
      <c r="IL7" s="971"/>
      <c r="IM7" s="971"/>
      <c r="IN7" s="971"/>
      <c r="IO7" s="971"/>
      <c r="IP7" s="971"/>
      <c r="IQ7" s="971"/>
      <c r="IR7" s="971"/>
      <c r="IS7" s="971"/>
      <c r="IT7" s="971"/>
      <c r="IU7" s="971"/>
      <c r="IV7" s="971"/>
    </row>
    <row r="8" spans="1:256" s="1671" customFormat="1" ht="20.100000000000001" customHeight="1">
      <c r="A8" s="971"/>
      <c r="B8" s="1325"/>
      <c r="C8" s="1685"/>
      <c r="D8" s="1685"/>
      <c r="E8" s="1322"/>
      <c r="F8" s="1322"/>
      <c r="G8" s="1322"/>
      <c r="H8" s="1322"/>
      <c r="I8" s="1686" t="s">
        <v>14</v>
      </c>
      <c r="J8" s="1322"/>
      <c r="K8" s="1322"/>
      <c r="L8" s="1322"/>
      <c r="M8" s="1322"/>
      <c r="N8" s="1322"/>
      <c r="O8" s="1322"/>
      <c r="P8" s="1322"/>
      <c r="Q8" s="1322"/>
      <c r="R8" s="1322"/>
      <c r="S8" s="1322"/>
      <c r="T8" s="1322"/>
      <c r="U8" s="1322"/>
      <c r="V8" s="1322"/>
      <c r="W8" s="1322"/>
      <c r="X8" s="1322"/>
      <c r="Y8" s="1322"/>
      <c r="Z8" s="1322"/>
      <c r="AA8" s="1322"/>
      <c r="AB8" s="1322"/>
      <c r="AC8" s="1322"/>
      <c r="AD8" s="1322"/>
      <c r="AE8" s="1322"/>
      <c r="AF8" s="1322"/>
      <c r="AG8" s="1322"/>
      <c r="AH8" s="1322"/>
      <c r="AI8" s="1322"/>
      <c r="AJ8" s="1322"/>
      <c r="AK8" s="1322"/>
      <c r="AL8" s="1322"/>
      <c r="AM8" s="1322"/>
      <c r="AN8" s="1322"/>
      <c r="AO8" s="1322"/>
      <c r="AP8" s="1322"/>
      <c r="AQ8" s="1322"/>
      <c r="AR8" s="1322"/>
      <c r="AS8" s="1325"/>
      <c r="AT8" s="1326"/>
      <c r="AU8" s="1322"/>
      <c r="AV8" s="1322"/>
      <c r="AW8" s="1322"/>
      <c r="AX8" s="1322"/>
      <c r="AY8" s="1322"/>
      <c r="AZ8" s="1322"/>
      <c r="BA8" s="1322"/>
      <c r="BB8" s="1322"/>
      <c r="BC8" s="1322"/>
      <c r="BD8" s="1322"/>
      <c r="BE8" s="1322"/>
      <c r="BF8" s="1322"/>
      <c r="BG8" s="1322"/>
      <c r="BH8" s="1322"/>
      <c r="BI8" s="1322"/>
      <c r="BJ8" s="1322"/>
      <c r="BK8" s="1322"/>
      <c r="BL8" s="1322"/>
      <c r="BM8" s="1322"/>
      <c r="BN8" s="1322"/>
      <c r="BO8" s="1322"/>
      <c r="BP8" s="1322"/>
      <c r="BQ8" s="1322"/>
      <c r="BR8" s="1322"/>
      <c r="BS8" s="1322"/>
      <c r="BT8" s="1322"/>
      <c r="BU8" s="1322"/>
      <c r="BV8" s="1322"/>
      <c r="BW8" s="1322"/>
      <c r="BX8" s="1322"/>
      <c r="BY8" s="1322"/>
      <c r="BZ8" s="1322"/>
      <c r="CA8" s="1322"/>
      <c r="CB8" s="1322"/>
      <c r="CC8" s="1322"/>
      <c r="CD8" s="1322"/>
      <c r="CE8" s="1322"/>
      <c r="CF8" s="1322"/>
      <c r="CG8" s="1322"/>
      <c r="CH8" s="1322"/>
      <c r="CI8" s="1323"/>
      <c r="CJ8" s="1323"/>
      <c r="CK8" s="1323"/>
      <c r="CL8" s="1323"/>
      <c r="CM8" s="1323"/>
      <c r="CN8" s="1323"/>
      <c r="CO8" s="1323"/>
      <c r="CP8" s="1323"/>
      <c r="CQ8" s="1323"/>
      <c r="CR8" s="1323"/>
      <c r="CS8" s="971"/>
      <c r="CT8" s="971"/>
      <c r="CU8" s="971"/>
      <c r="CV8" s="971"/>
      <c r="CW8" s="971"/>
      <c r="CX8" s="971"/>
      <c r="CY8" s="971"/>
      <c r="CZ8" s="971"/>
      <c r="DA8" s="971"/>
      <c r="DB8" s="971"/>
      <c r="DC8" s="971"/>
      <c r="DD8" s="971"/>
      <c r="DE8" s="971"/>
      <c r="DF8" s="971"/>
      <c r="DG8" s="971"/>
      <c r="DH8" s="971"/>
      <c r="DI8" s="971"/>
      <c r="DJ8" s="971"/>
      <c r="DK8" s="971"/>
      <c r="DL8" s="971"/>
      <c r="DM8" s="971"/>
      <c r="DN8" s="971"/>
      <c r="DO8" s="971"/>
      <c r="DP8" s="971"/>
      <c r="DQ8" s="971"/>
      <c r="DR8" s="971"/>
      <c r="DS8" s="971"/>
      <c r="DT8" s="971"/>
      <c r="DU8" s="971"/>
      <c r="DV8" s="971"/>
      <c r="DW8" s="971"/>
      <c r="DX8" s="971"/>
      <c r="DY8" s="971"/>
      <c r="DZ8" s="971"/>
      <c r="EA8" s="971"/>
      <c r="EB8" s="971"/>
      <c r="EC8" s="971"/>
      <c r="ED8" s="971"/>
      <c r="EE8" s="971"/>
      <c r="EF8" s="971"/>
      <c r="EG8" s="971"/>
      <c r="EH8" s="971"/>
      <c r="EI8" s="971"/>
      <c r="EJ8" s="971"/>
      <c r="EK8" s="971"/>
      <c r="EL8" s="971"/>
      <c r="EM8" s="971"/>
      <c r="EN8" s="971"/>
      <c r="EO8" s="971"/>
      <c r="EP8" s="971"/>
      <c r="EQ8" s="971"/>
      <c r="ER8" s="971"/>
      <c r="ES8" s="971"/>
      <c r="ET8" s="971"/>
      <c r="EU8" s="971"/>
      <c r="EV8" s="971"/>
      <c r="EW8" s="971"/>
      <c r="EX8" s="971"/>
      <c r="EY8" s="971"/>
      <c r="EZ8" s="971"/>
      <c r="FA8" s="971"/>
      <c r="FB8" s="971"/>
      <c r="FC8" s="971"/>
      <c r="FD8" s="971"/>
      <c r="FE8" s="971"/>
      <c r="FF8" s="971"/>
      <c r="FG8" s="971"/>
      <c r="FH8" s="971"/>
      <c r="FI8" s="971"/>
      <c r="FJ8" s="971"/>
      <c r="FK8" s="971"/>
      <c r="FL8" s="971"/>
      <c r="FM8" s="971"/>
      <c r="FN8" s="971"/>
      <c r="FO8" s="971"/>
      <c r="FP8" s="971"/>
      <c r="FQ8" s="971"/>
      <c r="FR8" s="971"/>
      <c r="FS8" s="971"/>
      <c r="FT8" s="971"/>
      <c r="FU8" s="971"/>
      <c r="FV8" s="971"/>
      <c r="FW8" s="971"/>
      <c r="FX8" s="971"/>
      <c r="FY8" s="971"/>
      <c r="FZ8" s="971"/>
      <c r="GA8" s="971"/>
      <c r="GB8" s="971"/>
      <c r="GC8" s="971"/>
      <c r="GD8" s="971"/>
      <c r="GE8" s="971"/>
      <c r="GF8" s="971"/>
      <c r="GG8" s="971"/>
      <c r="GH8" s="971"/>
      <c r="GI8" s="971"/>
      <c r="GJ8" s="971"/>
      <c r="GK8" s="971"/>
      <c r="GL8" s="971"/>
      <c r="GM8" s="971"/>
      <c r="GN8" s="971"/>
      <c r="GO8" s="971"/>
      <c r="GP8" s="971"/>
      <c r="GQ8" s="971"/>
      <c r="GR8" s="971"/>
      <c r="GS8" s="971"/>
      <c r="GT8" s="971"/>
      <c r="GU8" s="971"/>
      <c r="GV8" s="971"/>
      <c r="GW8" s="971"/>
      <c r="GX8" s="971"/>
      <c r="GY8" s="971"/>
      <c r="GZ8" s="971"/>
      <c r="HA8" s="971"/>
      <c r="HB8" s="971"/>
      <c r="HC8" s="971"/>
      <c r="HD8" s="971"/>
      <c r="HE8" s="971"/>
      <c r="HF8" s="971"/>
      <c r="HG8" s="971"/>
      <c r="HH8" s="971"/>
      <c r="HI8" s="971"/>
      <c r="HJ8" s="971"/>
      <c r="HK8" s="971"/>
      <c r="HL8" s="971"/>
      <c r="HM8" s="971"/>
      <c r="HN8" s="971"/>
      <c r="HO8" s="971"/>
      <c r="HP8" s="971"/>
      <c r="HQ8" s="971"/>
      <c r="HR8" s="971"/>
      <c r="HS8" s="971"/>
      <c r="HT8" s="971"/>
      <c r="HU8" s="971"/>
      <c r="HV8" s="971"/>
      <c r="HW8" s="971"/>
      <c r="HX8" s="971"/>
      <c r="HY8" s="971"/>
      <c r="HZ8" s="971"/>
      <c r="IA8" s="971"/>
      <c r="IB8" s="971"/>
      <c r="IC8" s="971"/>
      <c r="ID8" s="971"/>
      <c r="IE8" s="971"/>
      <c r="IF8" s="971"/>
      <c r="IG8" s="971"/>
      <c r="IH8" s="971"/>
      <c r="II8" s="971"/>
      <c r="IJ8" s="971"/>
      <c r="IK8" s="971"/>
      <c r="IL8" s="971"/>
      <c r="IM8" s="971"/>
      <c r="IN8" s="971"/>
      <c r="IO8" s="971"/>
      <c r="IP8" s="971"/>
      <c r="IQ8" s="971"/>
      <c r="IR8" s="971"/>
      <c r="IS8" s="971"/>
      <c r="IT8" s="971"/>
      <c r="IU8" s="971"/>
      <c r="IV8" s="971"/>
    </row>
    <row r="9" spans="1:256" s="1673" customFormat="1" ht="20.100000000000001" customHeight="1">
      <c r="A9" s="971"/>
      <c r="B9" s="1325"/>
      <c r="C9" s="1322"/>
      <c r="D9" s="1685"/>
      <c r="E9" s="1322"/>
      <c r="F9" s="1322"/>
      <c r="G9" s="1322"/>
      <c r="H9" s="1322"/>
      <c r="I9" s="1686" t="s">
        <v>15</v>
      </c>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2"/>
      <c r="AL9" s="1322"/>
      <c r="AM9" s="1322"/>
      <c r="AN9" s="1322"/>
      <c r="AO9" s="1322"/>
      <c r="AP9" s="1322"/>
      <c r="AQ9" s="1322"/>
      <c r="AR9" s="1322"/>
      <c r="AS9" s="1325"/>
      <c r="AT9" s="1326"/>
      <c r="AU9" s="1322"/>
      <c r="AV9" s="1686"/>
      <c r="AW9" s="1323"/>
      <c r="AX9" s="1323"/>
      <c r="AY9" s="1323"/>
      <c r="AZ9" s="1323"/>
      <c r="BA9" s="1323"/>
      <c r="BB9" s="1323"/>
      <c r="BC9" s="1323"/>
      <c r="BD9" s="1323"/>
      <c r="BE9" s="1323"/>
      <c r="BF9" s="1323"/>
      <c r="BG9" s="1323"/>
      <c r="BH9" s="1323"/>
      <c r="BI9" s="1323"/>
      <c r="BJ9" s="1323"/>
      <c r="BK9" s="1323"/>
      <c r="BL9" s="1323"/>
      <c r="BM9" s="1323"/>
      <c r="BN9" s="1323"/>
      <c r="BO9" s="1323"/>
      <c r="BP9" s="1323"/>
      <c r="BQ9" s="1323"/>
      <c r="BR9" s="1323"/>
      <c r="BS9" s="1323"/>
      <c r="BT9" s="1323"/>
      <c r="BU9" s="1323"/>
      <c r="BV9" s="1323"/>
      <c r="BW9" s="1323"/>
      <c r="BX9" s="1323"/>
      <c r="BY9" s="1323"/>
      <c r="BZ9" s="1323"/>
      <c r="CA9" s="1323"/>
      <c r="CB9" s="1323"/>
      <c r="CC9" s="1323"/>
      <c r="CD9" s="1323"/>
      <c r="CE9" s="1325"/>
      <c r="CF9" s="1326"/>
      <c r="CG9" s="1323"/>
      <c r="CH9" s="1323"/>
      <c r="CI9" s="1323"/>
      <c r="CJ9" s="1323"/>
      <c r="CK9" s="1323"/>
      <c r="CL9" s="1323"/>
      <c r="CM9" s="1319"/>
      <c r="CN9" s="1319"/>
      <c r="CO9" s="1319"/>
      <c r="CP9" s="1319"/>
      <c r="CQ9" s="1319"/>
      <c r="CR9" s="1319"/>
      <c r="CS9" s="1319"/>
      <c r="CT9" s="1319"/>
      <c r="CU9" s="1319"/>
      <c r="CV9" s="1319"/>
      <c r="CW9" s="1319"/>
      <c r="CX9" s="1319"/>
      <c r="CY9" s="1319"/>
      <c r="CZ9" s="1319"/>
      <c r="DA9" s="1319"/>
      <c r="DB9" s="1319"/>
      <c r="DC9" s="1319"/>
      <c r="DD9" s="1319"/>
      <c r="DE9" s="1319"/>
      <c r="DF9" s="1319"/>
      <c r="DG9" s="1319"/>
      <c r="DH9" s="1319"/>
      <c r="DI9" s="1319"/>
      <c r="DJ9" s="1319"/>
      <c r="DK9" s="1319"/>
      <c r="DL9" s="1319"/>
      <c r="DM9" s="1319"/>
      <c r="DN9" s="1319"/>
      <c r="DO9" s="1319"/>
      <c r="DP9" s="1319"/>
      <c r="DQ9" s="1319"/>
      <c r="DR9" s="1319"/>
      <c r="DS9" s="1319"/>
      <c r="DT9" s="1319"/>
      <c r="DU9" s="1319"/>
      <c r="DV9" s="1319"/>
      <c r="DW9" s="1319"/>
      <c r="DX9" s="1319"/>
      <c r="DY9" s="1319"/>
      <c r="DZ9" s="1319"/>
      <c r="EA9" s="1319"/>
      <c r="EB9" s="1319"/>
      <c r="EC9" s="1319"/>
      <c r="ED9" s="1319"/>
      <c r="EE9" s="1319"/>
      <c r="EF9" s="1319"/>
      <c r="EG9" s="1319"/>
      <c r="EH9" s="1319"/>
      <c r="EI9" s="1319"/>
      <c r="EJ9" s="1319"/>
      <c r="EK9" s="1319"/>
      <c r="EL9" s="1319"/>
      <c r="EM9" s="1319"/>
      <c r="EN9" s="1319"/>
      <c r="EO9" s="1319"/>
      <c r="EP9" s="1319"/>
      <c r="EQ9" s="1319"/>
      <c r="ER9" s="1319"/>
      <c r="ES9" s="1319"/>
      <c r="ET9" s="1319"/>
      <c r="EU9" s="1319"/>
      <c r="EV9" s="1319"/>
      <c r="EW9" s="1319"/>
      <c r="EX9" s="1319"/>
      <c r="EY9" s="1319"/>
      <c r="EZ9" s="1319"/>
      <c r="FA9" s="1319"/>
      <c r="FB9" s="1319"/>
      <c r="FC9" s="1319"/>
      <c r="FD9" s="1319"/>
      <c r="FE9" s="1319"/>
      <c r="FF9" s="1319"/>
      <c r="FG9" s="1319"/>
      <c r="FH9" s="1319"/>
      <c r="FI9" s="1319"/>
      <c r="FJ9" s="1319"/>
      <c r="FK9" s="1319"/>
      <c r="FL9" s="1319"/>
      <c r="FM9" s="1319"/>
      <c r="FN9" s="1319"/>
      <c r="FO9" s="1319"/>
      <c r="FP9" s="1319"/>
      <c r="FQ9" s="1319"/>
      <c r="FR9" s="1319"/>
      <c r="FS9" s="1319"/>
      <c r="FT9" s="1319"/>
      <c r="FU9" s="1319"/>
      <c r="FV9" s="1319"/>
      <c r="FW9" s="1319"/>
      <c r="FX9" s="1319"/>
      <c r="FY9" s="1319"/>
      <c r="FZ9" s="1319"/>
      <c r="GA9" s="1319"/>
      <c r="GB9" s="1319"/>
      <c r="GC9" s="1319"/>
      <c r="GD9" s="1319"/>
      <c r="GE9" s="1319"/>
      <c r="GF9" s="1319"/>
      <c r="GG9" s="1319"/>
      <c r="GH9" s="1319"/>
      <c r="GI9" s="1319"/>
      <c r="GJ9" s="1319"/>
      <c r="GK9" s="1319"/>
      <c r="GL9" s="1319"/>
      <c r="GM9" s="1319"/>
      <c r="GN9" s="1319"/>
      <c r="GO9" s="1319"/>
      <c r="GP9" s="1319"/>
      <c r="GQ9" s="1319"/>
      <c r="GR9" s="1319"/>
      <c r="GS9" s="1319"/>
      <c r="GT9" s="1319"/>
      <c r="GU9" s="1319"/>
      <c r="GV9" s="1319"/>
      <c r="GW9" s="1319"/>
      <c r="GX9" s="1319"/>
      <c r="GY9" s="1319"/>
      <c r="GZ9" s="1319"/>
      <c r="HA9" s="1319"/>
      <c r="HB9" s="1319"/>
      <c r="HC9" s="1319"/>
      <c r="HD9" s="1319"/>
      <c r="HE9" s="1319"/>
      <c r="HF9" s="1319"/>
      <c r="HG9" s="1319"/>
      <c r="HH9" s="1319"/>
      <c r="HI9" s="1319"/>
      <c r="HJ9" s="1319"/>
      <c r="HK9" s="1319"/>
      <c r="HL9" s="1319"/>
      <c r="HM9" s="1319"/>
      <c r="HN9" s="1319"/>
      <c r="HO9" s="1319"/>
      <c r="HP9" s="1319"/>
      <c r="HQ9" s="1319"/>
      <c r="HR9" s="1319"/>
      <c r="HS9" s="1319"/>
      <c r="HT9" s="1319"/>
      <c r="HU9" s="1319"/>
      <c r="HV9" s="1319"/>
      <c r="HW9" s="1319"/>
      <c r="HX9" s="1319"/>
      <c r="HY9" s="1319"/>
      <c r="HZ9" s="1319"/>
      <c r="IA9" s="1319"/>
      <c r="IB9" s="1319"/>
      <c r="IC9" s="1319"/>
      <c r="ID9" s="1319"/>
      <c r="IE9" s="1319"/>
      <c r="IF9" s="1319"/>
      <c r="IG9" s="1319"/>
      <c r="IH9" s="1319"/>
      <c r="II9" s="1319"/>
      <c r="IJ9" s="1319"/>
      <c r="IK9" s="1319"/>
      <c r="IL9" s="1319"/>
      <c r="IM9" s="1319"/>
      <c r="IN9" s="1319"/>
      <c r="IO9" s="1319"/>
      <c r="IP9" s="1319"/>
      <c r="IQ9" s="1319"/>
      <c r="IR9" s="1319"/>
      <c r="IS9" s="1319"/>
      <c r="IT9" s="1319"/>
      <c r="IU9" s="1319"/>
      <c r="IV9" s="1319"/>
    </row>
    <row r="10" spans="1:256" s="1670" customFormat="1" ht="20.100000000000001" customHeight="1">
      <c r="A10" s="1319"/>
      <c r="B10" s="1325"/>
      <c r="C10" s="1323"/>
      <c r="D10" s="1685"/>
      <c r="E10" s="1323"/>
      <c r="F10" s="1323"/>
      <c r="G10" s="1323"/>
      <c r="H10" s="1323"/>
      <c r="I10" s="1686" t="s">
        <v>7</v>
      </c>
      <c r="J10" s="1686"/>
      <c r="K10" s="1323"/>
      <c r="L10" s="1323"/>
      <c r="M10" s="1323"/>
      <c r="N10" s="1323"/>
      <c r="O10" s="1323"/>
      <c r="P10" s="1323"/>
      <c r="Q10" s="1323"/>
      <c r="R10" s="1323"/>
      <c r="S10" s="1323"/>
      <c r="T10" s="1323"/>
      <c r="U10" s="1323"/>
      <c r="V10" s="1323"/>
      <c r="W10" s="1323"/>
      <c r="X10" s="1323"/>
      <c r="Y10" s="1323"/>
      <c r="Z10" s="1323"/>
      <c r="AA10" s="1323"/>
      <c r="AB10" s="1323"/>
      <c r="AC10" s="1323"/>
      <c r="AD10" s="1323"/>
      <c r="AE10" s="1323"/>
      <c r="AF10" s="1323"/>
      <c r="AG10" s="1323"/>
      <c r="AH10" s="1323"/>
      <c r="AI10" s="1323"/>
      <c r="AJ10" s="1323"/>
      <c r="AK10" s="1323"/>
      <c r="AL10" s="1323"/>
      <c r="AM10" s="1323"/>
      <c r="AN10" s="1323"/>
      <c r="AO10" s="1323"/>
      <c r="AP10" s="1323"/>
      <c r="AQ10" s="1323"/>
      <c r="AR10" s="1323"/>
      <c r="AS10" s="1325"/>
      <c r="AT10" s="1326"/>
      <c r="AU10" s="1323"/>
      <c r="AV10" s="1323"/>
      <c r="AW10" s="1323"/>
      <c r="AX10" s="1323"/>
      <c r="AY10" s="1323"/>
      <c r="AZ10" s="1323"/>
      <c r="BA10" s="1323"/>
      <c r="BB10" s="1323"/>
      <c r="BC10" s="1323"/>
      <c r="BD10" s="1323"/>
      <c r="BE10" s="1323"/>
      <c r="BF10" s="1323"/>
      <c r="BG10" s="1323"/>
      <c r="BH10" s="1323"/>
      <c r="BI10" s="1323"/>
      <c r="BJ10" s="1323"/>
      <c r="BK10" s="1323"/>
      <c r="BL10" s="1323"/>
      <c r="BM10" s="1323"/>
      <c r="BN10" s="1323"/>
      <c r="BO10" s="1323"/>
      <c r="BP10" s="1323"/>
      <c r="BQ10" s="1323"/>
      <c r="BR10" s="1323"/>
      <c r="BS10" s="1323"/>
      <c r="BT10" s="1323"/>
      <c r="BU10" s="1323"/>
      <c r="BV10" s="1323"/>
      <c r="BW10" s="1323"/>
      <c r="BX10" s="1323"/>
      <c r="BY10" s="1323"/>
      <c r="BZ10" s="1323"/>
      <c r="CA10" s="1323"/>
      <c r="CB10" s="1323"/>
      <c r="CC10" s="1323"/>
      <c r="CD10" s="1323"/>
      <c r="CE10" s="1323"/>
      <c r="CF10" s="1323"/>
      <c r="CG10" s="1323"/>
      <c r="CH10" s="1323"/>
      <c r="CI10" s="1322"/>
      <c r="CJ10" s="1322"/>
      <c r="CK10" s="1687"/>
      <c r="CL10" s="1687"/>
      <c r="CM10" s="1320"/>
      <c r="CN10" s="1320"/>
      <c r="CO10" s="1320"/>
      <c r="CP10" s="1320"/>
      <c r="CQ10" s="1320"/>
      <c r="CR10" s="1320"/>
      <c r="CS10" s="1320"/>
      <c r="CT10" s="1320"/>
      <c r="CU10" s="1320"/>
      <c r="CV10" s="1320"/>
      <c r="CW10" s="1320"/>
      <c r="CX10" s="1320"/>
      <c r="CY10" s="1320"/>
      <c r="CZ10" s="1320"/>
      <c r="DA10" s="1320"/>
      <c r="DB10" s="1320"/>
      <c r="DC10" s="1320"/>
      <c r="DD10" s="1320"/>
      <c r="DE10" s="1320"/>
      <c r="DF10" s="1320"/>
      <c r="DG10" s="1320"/>
      <c r="DH10" s="1320"/>
      <c r="DI10" s="1320"/>
      <c r="DJ10" s="1320"/>
      <c r="DK10" s="1320"/>
      <c r="DL10" s="1320"/>
      <c r="DM10" s="1320"/>
      <c r="DN10" s="1320"/>
      <c r="DO10" s="1320"/>
      <c r="DP10" s="1320"/>
      <c r="DQ10" s="1320"/>
      <c r="DR10" s="1320"/>
      <c r="DS10" s="1320"/>
      <c r="DT10" s="1320"/>
      <c r="DU10" s="1320"/>
      <c r="DV10" s="1320"/>
      <c r="DW10" s="1320"/>
      <c r="DX10" s="1320"/>
      <c r="DY10" s="1320"/>
      <c r="DZ10" s="1320"/>
      <c r="EA10" s="1320"/>
      <c r="EB10" s="1320"/>
      <c r="EC10" s="1320"/>
      <c r="ED10" s="1320"/>
      <c r="EE10" s="1320"/>
      <c r="EF10" s="1320"/>
      <c r="EG10" s="1320"/>
      <c r="EH10" s="1320"/>
      <c r="EI10" s="1320"/>
      <c r="EJ10" s="1320"/>
      <c r="EK10" s="1320"/>
      <c r="EL10" s="1320"/>
      <c r="EM10" s="1320"/>
      <c r="EN10" s="1320"/>
      <c r="EO10" s="1320"/>
      <c r="EP10" s="1320"/>
      <c r="EQ10" s="1320"/>
      <c r="ER10" s="1320"/>
      <c r="ES10" s="1320"/>
      <c r="ET10" s="1320"/>
      <c r="EU10" s="1320"/>
      <c r="EV10" s="1320"/>
      <c r="EW10" s="1320"/>
      <c r="EX10" s="1320"/>
      <c r="EY10" s="1320"/>
      <c r="EZ10" s="1320"/>
      <c r="FA10" s="1320"/>
      <c r="FB10" s="1320"/>
      <c r="FC10" s="1320"/>
      <c r="FD10" s="1320"/>
      <c r="FE10" s="1320"/>
      <c r="FF10" s="1320"/>
      <c r="FG10" s="1320"/>
      <c r="FH10" s="1320"/>
      <c r="FI10" s="1320"/>
      <c r="FJ10" s="1320"/>
      <c r="FK10" s="1320"/>
      <c r="FL10" s="1320"/>
      <c r="FM10" s="1320"/>
      <c r="FN10" s="1320"/>
      <c r="FO10" s="1320"/>
      <c r="FP10" s="1320"/>
      <c r="FQ10" s="1320"/>
      <c r="FR10" s="1320"/>
      <c r="FS10" s="1320"/>
      <c r="FT10" s="1320"/>
      <c r="FU10" s="1320"/>
      <c r="FV10" s="1320"/>
      <c r="FW10" s="1320"/>
      <c r="FX10" s="1320"/>
      <c r="FY10" s="1320"/>
      <c r="FZ10" s="1320"/>
      <c r="GA10" s="1320"/>
      <c r="GB10" s="1320"/>
      <c r="GC10" s="1320"/>
      <c r="GD10" s="1320"/>
      <c r="GE10" s="1320"/>
      <c r="GF10" s="1320"/>
      <c r="GG10" s="1320"/>
      <c r="GH10" s="1320"/>
      <c r="GI10" s="1320"/>
      <c r="GJ10" s="1320"/>
      <c r="GK10" s="1320"/>
      <c r="GL10" s="1320"/>
      <c r="GM10" s="1320"/>
      <c r="GN10" s="1320"/>
      <c r="GO10" s="1320"/>
      <c r="GP10" s="1320"/>
      <c r="GQ10" s="1320"/>
      <c r="GR10" s="1320"/>
      <c r="GS10" s="1320"/>
      <c r="GT10" s="1320"/>
      <c r="GU10" s="1320"/>
      <c r="GV10" s="1320"/>
      <c r="GW10" s="1320"/>
      <c r="GX10" s="1320"/>
      <c r="GY10" s="1320"/>
      <c r="GZ10" s="1320"/>
      <c r="HA10" s="1320"/>
      <c r="HB10" s="1320"/>
      <c r="HC10" s="1320"/>
      <c r="HD10" s="1320"/>
      <c r="HE10" s="1320"/>
      <c r="HF10" s="1320"/>
      <c r="HG10" s="1320"/>
      <c r="HH10" s="1320"/>
      <c r="HI10" s="1320"/>
      <c r="HJ10" s="1320"/>
      <c r="HK10" s="1320"/>
      <c r="HL10" s="1320"/>
      <c r="HM10" s="1320"/>
      <c r="HN10" s="1320"/>
      <c r="HO10" s="1320"/>
      <c r="HP10" s="1320"/>
      <c r="HQ10" s="1320"/>
      <c r="HR10" s="1320"/>
      <c r="HS10" s="1320"/>
      <c r="HT10" s="1320"/>
      <c r="HU10" s="1320"/>
      <c r="HV10" s="1320"/>
      <c r="HW10" s="1320"/>
      <c r="HX10" s="1320"/>
      <c r="HY10" s="1320"/>
      <c r="HZ10" s="1320"/>
      <c r="IA10" s="1320"/>
      <c r="IB10" s="1320"/>
      <c r="IC10" s="1320"/>
      <c r="ID10" s="1320"/>
      <c r="IE10" s="1320"/>
      <c r="IF10" s="1320"/>
      <c r="IG10" s="1320"/>
      <c r="IH10" s="1320"/>
      <c r="II10" s="1320"/>
      <c r="IJ10" s="1320"/>
      <c r="IK10" s="1320"/>
      <c r="IL10" s="1320"/>
      <c r="IM10" s="1320"/>
      <c r="IN10" s="1320"/>
      <c r="IO10" s="1320"/>
      <c r="IP10" s="1320"/>
      <c r="IQ10" s="1320"/>
      <c r="IR10" s="1320"/>
      <c r="IS10" s="1320"/>
      <c r="IT10" s="1320"/>
      <c r="IU10" s="1320"/>
      <c r="IV10" s="1320"/>
    </row>
    <row r="11" spans="1:256" s="1670" customFormat="1" ht="20.100000000000001" customHeight="1">
      <c r="A11" s="1320"/>
      <c r="B11" s="1325"/>
      <c r="C11" s="1322"/>
      <c r="D11" s="1322"/>
      <c r="E11" s="1323"/>
      <c r="F11" s="1322"/>
      <c r="G11" s="1322"/>
      <c r="H11" s="1322"/>
      <c r="I11" s="1683" t="s">
        <v>16</v>
      </c>
      <c r="J11" s="1322"/>
      <c r="K11" s="1322"/>
      <c r="L11" s="1322"/>
      <c r="M11" s="1322"/>
      <c r="N11" s="1322"/>
      <c r="O11" s="1322"/>
      <c r="P11" s="1322"/>
      <c r="Q11" s="1322"/>
      <c r="R11" s="1322"/>
      <c r="S11" s="1322"/>
      <c r="T11" s="1322"/>
      <c r="U11" s="1322"/>
      <c r="V11" s="1322"/>
      <c r="W11" s="1322"/>
      <c r="X11" s="1322"/>
      <c r="Y11" s="1322"/>
      <c r="Z11" s="1322"/>
      <c r="AA11" s="1322"/>
      <c r="AB11" s="1322"/>
      <c r="AC11" s="1322"/>
      <c r="AD11" s="1322"/>
      <c r="AE11" s="1322"/>
      <c r="AF11" s="1322"/>
      <c r="AG11" s="1322"/>
      <c r="AH11" s="1322"/>
      <c r="AI11" s="1322"/>
      <c r="AJ11" s="1322"/>
      <c r="AK11" s="1322"/>
      <c r="AL11" s="1322"/>
      <c r="AM11" s="1322"/>
      <c r="AN11" s="1322"/>
      <c r="AO11" s="1322"/>
      <c r="AP11" s="1322"/>
      <c r="AQ11" s="1322"/>
      <c r="AR11" s="1322"/>
      <c r="AS11" s="1325"/>
      <c r="AT11" s="1688"/>
      <c r="AU11" s="1326"/>
      <c r="AV11" s="1322"/>
      <c r="AW11" s="1685"/>
      <c r="AX11" s="1322"/>
      <c r="AY11" s="1322"/>
      <c r="AZ11" s="1322"/>
      <c r="BA11" s="1322"/>
      <c r="BB11" s="1322"/>
      <c r="BC11" s="1322"/>
      <c r="BD11" s="1322"/>
      <c r="BE11" s="1322"/>
      <c r="BF11" s="1322"/>
      <c r="BG11" s="1322"/>
      <c r="BH11" s="1322"/>
      <c r="BI11" s="1322"/>
      <c r="BJ11" s="1322"/>
      <c r="BK11" s="1322"/>
      <c r="BL11" s="1322"/>
      <c r="BM11" s="1322"/>
      <c r="BN11" s="1322"/>
      <c r="BO11" s="1322"/>
      <c r="BP11" s="1322"/>
      <c r="BQ11" s="1322"/>
      <c r="BR11" s="1322"/>
      <c r="BS11" s="1322"/>
      <c r="BT11" s="1322"/>
      <c r="BU11" s="1322"/>
      <c r="BV11" s="1322"/>
      <c r="BW11" s="1322"/>
      <c r="BX11" s="1322"/>
      <c r="BY11" s="1322"/>
      <c r="BZ11" s="1322"/>
      <c r="CA11" s="1322"/>
      <c r="CB11" s="1322"/>
      <c r="CC11" s="1322"/>
      <c r="CD11" s="1322"/>
      <c r="CE11" s="1322"/>
      <c r="CF11" s="1322"/>
      <c r="CG11" s="1322"/>
      <c r="CH11" s="1322"/>
      <c r="CI11" s="1322"/>
      <c r="CJ11" s="1322"/>
      <c r="CK11" s="1687"/>
      <c r="CL11" s="1687"/>
      <c r="CM11" s="1320"/>
      <c r="CN11" s="1320"/>
      <c r="CO11" s="1320"/>
      <c r="CP11" s="1320"/>
      <c r="CQ11" s="1320"/>
      <c r="CR11" s="1320"/>
      <c r="CS11" s="1320"/>
      <c r="CT11" s="1320"/>
      <c r="CU11" s="1320"/>
      <c r="CV11" s="1320"/>
      <c r="CW11" s="1320"/>
      <c r="CX11" s="1320"/>
      <c r="CY11" s="1320"/>
      <c r="CZ11" s="1320"/>
      <c r="DA11" s="1320"/>
      <c r="DB11" s="1320"/>
      <c r="DC11" s="1320"/>
      <c r="DD11" s="1320"/>
      <c r="DE11" s="1320"/>
      <c r="DF11" s="1320"/>
      <c r="DG11" s="1320"/>
      <c r="DH11" s="1320"/>
      <c r="DI11" s="1320"/>
      <c r="DJ11" s="1320"/>
      <c r="DK11" s="1320"/>
      <c r="DL11" s="1320"/>
      <c r="DM11" s="1320"/>
      <c r="DN11" s="1320"/>
      <c r="DO11" s="1320"/>
      <c r="DP11" s="1320"/>
      <c r="DQ11" s="1320"/>
      <c r="DR11" s="1320"/>
      <c r="DS11" s="1320"/>
      <c r="DT11" s="1320"/>
      <c r="DU11" s="1320"/>
      <c r="DV11" s="1320"/>
      <c r="DW11" s="1320"/>
      <c r="DX11" s="1320"/>
      <c r="DY11" s="1320"/>
      <c r="DZ11" s="1320"/>
      <c r="EA11" s="1320"/>
      <c r="EB11" s="1320"/>
      <c r="EC11" s="1320"/>
      <c r="ED11" s="1320"/>
      <c r="EE11" s="1320"/>
      <c r="EF11" s="1320"/>
      <c r="EG11" s="1320"/>
      <c r="EH11" s="1320"/>
      <c r="EI11" s="1320"/>
      <c r="EJ11" s="1320"/>
      <c r="EK11" s="1320"/>
      <c r="EL11" s="1320"/>
      <c r="EM11" s="1320"/>
      <c r="EN11" s="1320"/>
      <c r="EO11" s="1320"/>
      <c r="EP11" s="1320"/>
      <c r="EQ11" s="1320"/>
      <c r="ER11" s="1320"/>
      <c r="ES11" s="1320"/>
      <c r="ET11" s="1320"/>
      <c r="EU11" s="1320"/>
      <c r="EV11" s="1320"/>
      <c r="EW11" s="1320"/>
      <c r="EX11" s="1320"/>
      <c r="EY11" s="1320"/>
      <c r="EZ11" s="1320"/>
      <c r="FA11" s="1320"/>
      <c r="FB11" s="1320"/>
      <c r="FC11" s="1320"/>
      <c r="FD11" s="1320"/>
      <c r="FE11" s="1320"/>
      <c r="FF11" s="1320"/>
      <c r="FG11" s="1320"/>
      <c r="FH11" s="1320"/>
      <c r="FI11" s="1320"/>
      <c r="FJ11" s="1320"/>
      <c r="FK11" s="1320"/>
      <c r="FL11" s="1320"/>
      <c r="FM11" s="1320"/>
      <c r="FN11" s="1320"/>
      <c r="FO11" s="1320"/>
      <c r="FP11" s="1320"/>
      <c r="FQ11" s="1320"/>
      <c r="FR11" s="1320"/>
      <c r="FS11" s="1320"/>
      <c r="FT11" s="1320"/>
      <c r="FU11" s="1320"/>
      <c r="FV11" s="1320"/>
      <c r="FW11" s="1320"/>
      <c r="FX11" s="1320"/>
      <c r="FY11" s="1320"/>
      <c r="FZ11" s="1320"/>
      <c r="GA11" s="1320"/>
      <c r="GB11" s="1320"/>
      <c r="GC11" s="1320"/>
      <c r="GD11" s="1320"/>
      <c r="GE11" s="1320"/>
      <c r="GF11" s="1320"/>
      <c r="GG11" s="1320"/>
      <c r="GH11" s="1320"/>
      <c r="GI11" s="1320"/>
      <c r="GJ11" s="1320"/>
      <c r="GK11" s="1320"/>
      <c r="GL11" s="1320"/>
      <c r="GM11" s="1320"/>
      <c r="GN11" s="1320"/>
      <c r="GO11" s="1320"/>
      <c r="GP11" s="1320"/>
      <c r="GQ11" s="1320"/>
      <c r="GR11" s="1320"/>
      <c r="GS11" s="1320"/>
      <c r="GT11" s="1320"/>
      <c r="GU11" s="1320"/>
      <c r="GV11" s="1320"/>
      <c r="GW11" s="1320"/>
      <c r="GX11" s="1320"/>
      <c r="GY11" s="1320"/>
      <c r="GZ11" s="1320"/>
      <c r="HA11" s="1320"/>
      <c r="HB11" s="1320"/>
      <c r="HC11" s="1320"/>
      <c r="HD11" s="1320"/>
      <c r="HE11" s="1320"/>
      <c r="HF11" s="1320"/>
      <c r="HG11" s="1320"/>
      <c r="HH11" s="1320"/>
      <c r="HI11" s="1320"/>
      <c r="HJ11" s="1320"/>
      <c r="HK11" s="1320"/>
      <c r="HL11" s="1320"/>
      <c r="HM11" s="1320"/>
      <c r="HN11" s="1320"/>
      <c r="HO11" s="1320"/>
      <c r="HP11" s="1320"/>
      <c r="HQ11" s="1320"/>
      <c r="HR11" s="1320"/>
      <c r="HS11" s="1320"/>
      <c r="HT11" s="1320"/>
      <c r="HU11" s="1320"/>
      <c r="HV11" s="1320"/>
      <c r="HW11" s="1320"/>
      <c r="HX11" s="1320"/>
      <c r="HY11" s="1320"/>
      <c r="HZ11" s="1320"/>
      <c r="IA11" s="1320"/>
      <c r="IB11" s="1320"/>
      <c r="IC11" s="1320"/>
      <c r="ID11" s="1320"/>
      <c r="IE11" s="1320"/>
      <c r="IF11" s="1320"/>
      <c r="IG11" s="1320"/>
      <c r="IH11" s="1320"/>
      <c r="II11" s="1320"/>
      <c r="IJ11" s="1320"/>
      <c r="IK11" s="1320"/>
      <c r="IL11" s="1320"/>
      <c r="IM11" s="1320"/>
      <c r="IN11" s="1320"/>
      <c r="IO11" s="1320"/>
      <c r="IP11" s="1320"/>
      <c r="IQ11" s="1320"/>
      <c r="IR11" s="1320"/>
      <c r="IS11" s="1320"/>
      <c r="IT11" s="1320"/>
      <c r="IU11" s="1320"/>
      <c r="IV11" s="1320"/>
    </row>
    <row r="12" spans="1:256" s="1671" customFormat="1" ht="20.100000000000001" customHeight="1">
      <c r="A12" s="1320"/>
      <c r="B12" s="1325"/>
      <c r="C12" s="1322"/>
      <c r="D12" s="1322"/>
      <c r="E12" s="1323"/>
      <c r="F12" s="1322"/>
      <c r="G12" s="1322"/>
      <c r="H12" s="1322"/>
      <c r="I12" s="1683"/>
      <c r="J12" s="1322"/>
      <c r="K12" s="1322"/>
      <c r="L12" s="1322"/>
      <c r="M12" s="1322"/>
      <c r="N12" s="1322"/>
      <c r="O12" s="1322"/>
      <c r="P12" s="1322"/>
      <c r="Q12" s="1322"/>
      <c r="R12" s="1322"/>
      <c r="S12" s="1322"/>
      <c r="T12" s="1322"/>
      <c r="U12" s="1322"/>
      <c r="V12" s="1322"/>
      <c r="W12" s="1322"/>
      <c r="X12" s="1322"/>
      <c r="Y12" s="1322"/>
      <c r="Z12" s="1322"/>
      <c r="AA12" s="1322"/>
      <c r="AB12" s="1322"/>
      <c r="AC12" s="1322"/>
      <c r="AD12" s="1322"/>
      <c r="AE12" s="1322"/>
      <c r="AF12" s="1322"/>
      <c r="AG12" s="1322"/>
      <c r="AH12" s="1322"/>
      <c r="AI12" s="1322"/>
      <c r="AJ12" s="1322"/>
      <c r="AK12" s="1322"/>
      <c r="AL12" s="1322"/>
      <c r="AM12" s="1322"/>
      <c r="AN12" s="1322"/>
      <c r="AO12" s="1322"/>
      <c r="AP12" s="1322"/>
      <c r="AQ12" s="1322"/>
      <c r="AR12" s="1322"/>
      <c r="AS12" s="1325"/>
      <c r="AT12" s="1688"/>
      <c r="AU12" s="1326"/>
      <c r="AV12" s="1322"/>
      <c r="AW12" s="1685"/>
      <c r="AX12" s="1322"/>
      <c r="AY12" s="1322"/>
      <c r="AZ12" s="1322"/>
      <c r="BA12" s="1322"/>
      <c r="BB12" s="1322"/>
      <c r="BC12" s="1322"/>
      <c r="BD12" s="1322"/>
      <c r="BE12" s="1322"/>
      <c r="BF12" s="1322"/>
      <c r="BG12" s="1322"/>
      <c r="BH12" s="1322"/>
      <c r="BI12" s="1322"/>
      <c r="BJ12" s="1322"/>
      <c r="BK12" s="1322"/>
      <c r="BL12" s="1322"/>
      <c r="BM12" s="1322"/>
      <c r="BN12" s="1322"/>
      <c r="BO12" s="1322"/>
      <c r="BP12" s="1322"/>
      <c r="BQ12" s="1322"/>
      <c r="BR12" s="1322"/>
      <c r="BS12" s="1322"/>
      <c r="BT12" s="1322"/>
      <c r="BU12" s="1322"/>
      <c r="BV12" s="1322"/>
      <c r="BW12" s="1322"/>
      <c r="BX12" s="1322"/>
      <c r="BY12" s="1322"/>
      <c r="BZ12" s="1322"/>
      <c r="CA12" s="1322"/>
      <c r="CB12" s="1322"/>
      <c r="CC12" s="1322"/>
      <c r="CD12" s="1322"/>
      <c r="CE12" s="1322"/>
      <c r="CF12" s="1322"/>
      <c r="CG12" s="1322"/>
      <c r="CH12" s="1322"/>
      <c r="CI12" s="1322"/>
      <c r="CJ12" s="1322"/>
      <c r="CK12" s="1322"/>
      <c r="CL12" s="1322"/>
      <c r="CM12" s="971"/>
      <c r="CN12" s="971"/>
      <c r="CO12" s="971"/>
      <c r="CP12" s="971"/>
      <c r="CQ12" s="971"/>
      <c r="CR12" s="971"/>
      <c r="CS12" s="971"/>
      <c r="CT12" s="971"/>
      <c r="CU12" s="971"/>
      <c r="CV12" s="971"/>
      <c r="CW12" s="971"/>
      <c r="CX12" s="971"/>
      <c r="CY12" s="971"/>
      <c r="CZ12" s="971"/>
      <c r="DA12" s="971"/>
      <c r="DB12" s="971"/>
      <c r="DC12" s="971"/>
      <c r="DD12" s="971"/>
      <c r="DE12" s="971"/>
      <c r="DF12" s="971"/>
      <c r="DG12" s="971"/>
      <c r="DH12" s="971"/>
      <c r="DI12" s="971"/>
      <c r="DJ12" s="971"/>
      <c r="DK12" s="971"/>
      <c r="DL12" s="971"/>
      <c r="DM12" s="971"/>
      <c r="DN12" s="971"/>
      <c r="DO12" s="971"/>
      <c r="DP12" s="971"/>
      <c r="DQ12" s="971"/>
      <c r="DR12" s="971"/>
      <c r="DS12" s="971"/>
      <c r="DT12" s="971"/>
      <c r="DU12" s="971"/>
      <c r="DV12" s="971"/>
      <c r="DW12" s="971"/>
      <c r="DX12" s="971"/>
      <c r="DY12" s="971"/>
      <c r="DZ12" s="971"/>
      <c r="EA12" s="971"/>
      <c r="EB12" s="971"/>
      <c r="EC12" s="971"/>
      <c r="ED12" s="971"/>
      <c r="EE12" s="971"/>
      <c r="EF12" s="971"/>
      <c r="EG12" s="971"/>
      <c r="EH12" s="971"/>
      <c r="EI12" s="971"/>
      <c r="EJ12" s="971"/>
      <c r="EK12" s="971"/>
      <c r="EL12" s="971"/>
      <c r="EM12" s="971"/>
      <c r="EN12" s="971"/>
      <c r="EO12" s="971"/>
      <c r="EP12" s="971"/>
      <c r="EQ12" s="971"/>
      <c r="ER12" s="971"/>
      <c r="ES12" s="971"/>
      <c r="ET12" s="971"/>
      <c r="EU12" s="971"/>
      <c r="EV12" s="971"/>
      <c r="EW12" s="971"/>
      <c r="EX12" s="971"/>
      <c r="EY12" s="971"/>
      <c r="EZ12" s="971"/>
      <c r="FA12" s="971"/>
      <c r="FB12" s="971"/>
      <c r="FC12" s="971"/>
      <c r="FD12" s="971"/>
      <c r="FE12" s="971"/>
      <c r="FF12" s="971"/>
      <c r="FG12" s="971"/>
      <c r="FH12" s="971"/>
      <c r="FI12" s="971"/>
      <c r="FJ12" s="971"/>
      <c r="FK12" s="971"/>
      <c r="FL12" s="971"/>
      <c r="FM12" s="971"/>
      <c r="FN12" s="971"/>
      <c r="FO12" s="971"/>
      <c r="FP12" s="971"/>
      <c r="FQ12" s="971"/>
      <c r="FR12" s="971"/>
      <c r="FS12" s="971"/>
      <c r="FT12" s="971"/>
      <c r="FU12" s="971"/>
      <c r="FV12" s="971"/>
      <c r="FW12" s="971"/>
      <c r="FX12" s="971"/>
      <c r="FY12" s="971"/>
      <c r="FZ12" s="971"/>
      <c r="GA12" s="971"/>
      <c r="GB12" s="971"/>
      <c r="GC12" s="971"/>
      <c r="GD12" s="971"/>
      <c r="GE12" s="971"/>
      <c r="GF12" s="971"/>
      <c r="GG12" s="971"/>
      <c r="GH12" s="971"/>
      <c r="GI12" s="971"/>
      <c r="GJ12" s="971"/>
      <c r="GK12" s="971"/>
      <c r="GL12" s="971"/>
      <c r="GM12" s="971"/>
      <c r="GN12" s="971"/>
      <c r="GO12" s="971"/>
      <c r="GP12" s="971"/>
      <c r="GQ12" s="971"/>
      <c r="GR12" s="971"/>
      <c r="GS12" s="971"/>
      <c r="GT12" s="971"/>
      <c r="GU12" s="971"/>
      <c r="GV12" s="971"/>
      <c r="GW12" s="971"/>
      <c r="GX12" s="971"/>
      <c r="GY12" s="971"/>
      <c r="GZ12" s="971"/>
      <c r="HA12" s="971"/>
      <c r="HB12" s="971"/>
      <c r="HC12" s="971"/>
      <c r="HD12" s="971"/>
      <c r="HE12" s="971"/>
      <c r="HF12" s="971"/>
      <c r="HG12" s="971"/>
      <c r="HH12" s="971"/>
      <c r="HI12" s="971"/>
      <c r="HJ12" s="971"/>
      <c r="HK12" s="971"/>
      <c r="HL12" s="971"/>
      <c r="HM12" s="971"/>
      <c r="HN12" s="971"/>
      <c r="HO12" s="971"/>
      <c r="HP12" s="971"/>
      <c r="HQ12" s="971"/>
      <c r="HR12" s="971"/>
      <c r="HS12" s="971"/>
      <c r="HT12" s="971"/>
      <c r="HU12" s="971"/>
      <c r="HV12" s="971"/>
      <c r="HW12" s="971"/>
      <c r="HX12" s="971"/>
      <c r="HY12" s="971"/>
      <c r="HZ12" s="971"/>
      <c r="IA12" s="971"/>
      <c r="IB12" s="971"/>
      <c r="IC12" s="971"/>
      <c r="ID12" s="971"/>
      <c r="IE12" s="971"/>
      <c r="IF12" s="971"/>
      <c r="IG12" s="971"/>
      <c r="IH12" s="971"/>
      <c r="II12" s="971"/>
      <c r="IJ12" s="971"/>
      <c r="IK12" s="971"/>
      <c r="IL12" s="971"/>
      <c r="IM12" s="971"/>
      <c r="IN12" s="971"/>
      <c r="IO12" s="971"/>
      <c r="IP12" s="971"/>
      <c r="IQ12" s="971"/>
      <c r="IR12" s="971"/>
      <c r="IS12" s="971"/>
      <c r="IT12" s="971"/>
      <c r="IU12" s="971"/>
      <c r="IV12" s="971"/>
    </row>
    <row r="13" spans="1:256" s="1689" customFormat="1" ht="17.25">
      <c r="A13" s="971"/>
      <c r="B13" s="1325"/>
      <c r="C13" s="1322"/>
      <c r="D13" s="971"/>
      <c r="E13" s="1325"/>
      <c r="F13" s="1322"/>
      <c r="G13" s="1322"/>
      <c r="H13" s="1682" t="s">
        <v>8</v>
      </c>
      <c r="I13" s="1322"/>
      <c r="J13" s="1322"/>
      <c r="K13" s="1322"/>
      <c r="L13" s="1322"/>
      <c r="M13" s="1683"/>
      <c r="N13" s="1322"/>
      <c r="O13" s="1322"/>
      <c r="P13" s="1322"/>
      <c r="Q13" s="1322"/>
      <c r="R13" s="1322"/>
      <c r="S13" s="1322"/>
      <c r="T13" s="1322"/>
      <c r="U13" s="1322"/>
      <c r="V13" s="1322"/>
      <c r="W13" s="1322"/>
      <c r="X13" s="1322"/>
      <c r="Y13" s="1322"/>
      <c r="Z13" s="1322"/>
      <c r="AA13" s="1322"/>
      <c r="AB13" s="1322"/>
      <c r="AC13" s="1322"/>
      <c r="AD13" s="1322"/>
      <c r="AE13" s="1322"/>
      <c r="AF13" s="1322"/>
      <c r="AG13" s="1322"/>
      <c r="AH13" s="1322"/>
      <c r="AI13" s="1322"/>
      <c r="AJ13" s="1322"/>
      <c r="AK13" s="1322"/>
      <c r="AL13" s="1322"/>
      <c r="AM13" s="1322"/>
      <c r="AN13" s="1322"/>
      <c r="AO13" s="1322"/>
      <c r="AP13" s="1322"/>
      <c r="AQ13" s="1322"/>
      <c r="AR13" s="1322"/>
      <c r="AS13" s="1325"/>
      <c r="AT13" s="1326"/>
      <c r="AU13" s="1326"/>
      <c r="AV13" s="1322"/>
      <c r="AW13" s="1322"/>
      <c r="AX13" s="1322"/>
      <c r="AY13" s="1322"/>
      <c r="AZ13" s="1322"/>
      <c r="BA13" s="1322"/>
      <c r="BB13" s="1322"/>
      <c r="BC13" s="1322"/>
      <c r="BD13" s="1322"/>
      <c r="BE13" s="1322"/>
      <c r="BF13" s="1322"/>
      <c r="BG13" s="1322"/>
      <c r="BH13" s="1322"/>
      <c r="BI13" s="1322"/>
      <c r="BJ13" s="1322"/>
      <c r="BK13" s="1322"/>
      <c r="BL13" s="1322"/>
      <c r="BM13" s="1322"/>
      <c r="BN13" s="1322"/>
      <c r="BO13" s="1322"/>
      <c r="BP13" s="1322"/>
      <c r="BQ13" s="1322"/>
      <c r="BR13" s="1322"/>
      <c r="BS13" s="1322"/>
      <c r="BT13" s="1322"/>
      <c r="BU13" s="1322"/>
      <c r="BV13" s="1322"/>
      <c r="BW13" s="1322"/>
      <c r="BX13" s="1322"/>
      <c r="BY13" s="1322"/>
      <c r="BZ13" s="1322"/>
      <c r="CA13" s="1322"/>
      <c r="CB13" s="1322"/>
      <c r="CC13" s="1322"/>
      <c r="CD13" s="1322"/>
      <c r="CE13" s="1322"/>
      <c r="CF13" s="1322"/>
      <c r="CG13" s="1322"/>
      <c r="CH13" s="1322"/>
      <c r="CI13" s="1324"/>
      <c r="CJ13" s="1324"/>
      <c r="CK13" s="1324"/>
      <c r="CL13" s="1324"/>
      <c r="CM13" s="1324"/>
      <c r="CN13" s="1324"/>
      <c r="CO13" s="1324"/>
      <c r="CP13" s="1324"/>
      <c r="CQ13" s="1324"/>
      <c r="CR13" s="1324"/>
      <c r="CS13" s="1324"/>
      <c r="CT13" s="1324"/>
      <c r="CU13" s="1324"/>
      <c r="CV13" s="1324"/>
      <c r="CW13" s="1324"/>
      <c r="CX13" s="1324"/>
      <c r="CY13" s="1324"/>
      <c r="CZ13" s="1324"/>
      <c r="DA13" s="1324"/>
      <c r="DB13" s="1324"/>
      <c r="DC13" s="1324"/>
      <c r="DD13" s="1324"/>
      <c r="DE13" s="1324"/>
      <c r="DF13" s="1324"/>
      <c r="DG13" s="1324"/>
      <c r="DH13" s="1324"/>
      <c r="DI13" s="1324"/>
      <c r="DJ13" s="1324"/>
      <c r="DK13" s="1324"/>
      <c r="DL13" s="1324"/>
      <c r="DM13" s="1324"/>
      <c r="DN13" s="1324"/>
      <c r="DO13" s="1324"/>
      <c r="DP13" s="1324"/>
      <c r="DQ13" s="1324"/>
      <c r="DR13" s="1324"/>
      <c r="DS13" s="1324"/>
      <c r="DT13" s="1324"/>
      <c r="DU13" s="1324"/>
      <c r="DV13" s="1324"/>
      <c r="DW13" s="1324"/>
      <c r="DX13" s="1324"/>
      <c r="DY13" s="1324"/>
      <c r="DZ13" s="1324"/>
      <c r="EA13" s="1324"/>
      <c r="EB13" s="1324"/>
      <c r="EC13" s="1324"/>
      <c r="ED13" s="1324"/>
      <c r="EE13" s="1324"/>
      <c r="EF13" s="1324"/>
      <c r="EG13" s="1324"/>
      <c r="EH13" s="1324"/>
      <c r="EI13" s="1324"/>
      <c r="EJ13" s="1324"/>
      <c r="EK13" s="1324"/>
      <c r="EL13" s="1324"/>
      <c r="EM13" s="1324"/>
      <c r="EN13" s="1324"/>
      <c r="EO13" s="1324"/>
      <c r="EP13" s="1324"/>
      <c r="EQ13" s="1324"/>
      <c r="ER13" s="1324"/>
      <c r="ES13" s="1324"/>
      <c r="ET13" s="1324"/>
      <c r="EU13" s="1324"/>
      <c r="EV13" s="1324"/>
      <c r="EW13" s="1324"/>
      <c r="EX13" s="1324"/>
      <c r="EY13" s="1324"/>
      <c r="EZ13" s="1324"/>
      <c r="FA13" s="1324"/>
      <c r="FB13" s="1324"/>
      <c r="FC13" s="1324"/>
      <c r="FD13" s="1324"/>
      <c r="FE13" s="1324"/>
      <c r="FF13" s="1324"/>
      <c r="FG13" s="1324"/>
      <c r="FH13" s="1324"/>
      <c r="FI13" s="1324"/>
      <c r="FJ13" s="1324"/>
      <c r="FK13" s="1324"/>
      <c r="FL13" s="1324"/>
      <c r="FM13" s="1324"/>
      <c r="FN13" s="1324"/>
      <c r="FO13" s="1324"/>
      <c r="FP13" s="1324"/>
      <c r="FQ13" s="1324"/>
      <c r="FR13" s="1324"/>
      <c r="FS13" s="1324"/>
      <c r="FT13" s="1324"/>
      <c r="FU13" s="1324"/>
      <c r="FV13" s="1324"/>
      <c r="FW13" s="1324"/>
      <c r="FX13" s="1324"/>
      <c r="FY13" s="1324"/>
      <c r="FZ13" s="1324"/>
      <c r="GA13" s="1324"/>
      <c r="GB13" s="1324"/>
      <c r="GC13" s="1324"/>
      <c r="GD13" s="1324"/>
      <c r="GE13" s="1324"/>
      <c r="GF13" s="1324"/>
      <c r="GG13" s="1324"/>
      <c r="GH13" s="1324"/>
      <c r="GI13" s="1324"/>
      <c r="GJ13" s="1324"/>
      <c r="GK13" s="1324"/>
      <c r="GL13" s="1324"/>
      <c r="GM13" s="1324"/>
      <c r="GN13" s="1324"/>
      <c r="GO13" s="1324"/>
      <c r="GP13" s="1324"/>
      <c r="GQ13" s="1324"/>
      <c r="GR13" s="1324"/>
      <c r="GS13" s="1324"/>
      <c r="GT13" s="1324"/>
      <c r="GU13" s="1324"/>
      <c r="GV13" s="1324"/>
      <c r="GW13" s="1324"/>
      <c r="GX13" s="1324"/>
      <c r="GY13" s="1324"/>
      <c r="GZ13" s="1324"/>
      <c r="HA13" s="1324"/>
      <c r="HB13" s="1324"/>
      <c r="HC13" s="1324"/>
      <c r="HD13" s="1324"/>
      <c r="HE13" s="1324"/>
      <c r="HF13" s="1324"/>
      <c r="HG13" s="1324"/>
      <c r="HH13" s="1324"/>
      <c r="HI13" s="1324"/>
      <c r="HJ13" s="1324"/>
      <c r="HK13" s="1324"/>
      <c r="HL13" s="1324"/>
      <c r="HM13" s="1324"/>
      <c r="HN13" s="1324"/>
      <c r="HO13" s="1324"/>
      <c r="HP13" s="1324"/>
      <c r="HQ13" s="1324"/>
      <c r="HR13" s="1324"/>
      <c r="HS13" s="1324"/>
      <c r="HT13" s="1324"/>
      <c r="HU13" s="1324"/>
      <c r="HV13" s="1324"/>
      <c r="HW13" s="1324"/>
      <c r="HX13" s="1324"/>
      <c r="HY13" s="1324"/>
      <c r="HZ13" s="1324"/>
      <c r="IA13" s="1324"/>
      <c r="IB13" s="1324"/>
      <c r="IC13" s="1324"/>
      <c r="ID13" s="1324"/>
      <c r="IE13" s="1324"/>
      <c r="IF13" s="1324"/>
      <c r="IG13" s="1324"/>
      <c r="IH13" s="1324"/>
      <c r="II13" s="1324"/>
      <c r="IJ13" s="1324"/>
      <c r="IK13" s="1324"/>
      <c r="IL13" s="1324"/>
      <c r="IM13" s="1324"/>
      <c r="IN13" s="1324"/>
      <c r="IO13" s="1324"/>
      <c r="IP13" s="1324"/>
      <c r="IQ13" s="1324"/>
      <c r="IR13" s="1324"/>
      <c r="IS13" s="1324"/>
      <c r="IT13" s="1324"/>
      <c r="IU13" s="1324"/>
      <c r="IV13" s="1324"/>
    </row>
    <row r="14" spans="1:256" s="1692" customFormat="1" ht="20.100000000000001" customHeight="1">
      <c r="A14" s="1324"/>
      <c r="B14" s="1683"/>
      <c r="C14" s="1324"/>
      <c r="D14" s="1324"/>
      <c r="E14" s="1324"/>
      <c r="F14" s="1324"/>
      <c r="G14" s="1324"/>
      <c r="H14" s="1324"/>
      <c r="I14" s="1324"/>
      <c r="J14" s="1324"/>
      <c r="K14" s="1324"/>
      <c r="L14" s="1324"/>
      <c r="M14" s="1324"/>
      <c r="N14" s="1324"/>
      <c r="O14" s="1324"/>
      <c r="P14" s="1324"/>
      <c r="Q14" s="1324"/>
      <c r="R14" s="1324"/>
      <c r="S14" s="1324"/>
      <c r="T14" s="1324"/>
      <c r="U14" s="1324"/>
      <c r="V14" s="1324"/>
      <c r="W14" s="1324"/>
      <c r="X14" s="1324"/>
      <c r="Y14" s="1324"/>
      <c r="Z14" s="1324"/>
      <c r="AA14" s="1324"/>
      <c r="AB14" s="1324"/>
      <c r="AC14" s="1324"/>
      <c r="AD14" s="1324"/>
      <c r="AE14" s="1324"/>
      <c r="AF14" s="1324"/>
      <c r="AG14" s="1324"/>
      <c r="AH14" s="1324"/>
      <c r="AI14" s="1324"/>
      <c r="AJ14" s="1324"/>
      <c r="AK14" s="1324"/>
      <c r="AL14" s="1324"/>
      <c r="AM14" s="1324"/>
      <c r="AN14" s="1324"/>
      <c r="AO14" s="1324"/>
      <c r="AP14" s="1324"/>
      <c r="AQ14" s="1324"/>
      <c r="AR14" s="1324"/>
      <c r="AS14" s="1324"/>
      <c r="AT14" s="1690"/>
      <c r="AU14" s="1690"/>
      <c r="AV14" s="1324"/>
      <c r="AW14" s="1324"/>
      <c r="AX14" s="1324"/>
      <c r="AY14" s="1324"/>
      <c r="AZ14" s="1324"/>
      <c r="BA14" s="1324"/>
      <c r="BB14" s="1324"/>
      <c r="BC14" s="1324"/>
      <c r="BD14" s="1324"/>
      <c r="BE14" s="1324"/>
      <c r="BF14" s="1324"/>
      <c r="BG14" s="1324"/>
      <c r="BH14" s="1324"/>
      <c r="BI14" s="1324"/>
      <c r="BJ14" s="1324"/>
      <c r="BK14" s="1324"/>
      <c r="BL14" s="1324"/>
      <c r="BM14" s="1324"/>
      <c r="BN14" s="1324"/>
      <c r="BO14" s="1324"/>
      <c r="BP14" s="1324"/>
      <c r="BQ14" s="1324"/>
      <c r="BR14" s="1324"/>
      <c r="BS14" s="1324"/>
      <c r="BT14" s="1324"/>
      <c r="BU14" s="1324"/>
      <c r="BV14" s="1324"/>
      <c r="BW14" s="1324"/>
      <c r="BX14" s="1324"/>
      <c r="BY14" s="1324"/>
      <c r="BZ14" s="1324"/>
      <c r="CA14" s="1324"/>
      <c r="CB14" s="1324"/>
      <c r="CC14" s="1324"/>
      <c r="CD14" s="1324"/>
      <c r="CE14" s="1324"/>
      <c r="CF14" s="1324"/>
      <c r="CG14" s="1324"/>
      <c r="CH14" s="1324"/>
      <c r="CI14" s="1324"/>
      <c r="CJ14" s="1324"/>
      <c r="CK14" s="1691"/>
      <c r="CL14" s="1691"/>
      <c r="CM14" s="1691"/>
      <c r="CN14" s="1691"/>
      <c r="CO14" s="1691"/>
      <c r="CP14" s="1691"/>
      <c r="CQ14" s="1691"/>
      <c r="CR14" s="1691"/>
      <c r="CS14" s="1691"/>
      <c r="CT14" s="1691"/>
      <c r="CU14" s="1691"/>
      <c r="CV14" s="1691"/>
      <c r="CW14" s="1691"/>
      <c r="CX14" s="1691"/>
      <c r="CY14" s="1691"/>
      <c r="CZ14" s="1691"/>
      <c r="DA14" s="1691"/>
      <c r="DB14" s="1691"/>
      <c r="DC14" s="1691"/>
      <c r="DD14" s="1691"/>
      <c r="DE14" s="1691"/>
      <c r="DF14" s="1691"/>
      <c r="DG14" s="1691"/>
      <c r="DH14" s="1691"/>
      <c r="DI14" s="1691"/>
      <c r="DJ14" s="1691"/>
      <c r="DK14" s="1691"/>
      <c r="DL14" s="1691"/>
      <c r="DM14" s="1691"/>
      <c r="DN14" s="1691"/>
      <c r="DO14" s="1691"/>
      <c r="DP14" s="1691"/>
      <c r="DQ14" s="1691"/>
      <c r="DR14" s="1691"/>
      <c r="DS14" s="1691"/>
      <c r="DT14" s="1691"/>
      <c r="DU14" s="1691"/>
      <c r="DV14" s="1691"/>
      <c r="DW14" s="1691"/>
      <c r="DX14" s="1691"/>
      <c r="DY14" s="1691"/>
      <c r="DZ14" s="1691"/>
      <c r="EA14" s="1691"/>
      <c r="EB14" s="1691"/>
      <c r="EC14" s="1691"/>
      <c r="ED14" s="1691"/>
      <c r="EE14" s="1691"/>
      <c r="EF14" s="1691"/>
      <c r="EG14" s="1691"/>
      <c r="EH14" s="1691"/>
      <c r="EI14" s="1691"/>
      <c r="EJ14" s="1691"/>
      <c r="EK14" s="1691"/>
      <c r="EL14" s="1691"/>
      <c r="EM14" s="1691"/>
      <c r="EN14" s="1691"/>
      <c r="EO14" s="1691"/>
      <c r="EP14" s="1691"/>
      <c r="EQ14" s="1691"/>
      <c r="ER14" s="1691"/>
      <c r="ES14" s="1691"/>
      <c r="ET14" s="1691"/>
      <c r="EU14" s="1691"/>
      <c r="EV14" s="1691"/>
      <c r="EW14" s="1691"/>
      <c r="EX14" s="1691"/>
      <c r="EY14" s="1691"/>
      <c r="EZ14" s="1691"/>
      <c r="FA14" s="1691"/>
      <c r="FB14" s="1691"/>
      <c r="FC14" s="1691"/>
      <c r="FD14" s="1691"/>
      <c r="FE14" s="1691"/>
      <c r="FF14" s="1691"/>
      <c r="FG14" s="1691"/>
      <c r="FH14" s="1691"/>
      <c r="FI14" s="1691"/>
      <c r="FJ14" s="1691"/>
      <c r="FK14" s="1691"/>
      <c r="FL14" s="1691"/>
      <c r="FM14" s="1691"/>
      <c r="FN14" s="1691"/>
      <c r="FO14" s="1691"/>
      <c r="FP14" s="1691"/>
      <c r="FQ14" s="1691"/>
      <c r="FR14" s="1691"/>
      <c r="FS14" s="1691"/>
      <c r="FT14" s="1691"/>
      <c r="FU14" s="1691"/>
      <c r="FV14" s="1691"/>
      <c r="FW14" s="1691"/>
      <c r="FX14" s="1691"/>
      <c r="FY14" s="1691"/>
      <c r="FZ14" s="1691"/>
      <c r="GA14" s="1691"/>
      <c r="GB14" s="1691"/>
      <c r="GC14" s="1691"/>
      <c r="GD14" s="1691"/>
      <c r="GE14" s="1691"/>
      <c r="GF14" s="1691"/>
      <c r="GG14" s="1691"/>
      <c r="GH14" s="1691"/>
      <c r="GI14" s="1691"/>
      <c r="GJ14" s="1691"/>
      <c r="GK14" s="1691"/>
      <c r="GL14" s="1691"/>
      <c r="GM14" s="1691"/>
      <c r="GN14" s="1691"/>
      <c r="GO14" s="1691"/>
      <c r="GP14" s="1691"/>
      <c r="GQ14" s="1691"/>
      <c r="GR14" s="1691"/>
      <c r="GS14" s="1691"/>
      <c r="GT14" s="1691"/>
      <c r="GU14" s="1691"/>
      <c r="GV14" s="1691"/>
      <c r="GW14" s="1691"/>
      <c r="GX14" s="1691"/>
      <c r="GY14" s="1691"/>
      <c r="GZ14" s="1691"/>
      <c r="HA14" s="1691"/>
      <c r="HB14" s="1691"/>
      <c r="HC14" s="1691"/>
      <c r="HD14" s="1691"/>
      <c r="HE14" s="1691"/>
      <c r="HF14" s="1691"/>
      <c r="HG14" s="1691"/>
      <c r="HH14" s="1691"/>
      <c r="HI14" s="1691"/>
      <c r="HJ14" s="1691"/>
      <c r="HK14" s="1691"/>
      <c r="HL14" s="1691"/>
      <c r="HM14" s="1691"/>
      <c r="HN14" s="1691"/>
      <c r="HO14" s="1691"/>
      <c r="HP14" s="1691"/>
      <c r="HQ14" s="1691"/>
      <c r="HR14" s="1691"/>
      <c r="HS14" s="1691"/>
      <c r="HT14" s="1691"/>
      <c r="HU14" s="1691"/>
      <c r="HV14" s="1691"/>
      <c r="HW14" s="1691"/>
      <c r="HX14" s="1691"/>
      <c r="HY14" s="1691"/>
      <c r="HZ14" s="1691"/>
      <c r="IA14" s="1691"/>
      <c r="IB14" s="1691"/>
      <c r="IC14" s="1691"/>
      <c r="ID14" s="1691"/>
      <c r="IE14" s="1691"/>
      <c r="IF14" s="1691"/>
      <c r="IG14" s="1691"/>
      <c r="IH14" s="1691"/>
      <c r="II14" s="1691"/>
      <c r="IJ14" s="1691"/>
      <c r="IK14" s="1691"/>
      <c r="IL14" s="1691"/>
      <c r="IM14" s="1691"/>
      <c r="IN14" s="1691"/>
      <c r="IO14" s="1691"/>
      <c r="IP14" s="1691"/>
      <c r="IQ14" s="1691"/>
      <c r="IR14" s="1691"/>
      <c r="IS14" s="1691"/>
      <c r="IT14" s="1691"/>
      <c r="IU14" s="1691"/>
      <c r="IV14" s="1691"/>
    </row>
    <row r="15" spans="1:256" s="1689" customFormat="1" ht="20.100000000000001" customHeight="1">
      <c r="A15" s="1691"/>
      <c r="B15" s="1683"/>
      <c r="C15" s="1324"/>
      <c r="D15" s="1324"/>
      <c r="E15" s="1691"/>
      <c r="F15" s="1324"/>
      <c r="G15" s="1324"/>
      <c r="H15" s="1324"/>
      <c r="I15" s="1324"/>
      <c r="J15" s="1324"/>
      <c r="K15" s="1324"/>
      <c r="L15" s="1324"/>
      <c r="M15" s="1324"/>
      <c r="N15" s="1324"/>
      <c r="O15" s="1683" t="s">
        <v>17</v>
      </c>
      <c r="P15" s="1324"/>
      <c r="Q15" s="1683"/>
      <c r="R15" s="1324"/>
      <c r="S15" s="1324"/>
      <c r="T15" s="1324"/>
      <c r="U15" s="1324"/>
      <c r="V15" s="1324"/>
      <c r="W15" s="1324"/>
      <c r="X15" s="1324"/>
      <c r="Y15" s="1324"/>
      <c r="Z15" s="1324"/>
      <c r="AA15" s="1324"/>
      <c r="AB15" s="1324"/>
      <c r="AC15" s="1324"/>
      <c r="AD15" s="1324"/>
      <c r="AE15" s="1324"/>
      <c r="AF15" s="1324"/>
      <c r="AG15" s="1324"/>
      <c r="AH15" s="1324"/>
      <c r="AI15" s="1324"/>
      <c r="AJ15" s="1324"/>
      <c r="AK15" s="1324"/>
      <c r="AL15" s="1324"/>
      <c r="AM15" s="1324"/>
      <c r="AN15" s="1324"/>
      <c r="AO15" s="1324"/>
      <c r="AP15" s="1691"/>
      <c r="AQ15" s="1324"/>
      <c r="AR15" s="1324"/>
      <c r="AS15" s="1683" t="s">
        <v>18</v>
      </c>
      <c r="AT15" s="1693"/>
      <c r="AU15" s="1690"/>
      <c r="AV15" s="1324"/>
      <c r="AW15" s="1324"/>
      <c r="AX15" s="1324"/>
      <c r="AY15" s="1324"/>
      <c r="AZ15" s="1324"/>
      <c r="BA15" s="1324"/>
      <c r="BB15" s="1324"/>
      <c r="BC15" s="1324"/>
      <c r="BD15" s="1324"/>
      <c r="BE15" s="1324"/>
      <c r="BF15" s="1324"/>
      <c r="BG15" s="1324"/>
      <c r="BH15" s="1324"/>
      <c r="BI15" s="1324"/>
      <c r="BJ15" s="1324"/>
      <c r="BK15" s="1324"/>
      <c r="BL15" s="1324"/>
      <c r="BM15" s="1324"/>
      <c r="BN15" s="1324"/>
      <c r="BO15" s="1324"/>
      <c r="BP15" s="1324"/>
      <c r="BQ15" s="1324"/>
      <c r="BR15" s="1324"/>
      <c r="BS15" s="1324"/>
      <c r="BT15" s="1324"/>
      <c r="BU15" s="1324"/>
      <c r="BV15" s="1324"/>
      <c r="BW15" s="1324"/>
      <c r="BX15" s="1324"/>
      <c r="BY15" s="1324"/>
      <c r="BZ15" s="1324"/>
      <c r="CA15" s="1324"/>
      <c r="CB15" s="1324"/>
      <c r="CC15" s="1324"/>
      <c r="CD15" s="1324"/>
      <c r="CE15" s="1324"/>
      <c r="CF15" s="1324"/>
      <c r="CG15" s="1324"/>
      <c r="CH15" s="1324"/>
      <c r="CI15" s="1324"/>
      <c r="CJ15" s="1324"/>
      <c r="CK15" s="1324"/>
      <c r="CL15" s="1324"/>
      <c r="CM15" s="1324"/>
      <c r="CN15" s="1324"/>
      <c r="CO15" s="1324"/>
      <c r="CP15" s="1324"/>
      <c r="CQ15" s="1324"/>
      <c r="CR15" s="1324"/>
      <c r="CS15" s="1324"/>
      <c r="CT15" s="1324"/>
      <c r="CU15" s="1324"/>
      <c r="CV15" s="1324"/>
      <c r="CW15" s="1324"/>
      <c r="CX15" s="1324"/>
      <c r="CY15" s="1324"/>
      <c r="CZ15" s="1324"/>
      <c r="DA15" s="1324"/>
      <c r="DB15" s="1324"/>
      <c r="DC15" s="1324"/>
      <c r="DD15" s="1324"/>
      <c r="DE15" s="1324"/>
      <c r="DF15" s="1324"/>
      <c r="DG15" s="1324"/>
      <c r="DH15" s="1324"/>
      <c r="DI15" s="1324"/>
      <c r="DJ15" s="1324"/>
      <c r="DK15" s="1324"/>
      <c r="DL15" s="1324"/>
      <c r="DM15" s="1324"/>
      <c r="DN15" s="1324"/>
      <c r="DO15" s="1324"/>
      <c r="DP15" s="1324"/>
      <c r="DQ15" s="1324"/>
      <c r="DR15" s="1324"/>
      <c r="DS15" s="1324"/>
      <c r="DT15" s="1324"/>
      <c r="DU15" s="1324"/>
      <c r="DV15" s="1324"/>
      <c r="DW15" s="1324"/>
      <c r="DX15" s="1324"/>
      <c r="DY15" s="1324"/>
      <c r="DZ15" s="1324"/>
      <c r="EA15" s="1324"/>
      <c r="EB15" s="1324"/>
      <c r="EC15" s="1324"/>
      <c r="ED15" s="1324"/>
      <c r="EE15" s="1324"/>
      <c r="EF15" s="1324"/>
      <c r="EG15" s="1324"/>
      <c r="EH15" s="1324"/>
      <c r="EI15" s="1324"/>
      <c r="EJ15" s="1324"/>
      <c r="EK15" s="1324"/>
      <c r="EL15" s="1324"/>
      <c r="EM15" s="1324"/>
      <c r="EN15" s="1324"/>
      <c r="EO15" s="1324"/>
      <c r="EP15" s="1324"/>
      <c r="EQ15" s="1324"/>
      <c r="ER15" s="1324"/>
      <c r="ES15" s="1324"/>
      <c r="ET15" s="1324"/>
      <c r="EU15" s="1324"/>
      <c r="EV15" s="1324"/>
      <c r="EW15" s="1324"/>
      <c r="EX15" s="1324"/>
      <c r="EY15" s="1324"/>
      <c r="EZ15" s="1324"/>
      <c r="FA15" s="1324"/>
      <c r="FB15" s="1324"/>
      <c r="FC15" s="1324"/>
      <c r="FD15" s="1324"/>
      <c r="FE15" s="1324"/>
      <c r="FF15" s="1324"/>
      <c r="FG15" s="1324"/>
      <c r="FH15" s="1324"/>
      <c r="FI15" s="1324"/>
      <c r="FJ15" s="1324"/>
      <c r="FK15" s="1324"/>
      <c r="FL15" s="1324"/>
      <c r="FM15" s="1324"/>
      <c r="FN15" s="1324"/>
      <c r="FO15" s="1324"/>
      <c r="FP15" s="1324"/>
      <c r="FQ15" s="1324"/>
      <c r="FR15" s="1324"/>
      <c r="FS15" s="1324"/>
      <c r="FT15" s="1324"/>
      <c r="FU15" s="1324"/>
      <c r="FV15" s="1324"/>
      <c r="FW15" s="1324"/>
      <c r="FX15" s="1324"/>
      <c r="FY15" s="1324"/>
      <c r="FZ15" s="1324"/>
      <c r="GA15" s="1324"/>
      <c r="GB15" s="1324"/>
      <c r="GC15" s="1324"/>
      <c r="GD15" s="1324"/>
      <c r="GE15" s="1324"/>
      <c r="GF15" s="1324"/>
      <c r="GG15" s="1324"/>
      <c r="GH15" s="1324"/>
      <c r="GI15" s="1324"/>
      <c r="GJ15" s="1324"/>
      <c r="GK15" s="1324"/>
      <c r="GL15" s="1324"/>
      <c r="GM15" s="1324"/>
      <c r="GN15" s="1324"/>
      <c r="GO15" s="1324"/>
      <c r="GP15" s="1324"/>
      <c r="GQ15" s="1324"/>
      <c r="GR15" s="1324"/>
      <c r="GS15" s="1324"/>
      <c r="GT15" s="1324"/>
      <c r="GU15" s="1324"/>
      <c r="GV15" s="1324"/>
      <c r="GW15" s="1324"/>
      <c r="GX15" s="1324"/>
      <c r="GY15" s="1324"/>
      <c r="GZ15" s="1324"/>
      <c r="HA15" s="1324"/>
      <c r="HB15" s="1324"/>
      <c r="HC15" s="1324"/>
      <c r="HD15" s="1324"/>
      <c r="HE15" s="1324"/>
      <c r="HF15" s="1324"/>
      <c r="HG15" s="1324"/>
      <c r="HH15" s="1324"/>
      <c r="HI15" s="1324"/>
      <c r="HJ15" s="1324"/>
      <c r="HK15" s="1324"/>
      <c r="HL15" s="1324"/>
      <c r="HM15" s="1324"/>
      <c r="HN15" s="1324"/>
      <c r="HO15" s="1324"/>
      <c r="HP15" s="1324"/>
      <c r="HQ15" s="1324"/>
      <c r="HR15" s="1324"/>
      <c r="HS15" s="1324"/>
      <c r="HT15" s="1324"/>
      <c r="HU15" s="1324"/>
      <c r="HV15" s="1324"/>
      <c r="HW15" s="1324"/>
      <c r="HX15" s="1324"/>
      <c r="HY15" s="1324"/>
      <c r="HZ15" s="1324"/>
      <c r="IA15" s="1324"/>
      <c r="IB15" s="1324"/>
      <c r="IC15" s="1324"/>
      <c r="ID15" s="1324"/>
      <c r="IE15" s="1324"/>
      <c r="IF15" s="1324"/>
      <c r="IG15" s="1324"/>
      <c r="IH15" s="1324"/>
      <c r="II15" s="1324"/>
      <c r="IJ15" s="1324"/>
      <c r="IK15" s="1324"/>
      <c r="IL15" s="1324"/>
      <c r="IM15" s="1324"/>
      <c r="IN15" s="1324"/>
      <c r="IO15" s="1324"/>
      <c r="IP15" s="1324"/>
      <c r="IQ15" s="1324"/>
      <c r="IR15" s="1324"/>
      <c r="IS15" s="1324"/>
      <c r="IT15" s="1324"/>
      <c r="IU15" s="1324"/>
      <c r="IV15" s="1324"/>
    </row>
    <row r="16" spans="1:256" s="1689" customFormat="1" ht="20.100000000000001" customHeight="1">
      <c r="A16" s="1324"/>
      <c r="B16" s="1683"/>
      <c r="C16" s="1324"/>
      <c r="D16" s="1324"/>
      <c r="E16" s="1324"/>
      <c r="F16" s="1324"/>
      <c r="G16" s="1324"/>
      <c r="H16" s="1324"/>
      <c r="I16" s="1324"/>
      <c r="J16" s="1324"/>
      <c r="K16" s="1324"/>
      <c r="L16" s="1324"/>
      <c r="M16" s="1324"/>
      <c r="N16" s="1324"/>
      <c r="O16" s="1683" t="s">
        <v>19</v>
      </c>
      <c r="P16" s="1324"/>
      <c r="Q16" s="1683"/>
      <c r="R16" s="1324"/>
      <c r="S16" s="1324"/>
      <c r="T16" s="1324"/>
      <c r="U16" s="1324"/>
      <c r="V16" s="1324"/>
      <c r="W16" s="1324"/>
      <c r="X16" s="1324"/>
      <c r="Y16" s="1324"/>
      <c r="Z16" s="1324"/>
      <c r="AA16" s="1324"/>
      <c r="AB16" s="1324"/>
      <c r="AC16" s="1324"/>
      <c r="AD16" s="1324"/>
      <c r="AE16" s="1324"/>
      <c r="AF16" s="1324"/>
      <c r="AG16" s="1324"/>
      <c r="AH16" s="1324"/>
      <c r="AI16" s="1324"/>
      <c r="AJ16" s="1324"/>
      <c r="AK16" s="1324"/>
      <c r="AL16" s="1324"/>
      <c r="AM16" s="1324"/>
      <c r="AN16" s="1324"/>
      <c r="AO16" s="1324"/>
      <c r="AP16" s="1324"/>
      <c r="AQ16" s="1324"/>
      <c r="AR16" s="1324"/>
      <c r="AS16" s="1683" t="s">
        <v>20</v>
      </c>
      <c r="AT16" s="1690"/>
      <c r="AU16" s="1690"/>
      <c r="AV16" s="1324"/>
      <c r="AW16" s="1324"/>
      <c r="AX16" s="1686"/>
      <c r="AY16" s="1686"/>
      <c r="AZ16" s="1324"/>
      <c r="BA16" s="1324"/>
      <c r="BB16" s="1324"/>
      <c r="BC16" s="1324"/>
      <c r="BD16" s="1324"/>
      <c r="BE16" s="1324"/>
      <c r="BF16" s="1324"/>
      <c r="BG16" s="1324"/>
      <c r="BH16" s="1324"/>
      <c r="BI16" s="1324"/>
      <c r="BJ16" s="1324"/>
      <c r="BK16" s="1324"/>
      <c r="BL16" s="1324"/>
      <c r="BM16" s="1324"/>
      <c r="BN16" s="1324"/>
      <c r="BO16" s="1324"/>
      <c r="BP16" s="1324"/>
      <c r="BQ16" s="1324"/>
      <c r="BR16" s="1324"/>
      <c r="BS16" s="1324"/>
      <c r="BT16" s="1324"/>
      <c r="BU16" s="1324"/>
      <c r="BV16" s="1324"/>
      <c r="BW16" s="1324"/>
      <c r="BX16" s="1324"/>
      <c r="BY16" s="1324"/>
      <c r="BZ16" s="1324"/>
      <c r="CA16" s="1324"/>
      <c r="CB16" s="1324"/>
      <c r="CC16" s="1324"/>
      <c r="CD16" s="1324"/>
      <c r="CE16" s="1324"/>
      <c r="CF16" s="1324"/>
      <c r="CG16" s="1324"/>
      <c r="CH16" s="1324"/>
      <c r="CI16" s="1324"/>
      <c r="CJ16" s="1324"/>
      <c r="CK16" s="1324"/>
      <c r="CL16" s="1324"/>
      <c r="CM16" s="1324"/>
      <c r="CN16" s="1324"/>
      <c r="CO16" s="1324"/>
      <c r="CP16" s="1324"/>
      <c r="CQ16" s="1324"/>
      <c r="CR16" s="1324"/>
      <c r="CS16" s="1324"/>
      <c r="CT16" s="1324"/>
      <c r="CU16" s="1324"/>
      <c r="CV16" s="1324"/>
      <c r="CW16" s="1324"/>
      <c r="CX16" s="1324"/>
      <c r="CY16" s="1324"/>
      <c r="CZ16" s="1324"/>
      <c r="DA16" s="1324"/>
      <c r="DB16" s="1324"/>
      <c r="DC16" s="1324"/>
      <c r="DD16" s="1324"/>
      <c r="DE16" s="1324"/>
      <c r="DF16" s="1324"/>
      <c r="DG16" s="1324"/>
      <c r="DH16" s="1324"/>
      <c r="DI16" s="1324"/>
      <c r="DJ16" s="1324"/>
      <c r="DK16" s="1324"/>
      <c r="DL16" s="1324"/>
      <c r="DM16" s="1324"/>
      <c r="DN16" s="1324"/>
      <c r="DO16" s="1324"/>
      <c r="DP16" s="1324"/>
      <c r="DQ16" s="1324"/>
      <c r="DR16" s="1324"/>
      <c r="DS16" s="1324"/>
      <c r="DT16" s="1324"/>
      <c r="DU16" s="1324"/>
      <c r="DV16" s="1324"/>
      <c r="DW16" s="1324"/>
      <c r="DX16" s="1324"/>
      <c r="DY16" s="1324"/>
      <c r="DZ16" s="1324"/>
      <c r="EA16" s="1324"/>
      <c r="EB16" s="1324"/>
      <c r="EC16" s="1324"/>
      <c r="ED16" s="1324"/>
      <c r="EE16" s="1324"/>
      <c r="EF16" s="1324"/>
      <c r="EG16" s="1324"/>
      <c r="EH16" s="1324"/>
      <c r="EI16" s="1324"/>
      <c r="EJ16" s="1324"/>
      <c r="EK16" s="1324"/>
      <c r="EL16" s="1324"/>
      <c r="EM16" s="1324"/>
      <c r="EN16" s="1324"/>
      <c r="EO16" s="1324"/>
      <c r="EP16" s="1324"/>
      <c r="EQ16" s="1324"/>
      <c r="ER16" s="1324"/>
      <c r="ES16" s="1324"/>
      <c r="ET16" s="1324"/>
      <c r="EU16" s="1324"/>
      <c r="EV16" s="1324"/>
      <c r="EW16" s="1324"/>
      <c r="EX16" s="1324"/>
      <c r="EY16" s="1324"/>
      <c r="EZ16" s="1324"/>
      <c r="FA16" s="1324"/>
      <c r="FB16" s="1324"/>
      <c r="FC16" s="1324"/>
      <c r="FD16" s="1324"/>
      <c r="FE16" s="1324"/>
      <c r="FF16" s="1324"/>
      <c r="FG16" s="1324"/>
      <c r="FH16" s="1324"/>
      <c r="FI16" s="1324"/>
      <c r="FJ16" s="1324"/>
      <c r="FK16" s="1324"/>
      <c r="FL16" s="1324"/>
      <c r="FM16" s="1324"/>
      <c r="FN16" s="1324"/>
      <c r="FO16" s="1324"/>
      <c r="FP16" s="1324"/>
      <c r="FQ16" s="1324"/>
      <c r="FR16" s="1324"/>
      <c r="FS16" s="1324"/>
      <c r="FT16" s="1324"/>
      <c r="FU16" s="1324"/>
      <c r="FV16" s="1324"/>
      <c r="FW16" s="1324"/>
      <c r="FX16" s="1324"/>
      <c r="FY16" s="1324"/>
      <c r="FZ16" s="1324"/>
      <c r="GA16" s="1324"/>
      <c r="GB16" s="1324"/>
      <c r="GC16" s="1324"/>
      <c r="GD16" s="1324"/>
      <c r="GE16" s="1324"/>
      <c r="GF16" s="1324"/>
      <c r="GG16" s="1324"/>
      <c r="GH16" s="1324"/>
      <c r="GI16" s="1324"/>
      <c r="GJ16" s="1324"/>
      <c r="GK16" s="1324"/>
      <c r="GL16" s="1324"/>
      <c r="GM16" s="1324"/>
      <c r="GN16" s="1324"/>
      <c r="GO16" s="1324"/>
      <c r="GP16" s="1324"/>
      <c r="GQ16" s="1324"/>
      <c r="GR16" s="1324"/>
      <c r="GS16" s="1324"/>
      <c r="GT16" s="1324"/>
      <c r="GU16" s="1324"/>
      <c r="GV16" s="1324"/>
      <c r="GW16" s="1324"/>
      <c r="GX16" s="1324"/>
      <c r="GY16" s="1324"/>
      <c r="GZ16" s="1324"/>
      <c r="HA16" s="1324"/>
      <c r="HB16" s="1324"/>
      <c r="HC16" s="1324"/>
      <c r="HD16" s="1324"/>
      <c r="HE16" s="1324"/>
      <c r="HF16" s="1324"/>
      <c r="HG16" s="1324"/>
      <c r="HH16" s="1324"/>
      <c r="HI16" s="1324"/>
      <c r="HJ16" s="1324"/>
      <c r="HK16" s="1324"/>
      <c r="HL16" s="1324"/>
      <c r="HM16" s="1324"/>
      <c r="HN16" s="1324"/>
      <c r="HO16" s="1324"/>
      <c r="HP16" s="1324"/>
      <c r="HQ16" s="1324"/>
      <c r="HR16" s="1324"/>
      <c r="HS16" s="1324"/>
      <c r="HT16" s="1324"/>
      <c r="HU16" s="1324"/>
      <c r="HV16" s="1324"/>
      <c r="HW16" s="1324"/>
      <c r="HX16" s="1324"/>
      <c r="HY16" s="1324"/>
      <c r="HZ16" s="1324"/>
      <c r="IA16" s="1324"/>
      <c r="IB16" s="1324"/>
      <c r="IC16" s="1324"/>
      <c r="ID16" s="1324"/>
      <c r="IE16" s="1324"/>
      <c r="IF16" s="1324"/>
      <c r="IG16" s="1324"/>
      <c r="IH16" s="1324"/>
      <c r="II16" s="1324"/>
      <c r="IJ16" s="1324"/>
      <c r="IK16" s="1324"/>
      <c r="IL16" s="1324"/>
      <c r="IM16" s="1324"/>
      <c r="IN16" s="1324"/>
      <c r="IO16" s="1324"/>
      <c r="IP16" s="1324"/>
      <c r="IQ16" s="1324"/>
      <c r="IR16" s="1324"/>
      <c r="IS16" s="1324"/>
      <c r="IT16" s="1324"/>
      <c r="IU16" s="1324"/>
      <c r="IV16" s="1324"/>
    </row>
    <row r="17" spans="1:256" s="1689" customFormat="1" ht="20.100000000000001" customHeight="1">
      <c r="A17" s="1324"/>
      <c r="B17" s="1683"/>
      <c r="C17" s="1324"/>
      <c r="D17" s="1324"/>
      <c r="E17" s="1324"/>
      <c r="F17" s="1324"/>
      <c r="G17" s="1324"/>
      <c r="H17" s="1324"/>
      <c r="I17" s="1324"/>
      <c r="J17" s="1324"/>
      <c r="K17" s="1324"/>
      <c r="L17" s="1324"/>
      <c r="M17" s="1324"/>
      <c r="N17" s="1324"/>
      <c r="O17" s="1683" t="s">
        <v>21</v>
      </c>
      <c r="P17" s="1324"/>
      <c r="Q17" s="1683"/>
      <c r="R17" s="1324"/>
      <c r="S17" s="1324"/>
      <c r="T17" s="1324"/>
      <c r="U17" s="1324"/>
      <c r="V17" s="1324"/>
      <c r="W17" s="1324"/>
      <c r="X17" s="1324"/>
      <c r="Y17" s="1324"/>
      <c r="Z17" s="1324"/>
      <c r="AA17" s="1324"/>
      <c r="AB17" s="1324"/>
      <c r="AC17" s="1324"/>
      <c r="AD17" s="1324"/>
      <c r="AE17" s="1324"/>
      <c r="AF17" s="1324"/>
      <c r="AG17" s="1324"/>
      <c r="AH17" s="1324"/>
      <c r="AI17" s="1324"/>
      <c r="AJ17" s="1324"/>
      <c r="AK17" s="1324"/>
      <c r="AL17" s="1324"/>
      <c r="AM17" s="1324"/>
      <c r="AN17" s="1324"/>
      <c r="AO17" s="1324"/>
      <c r="AP17" s="1324"/>
      <c r="AQ17" s="1324"/>
      <c r="AR17" s="1324"/>
      <c r="AS17" s="1683" t="s">
        <v>22</v>
      </c>
      <c r="AT17" s="1324"/>
      <c r="AU17" s="1690"/>
      <c r="AV17" s="1324"/>
      <c r="AW17" s="1324"/>
      <c r="AX17" s="1324"/>
      <c r="AY17" s="1324"/>
      <c r="AZ17" s="1324"/>
      <c r="BA17" s="1324"/>
      <c r="BB17" s="1324"/>
      <c r="BC17" s="1324"/>
      <c r="BD17" s="1324"/>
      <c r="BE17" s="1324"/>
      <c r="BF17" s="1324"/>
      <c r="BG17" s="1324"/>
      <c r="BH17" s="1324"/>
      <c r="BI17" s="1324"/>
      <c r="BJ17" s="1324"/>
      <c r="BK17" s="1324"/>
      <c r="BL17" s="1324"/>
      <c r="BM17" s="1324"/>
      <c r="BN17" s="1324"/>
      <c r="BO17" s="1324"/>
      <c r="BP17" s="1324"/>
      <c r="BQ17" s="1324"/>
      <c r="BR17" s="1324"/>
      <c r="BS17" s="1324"/>
      <c r="BT17" s="1324"/>
      <c r="BU17" s="1324"/>
      <c r="BV17" s="1324"/>
      <c r="BW17" s="1324"/>
      <c r="BX17" s="1324"/>
      <c r="BY17" s="1324"/>
      <c r="BZ17" s="1324"/>
      <c r="CA17" s="1324"/>
      <c r="CB17" s="1324"/>
      <c r="CC17" s="1324"/>
      <c r="CD17" s="1324"/>
      <c r="CE17" s="1324"/>
      <c r="CF17" s="1324"/>
      <c r="CG17" s="1324"/>
      <c r="CH17" s="1324"/>
      <c r="CI17" s="1324"/>
      <c r="CJ17" s="1324"/>
      <c r="CK17" s="1324"/>
      <c r="CL17" s="1324"/>
      <c r="CM17" s="1324"/>
      <c r="CN17" s="1324"/>
      <c r="CO17" s="1324"/>
      <c r="CP17" s="1324"/>
      <c r="CQ17" s="1324"/>
      <c r="CR17" s="1324"/>
      <c r="CS17" s="1324"/>
      <c r="CT17" s="1324"/>
      <c r="CU17" s="1324"/>
      <c r="CV17" s="1324"/>
      <c r="CW17" s="1324"/>
      <c r="CX17" s="1324"/>
      <c r="CY17" s="1324"/>
      <c r="CZ17" s="1324"/>
      <c r="DA17" s="1324"/>
      <c r="DB17" s="1324"/>
      <c r="DC17" s="1324"/>
      <c r="DD17" s="1324"/>
      <c r="DE17" s="1324"/>
      <c r="DF17" s="1324"/>
      <c r="DG17" s="1324"/>
      <c r="DH17" s="1324"/>
      <c r="DI17" s="1324"/>
      <c r="DJ17" s="1324"/>
      <c r="DK17" s="1324"/>
      <c r="DL17" s="1324"/>
      <c r="DM17" s="1324"/>
      <c r="DN17" s="1324"/>
      <c r="DO17" s="1324"/>
      <c r="DP17" s="1324"/>
      <c r="DQ17" s="1324"/>
      <c r="DR17" s="1324"/>
      <c r="DS17" s="1324"/>
      <c r="DT17" s="1324"/>
      <c r="DU17" s="1324"/>
      <c r="DV17" s="1324"/>
      <c r="DW17" s="1324"/>
      <c r="DX17" s="1324"/>
      <c r="DY17" s="1324"/>
      <c r="DZ17" s="1324"/>
      <c r="EA17" s="1324"/>
      <c r="EB17" s="1324"/>
      <c r="EC17" s="1324"/>
      <c r="ED17" s="1324"/>
      <c r="EE17" s="1324"/>
      <c r="EF17" s="1324"/>
      <c r="EG17" s="1324"/>
      <c r="EH17" s="1324"/>
      <c r="EI17" s="1324"/>
      <c r="EJ17" s="1324"/>
      <c r="EK17" s="1324"/>
      <c r="EL17" s="1324"/>
      <c r="EM17" s="1324"/>
      <c r="EN17" s="1324"/>
      <c r="EO17" s="1324"/>
      <c r="EP17" s="1324"/>
      <c r="EQ17" s="1324"/>
      <c r="ER17" s="1324"/>
      <c r="ES17" s="1324"/>
      <c r="ET17" s="1324"/>
      <c r="EU17" s="1324"/>
      <c r="EV17" s="1324"/>
      <c r="EW17" s="1324"/>
      <c r="EX17" s="1324"/>
      <c r="EY17" s="1324"/>
      <c r="EZ17" s="1324"/>
      <c r="FA17" s="1324"/>
      <c r="FB17" s="1324"/>
      <c r="FC17" s="1324"/>
      <c r="FD17" s="1324"/>
      <c r="FE17" s="1324"/>
      <c r="FF17" s="1324"/>
      <c r="FG17" s="1324"/>
      <c r="FH17" s="1324"/>
      <c r="FI17" s="1324"/>
      <c r="FJ17" s="1324"/>
      <c r="FK17" s="1324"/>
      <c r="FL17" s="1324"/>
      <c r="FM17" s="1324"/>
      <c r="FN17" s="1324"/>
      <c r="FO17" s="1324"/>
      <c r="FP17" s="1324"/>
      <c r="FQ17" s="1324"/>
      <c r="FR17" s="1324"/>
      <c r="FS17" s="1324"/>
      <c r="FT17" s="1324"/>
      <c r="FU17" s="1324"/>
      <c r="FV17" s="1324"/>
      <c r="FW17" s="1324"/>
      <c r="FX17" s="1324"/>
      <c r="FY17" s="1324"/>
      <c r="FZ17" s="1324"/>
      <c r="GA17" s="1324"/>
      <c r="GB17" s="1324"/>
      <c r="GC17" s="1324"/>
      <c r="GD17" s="1324"/>
      <c r="GE17" s="1324"/>
      <c r="GF17" s="1324"/>
      <c r="GG17" s="1324"/>
      <c r="GH17" s="1324"/>
      <c r="GI17" s="1324"/>
      <c r="GJ17" s="1324"/>
      <c r="GK17" s="1324"/>
      <c r="GL17" s="1324"/>
      <c r="GM17" s="1324"/>
      <c r="GN17" s="1324"/>
      <c r="GO17" s="1324"/>
      <c r="GP17" s="1324"/>
      <c r="GQ17" s="1324"/>
      <c r="GR17" s="1324"/>
      <c r="GS17" s="1324"/>
      <c r="GT17" s="1324"/>
      <c r="GU17" s="1324"/>
      <c r="GV17" s="1324"/>
      <c r="GW17" s="1324"/>
      <c r="GX17" s="1324"/>
      <c r="GY17" s="1324"/>
      <c r="GZ17" s="1324"/>
      <c r="HA17" s="1324"/>
      <c r="HB17" s="1324"/>
      <c r="HC17" s="1324"/>
      <c r="HD17" s="1324"/>
      <c r="HE17" s="1324"/>
      <c r="HF17" s="1324"/>
      <c r="HG17" s="1324"/>
      <c r="HH17" s="1324"/>
      <c r="HI17" s="1324"/>
      <c r="HJ17" s="1324"/>
      <c r="HK17" s="1324"/>
      <c r="HL17" s="1324"/>
      <c r="HM17" s="1324"/>
      <c r="HN17" s="1324"/>
      <c r="HO17" s="1324"/>
      <c r="HP17" s="1324"/>
      <c r="HQ17" s="1324"/>
      <c r="HR17" s="1324"/>
      <c r="HS17" s="1324"/>
      <c r="HT17" s="1324"/>
      <c r="HU17" s="1324"/>
      <c r="HV17" s="1324"/>
      <c r="HW17" s="1324"/>
      <c r="HX17" s="1324"/>
      <c r="HY17" s="1324"/>
      <c r="HZ17" s="1324"/>
      <c r="IA17" s="1324"/>
      <c r="IB17" s="1324"/>
      <c r="IC17" s="1324"/>
      <c r="ID17" s="1324"/>
      <c r="IE17" s="1324"/>
      <c r="IF17" s="1324"/>
      <c r="IG17" s="1324"/>
      <c r="IH17" s="1324"/>
      <c r="II17" s="1324"/>
      <c r="IJ17" s="1324"/>
      <c r="IK17" s="1324"/>
      <c r="IL17" s="1324"/>
      <c r="IM17" s="1324"/>
      <c r="IN17" s="1324"/>
      <c r="IO17" s="1324"/>
      <c r="IP17" s="1324"/>
      <c r="IQ17" s="1324"/>
      <c r="IR17" s="1324"/>
      <c r="IS17" s="1324"/>
      <c r="IT17" s="1324"/>
      <c r="IU17" s="1324"/>
      <c r="IV17" s="1324"/>
    </row>
    <row r="18" spans="1:256" s="1689" customFormat="1" ht="20.100000000000001" customHeight="1">
      <c r="A18" s="1324"/>
      <c r="B18" s="1683"/>
      <c r="C18" s="1324"/>
      <c r="D18" s="1324"/>
      <c r="E18" s="1324"/>
      <c r="F18" s="1324"/>
      <c r="G18" s="1324"/>
      <c r="H18" s="1324"/>
      <c r="I18" s="1324"/>
      <c r="J18" s="1324"/>
      <c r="K18" s="1324"/>
      <c r="L18" s="1324"/>
      <c r="M18" s="1324"/>
      <c r="N18" s="1324"/>
      <c r="O18" s="1683" t="s">
        <v>23</v>
      </c>
      <c r="P18" s="1324"/>
      <c r="Q18" s="1683"/>
      <c r="R18" s="1324"/>
      <c r="S18" s="1324"/>
      <c r="T18" s="1324"/>
      <c r="U18" s="1324"/>
      <c r="V18" s="1324"/>
      <c r="W18" s="1324"/>
      <c r="X18" s="1324"/>
      <c r="Y18" s="1324"/>
      <c r="Z18" s="1324"/>
      <c r="AA18" s="1324"/>
      <c r="AB18" s="1324"/>
      <c r="AC18" s="1324"/>
      <c r="AD18" s="1324"/>
      <c r="AE18" s="1324"/>
      <c r="AF18" s="1324"/>
      <c r="AG18" s="1324"/>
      <c r="AH18" s="1324"/>
      <c r="AI18" s="1324"/>
      <c r="AJ18" s="1324"/>
      <c r="AK18" s="1324"/>
      <c r="AL18" s="1324"/>
      <c r="AM18" s="1324"/>
      <c r="AN18" s="1324"/>
      <c r="AO18" s="1324"/>
      <c r="AP18" s="1324"/>
      <c r="AQ18" s="1324"/>
      <c r="AR18" s="1324"/>
      <c r="AS18" s="1683" t="s">
        <v>9</v>
      </c>
      <c r="AT18" s="1324"/>
      <c r="AU18" s="1690"/>
      <c r="AV18" s="1324"/>
      <c r="AW18" s="1324"/>
      <c r="AX18" s="1686"/>
      <c r="AY18" s="1686"/>
      <c r="AZ18" s="1324"/>
      <c r="BA18" s="1324"/>
      <c r="BB18" s="1324"/>
      <c r="BC18" s="1324"/>
      <c r="BD18" s="1324"/>
      <c r="BE18" s="1324"/>
      <c r="BF18" s="1324"/>
      <c r="BG18" s="1324"/>
      <c r="BH18" s="1324"/>
      <c r="BI18" s="1324"/>
      <c r="BJ18" s="1324"/>
      <c r="BK18" s="1324"/>
      <c r="BL18" s="1324"/>
      <c r="BM18" s="1324"/>
      <c r="BN18" s="1324"/>
      <c r="BO18" s="1324"/>
      <c r="BP18" s="1324"/>
      <c r="BQ18" s="1324"/>
      <c r="BR18" s="1324"/>
      <c r="BS18" s="1324"/>
      <c r="BT18" s="1324"/>
      <c r="BU18" s="1324"/>
      <c r="BV18" s="1324"/>
      <c r="BW18" s="1324"/>
      <c r="BX18" s="1324"/>
      <c r="BY18" s="1324"/>
      <c r="BZ18" s="1324"/>
      <c r="CA18" s="1324"/>
      <c r="CB18" s="1324"/>
      <c r="CC18" s="1324"/>
      <c r="CD18" s="1324"/>
      <c r="CE18" s="1324"/>
      <c r="CF18" s="1324"/>
      <c r="CG18" s="1324"/>
      <c r="CH18" s="1324"/>
      <c r="CI18" s="1324"/>
      <c r="CJ18" s="1324"/>
      <c r="CK18" s="1324"/>
      <c r="CL18" s="1324"/>
      <c r="CM18" s="1324"/>
      <c r="CN18" s="1324"/>
      <c r="CO18" s="1324"/>
      <c r="CP18" s="1324"/>
      <c r="CQ18" s="1324"/>
      <c r="CR18" s="1324"/>
      <c r="CS18" s="1324"/>
      <c r="CT18" s="1324"/>
      <c r="CU18" s="1324"/>
      <c r="CV18" s="1324"/>
      <c r="CW18" s="1324"/>
      <c r="CX18" s="1324"/>
      <c r="CY18" s="1324"/>
      <c r="CZ18" s="1324"/>
      <c r="DA18" s="1324"/>
      <c r="DB18" s="1324"/>
      <c r="DC18" s="1324"/>
      <c r="DD18" s="1324"/>
      <c r="DE18" s="1324"/>
      <c r="DF18" s="1324"/>
      <c r="DG18" s="1324"/>
      <c r="DH18" s="1324"/>
      <c r="DI18" s="1324"/>
      <c r="DJ18" s="1324"/>
      <c r="DK18" s="1324"/>
      <c r="DL18" s="1324"/>
      <c r="DM18" s="1324"/>
      <c r="DN18" s="1324"/>
      <c r="DO18" s="1324"/>
      <c r="DP18" s="1324"/>
      <c r="DQ18" s="1324"/>
      <c r="DR18" s="1324"/>
      <c r="DS18" s="1324"/>
      <c r="DT18" s="1324"/>
      <c r="DU18" s="1324"/>
      <c r="DV18" s="1324"/>
      <c r="DW18" s="1324"/>
      <c r="DX18" s="1324"/>
      <c r="DY18" s="1324"/>
      <c r="DZ18" s="1324"/>
      <c r="EA18" s="1324"/>
      <c r="EB18" s="1324"/>
      <c r="EC18" s="1324"/>
      <c r="ED18" s="1324"/>
      <c r="EE18" s="1324"/>
      <c r="EF18" s="1324"/>
      <c r="EG18" s="1324"/>
      <c r="EH18" s="1324"/>
      <c r="EI18" s="1324"/>
      <c r="EJ18" s="1324"/>
      <c r="EK18" s="1324"/>
      <c r="EL18" s="1324"/>
      <c r="EM18" s="1324"/>
      <c r="EN18" s="1324"/>
      <c r="EO18" s="1324"/>
      <c r="EP18" s="1324"/>
      <c r="EQ18" s="1324"/>
      <c r="ER18" s="1324"/>
      <c r="ES18" s="1324"/>
      <c r="ET18" s="1324"/>
      <c r="EU18" s="1324"/>
      <c r="EV18" s="1324"/>
      <c r="EW18" s="1324"/>
      <c r="EX18" s="1324"/>
      <c r="EY18" s="1324"/>
      <c r="EZ18" s="1324"/>
      <c r="FA18" s="1324"/>
      <c r="FB18" s="1324"/>
      <c r="FC18" s="1324"/>
      <c r="FD18" s="1324"/>
      <c r="FE18" s="1324"/>
      <c r="FF18" s="1324"/>
      <c r="FG18" s="1324"/>
      <c r="FH18" s="1324"/>
      <c r="FI18" s="1324"/>
      <c r="FJ18" s="1324"/>
      <c r="FK18" s="1324"/>
      <c r="FL18" s="1324"/>
      <c r="FM18" s="1324"/>
      <c r="FN18" s="1324"/>
      <c r="FO18" s="1324"/>
      <c r="FP18" s="1324"/>
      <c r="FQ18" s="1324"/>
      <c r="FR18" s="1324"/>
      <c r="FS18" s="1324"/>
      <c r="FT18" s="1324"/>
      <c r="FU18" s="1324"/>
      <c r="FV18" s="1324"/>
      <c r="FW18" s="1324"/>
      <c r="FX18" s="1324"/>
      <c r="FY18" s="1324"/>
      <c r="FZ18" s="1324"/>
      <c r="GA18" s="1324"/>
      <c r="GB18" s="1324"/>
      <c r="GC18" s="1324"/>
      <c r="GD18" s="1324"/>
      <c r="GE18" s="1324"/>
      <c r="GF18" s="1324"/>
      <c r="GG18" s="1324"/>
      <c r="GH18" s="1324"/>
      <c r="GI18" s="1324"/>
      <c r="GJ18" s="1324"/>
      <c r="GK18" s="1324"/>
      <c r="GL18" s="1324"/>
      <c r="GM18" s="1324"/>
      <c r="GN18" s="1324"/>
      <c r="GO18" s="1324"/>
      <c r="GP18" s="1324"/>
      <c r="GQ18" s="1324"/>
      <c r="GR18" s="1324"/>
      <c r="GS18" s="1324"/>
      <c r="GT18" s="1324"/>
      <c r="GU18" s="1324"/>
      <c r="GV18" s="1324"/>
      <c r="GW18" s="1324"/>
      <c r="GX18" s="1324"/>
      <c r="GY18" s="1324"/>
      <c r="GZ18" s="1324"/>
      <c r="HA18" s="1324"/>
      <c r="HB18" s="1324"/>
      <c r="HC18" s="1324"/>
      <c r="HD18" s="1324"/>
      <c r="HE18" s="1324"/>
      <c r="HF18" s="1324"/>
      <c r="HG18" s="1324"/>
      <c r="HH18" s="1324"/>
      <c r="HI18" s="1324"/>
      <c r="HJ18" s="1324"/>
      <c r="HK18" s="1324"/>
      <c r="HL18" s="1324"/>
      <c r="HM18" s="1324"/>
      <c r="HN18" s="1324"/>
      <c r="HO18" s="1324"/>
      <c r="HP18" s="1324"/>
      <c r="HQ18" s="1324"/>
      <c r="HR18" s="1324"/>
      <c r="HS18" s="1324"/>
      <c r="HT18" s="1324"/>
      <c r="HU18" s="1324"/>
      <c r="HV18" s="1324"/>
      <c r="HW18" s="1324"/>
      <c r="HX18" s="1324"/>
      <c r="HY18" s="1324"/>
      <c r="HZ18" s="1324"/>
      <c r="IA18" s="1324"/>
      <c r="IB18" s="1324"/>
      <c r="IC18" s="1324"/>
      <c r="ID18" s="1324"/>
      <c r="IE18" s="1324"/>
      <c r="IF18" s="1324"/>
      <c r="IG18" s="1324"/>
      <c r="IH18" s="1324"/>
      <c r="II18" s="1324"/>
      <c r="IJ18" s="1324"/>
      <c r="IK18" s="1324"/>
      <c r="IL18" s="1324"/>
      <c r="IM18" s="1324"/>
      <c r="IN18" s="1324"/>
      <c r="IO18" s="1324"/>
      <c r="IP18" s="1324"/>
      <c r="IQ18" s="1324"/>
      <c r="IR18" s="1324"/>
      <c r="IS18" s="1324"/>
      <c r="IT18" s="1324"/>
      <c r="IU18" s="1324"/>
      <c r="IV18" s="1324"/>
    </row>
    <row r="19" spans="1:256" s="1671" customFormat="1" ht="14.25">
      <c r="A19" s="1324"/>
      <c r="B19" s="1683"/>
      <c r="C19" s="1324"/>
      <c r="D19" s="1324"/>
      <c r="E19" s="1324"/>
      <c r="F19" s="1324"/>
      <c r="G19" s="1324"/>
      <c r="H19" s="1324"/>
      <c r="I19" s="1324"/>
      <c r="J19" s="1324"/>
      <c r="K19" s="1324"/>
      <c r="L19" s="1324"/>
      <c r="M19" s="1324"/>
      <c r="N19" s="1324"/>
      <c r="O19" s="1683" t="s">
        <v>24</v>
      </c>
      <c r="P19" s="1324"/>
      <c r="Q19" s="1683"/>
      <c r="R19" s="1324"/>
      <c r="S19" s="1324"/>
      <c r="T19" s="1324"/>
      <c r="U19" s="1324"/>
      <c r="V19" s="1324"/>
      <c r="W19" s="1324"/>
      <c r="X19" s="1324"/>
      <c r="Y19" s="1324"/>
      <c r="Z19" s="1324"/>
      <c r="AA19" s="1324"/>
      <c r="AB19" s="1324"/>
      <c r="AC19" s="1324"/>
      <c r="AD19" s="1324"/>
      <c r="AE19" s="1324"/>
      <c r="AF19" s="1324"/>
      <c r="AG19" s="1324"/>
      <c r="AH19" s="1324"/>
      <c r="AI19" s="1324"/>
      <c r="AJ19" s="1324"/>
      <c r="AK19" s="1324"/>
      <c r="AL19" s="1324"/>
      <c r="AM19" s="1324"/>
      <c r="AN19" s="1324"/>
      <c r="AO19" s="1324"/>
      <c r="AP19" s="1324"/>
      <c r="AQ19" s="1324"/>
      <c r="AR19" s="1324"/>
      <c r="AS19" s="1683" t="s">
        <v>10</v>
      </c>
      <c r="AT19" s="1690"/>
      <c r="AU19" s="1690"/>
      <c r="AV19" s="1324"/>
      <c r="AW19" s="1324"/>
      <c r="AX19" s="1324"/>
      <c r="AY19" s="1324"/>
      <c r="AZ19" s="1324"/>
      <c r="BA19" s="1324"/>
      <c r="BB19" s="1324"/>
      <c r="BC19" s="1324"/>
      <c r="BD19" s="1324"/>
      <c r="BE19" s="1324"/>
      <c r="BF19" s="1324"/>
      <c r="BG19" s="1324"/>
      <c r="BH19" s="1324"/>
      <c r="BI19" s="1324"/>
      <c r="BJ19" s="1324"/>
      <c r="BK19" s="1324"/>
      <c r="BL19" s="1324"/>
      <c r="BM19" s="1324"/>
      <c r="BN19" s="1324"/>
      <c r="BO19" s="1324"/>
      <c r="BP19" s="1324"/>
      <c r="BQ19" s="1324"/>
      <c r="BR19" s="1324"/>
      <c r="BS19" s="1324"/>
      <c r="BT19" s="1324"/>
      <c r="BU19" s="1324"/>
      <c r="BV19" s="1324"/>
      <c r="BW19" s="1324"/>
      <c r="BX19" s="1324"/>
      <c r="BY19" s="1324"/>
      <c r="BZ19" s="1324"/>
      <c r="CA19" s="1324"/>
      <c r="CB19" s="1324"/>
      <c r="CC19" s="1324"/>
      <c r="CD19" s="1324"/>
      <c r="CE19" s="1324"/>
      <c r="CF19" s="1324"/>
      <c r="CG19" s="1324"/>
      <c r="CH19" s="1324"/>
      <c r="CI19" s="1322"/>
      <c r="CJ19" s="1322"/>
      <c r="CK19" s="1322"/>
      <c r="CL19" s="1322"/>
      <c r="CM19" s="971"/>
      <c r="CN19" s="971"/>
      <c r="CO19" s="971"/>
      <c r="CP19" s="971"/>
      <c r="CQ19" s="971"/>
      <c r="CR19" s="971"/>
      <c r="CS19" s="971"/>
      <c r="CT19" s="971"/>
      <c r="CU19" s="971"/>
      <c r="CV19" s="971"/>
      <c r="CW19" s="971"/>
      <c r="CX19" s="971"/>
      <c r="CY19" s="971"/>
      <c r="CZ19" s="971"/>
      <c r="DA19" s="971"/>
      <c r="DB19" s="971"/>
      <c r="DC19" s="971"/>
      <c r="DD19" s="971"/>
      <c r="DE19" s="971"/>
      <c r="DF19" s="971"/>
      <c r="DG19" s="971"/>
      <c r="DH19" s="971"/>
      <c r="DI19" s="971"/>
      <c r="DJ19" s="971"/>
      <c r="DK19" s="971"/>
      <c r="DL19" s="971"/>
      <c r="DM19" s="971"/>
      <c r="DN19" s="971"/>
      <c r="DO19" s="971"/>
      <c r="DP19" s="971"/>
      <c r="DQ19" s="971"/>
      <c r="DR19" s="971"/>
      <c r="DS19" s="971"/>
      <c r="DT19" s="971"/>
      <c r="DU19" s="971"/>
      <c r="DV19" s="971"/>
      <c r="DW19" s="971"/>
      <c r="DX19" s="971"/>
      <c r="DY19" s="971"/>
      <c r="DZ19" s="971"/>
      <c r="EA19" s="971"/>
      <c r="EB19" s="971"/>
      <c r="EC19" s="971"/>
      <c r="ED19" s="971"/>
      <c r="EE19" s="971"/>
      <c r="EF19" s="971"/>
      <c r="EG19" s="971"/>
      <c r="EH19" s="971"/>
      <c r="EI19" s="971"/>
      <c r="EJ19" s="971"/>
      <c r="EK19" s="971"/>
      <c r="EL19" s="971"/>
      <c r="EM19" s="971"/>
      <c r="EN19" s="971"/>
      <c r="EO19" s="971"/>
      <c r="EP19" s="971"/>
      <c r="EQ19" s="971"/>
      <c r="ER19" s="971"/>
      <c r="ES19" s="971"/>
      <c r="ET19" s="971"/>
      <c r="EU19" s="971"/>
      <c r="EV19" s="971"/>
      <c r="EW19" s="971"/>
      <c r="EX19" s="971"/>
      <c r="EY19" s="971"/>
      <c r="EZ19" s="971"/>
      <c r="FA19" s="971"/>
      <c r="FB19" s="971"/>
      <c r="FC19" s="971"/>
      <c r="FD19" s="971"/>
      <c r="FE19" s="971"/>
      <c r="FF19" s="971"/>
      <c r="FG19" s="971"/>
      <c r="FH19" s="971"/>
      <c r="FI19" s="971"/>
      <c r="FJ19" s="971"/>
      <c r="FK19" s="971"/>
      <c r="FL19" s="971"/>
      <c r="FM19" s="971"/>
      <c r="FN19" s="971"/>
      <c r="FO19" s="971"/>
      <c r="FP19" s="971"/>
      <c r="FQ19" s="971"/>
      <c r="FR19" s="971"/>
      <c r="FS19" s="971"/>
      <c r="FT19" s="971"/>
      <c r="FU19" s="971"/>
      <c r="FV19" s="971"/>
      <c r="FW19" s="971"/>
      <c r="FX19" s="971"/>
      <c r="FY19" s="971"/>
      <c r="FZ19" s="971"/>
      <c r="GA19" s="971"/>
      <c r="GB19" s="971"/>
      <c r="GC19" s="971"/>
      <c r="GD19" s="971"/>
      <c r="GE19" s="971"/>
      <c r="GF19" s="971"/>
      <c r="GG19" s="971"/>
      <c r="GH19" s="971"/>
      <c r="GI19" s="971"/>
      <c r="GJ19" s="971"/>
      <c r="GK19" s="971"/>
      <c r="GL19" s="971"/>
      <c r="GM19" s="971"/>
      <c r="GN19" s="971"/>
      <c r="GO19" s="971"/>
      <c r="GP19" s="971"/>
      <c r="GQ19" s="971"/>
      <c r="GR19" s="971"/>
      <c r="GS19" s="971"/>
      <c r="GT19" s="971"/>
      <c r="GU19" s="971"/>
      <c r="GV19" s="971"/>
      <c r="GW19" s="971"/>
      <c r="GX19" s="971"/>
      <c r="GY19" s="971"/>
      <c r="GZ19" s="971"/>
      <c r="HA19" s="971"/>
      <c r="HB19" s="971"/>
      <c r="HC19" s="971"/>
      <c r="HD19" s="971"/>
      <c r="HE19" s="971"/>
      <c r="HF19" s="971"/>
      <c r="HG19" s="971"/>
      <c r="HH19" s="971"/>
      <c r="HI19" s="971"/>
      <c r="HJ19" s="971"/>
      <c r="HK19" s="971"/>
      <c r="HL19" s="971"/>
      <c r="HM19" s="971"/>
      <c r="HN19" s="971"/>
      <c r="HO19" s="971"/>
      <c r="HP19" s="971"/>
      <c r="HQ19" s="971"/>
      <c r="HR19" s="971"/>
      <c r="HS19" s="971"/>
      <c r="HT19" s="971"/>
      <c r="HU19" s="971"/>
      <c r="HV19" s="971"/>
      <c r="HW19" s="971"/>
      <c r="HX19" s="971"/>
      <c r="HY19" s="971"/>
      <c r="HZ19" s="971"/>
      <c r="IA19" s="971"/>
      <c r="IB19" s="971"/>
      <c r="IC19" s="971"/>
      <c r="ID19" s="971"/>
      <c r="IE19" s="971"/>
      <c r="IF19" s="971"/>
      <c r="IG19" s="971"/>
      <c r="IH19" s="971"/>
      <c r="II19" s="971"/>
      <c r="IJ19" s="971"/>
      <c r="IK19" s="971"/>
      <c r="IL19" s="971"/>
      <c r="IM19" s="971"/>
      <c r="IN19" s="971"/>
      <c r="IO19" s="971"/>
      <c r="IP19" s="971"/>
      <c r="IQ19" s="971"/>
      <c r="IR19" s="971"/>
      <c r="IS19" s="971"/>
      <c r="IT19" s="971"/>
      <c r="IU19" s="971"/>
      <c r="IV19" s="971"/>
    </row>
    <row r="20" spans="1:256" s="1671" customFormat="1" ht="20.25" customHeight="1">
      <c r="A20" s="971"/>
      <c r="B20" s="1688"/>
      <c r="C20" s="1322"/>
      <c r="D20" s="1322"/>
      <c r="E20" s="971"/>
      <c r="F20" s="1322"/>
      <c r="G20" s="1322"/>
      <c r="H20" s="1322"/>
      <c r="I20" s="1322"/>
      <c r="J20" s="1322"/>
      <c r="K20" s="1322"/>
      <c r="L20" s="1322"/>
      <c r="M20" s="1322"/>
      <c r="N20" s="1322"/>
      <c r="O20" s="1683" t="s">
        <v>25</v>
      </c>
      <c r="P20" s="1322"/>
      <c r="Q20" s="1322"/>
      <c r="R20" s="1322"/>
      <c r="S20" s="1322"/>
      <c r="T20" s="1322"/>
      <c r="U20" s="1322"/>
      <c r="V20" s="1322"/>
      <c r="W20" s="1322"/>
      <c r="X20" s="1322"/>
      <c r="Y20" s="1322"/>
      <c r="Z20" s="1322"/>
      <c r="AA20" s="1322"/>
      <c r="AB20" s="1322"/>
      <c r="AC20" s="1322"/>
      <c r="AD20" s="1322"/>
      <c r="AE20" s="1322"/>
      <c r="AF20" s="1322"/>
      <c r="AG20" s="1322"/>
      <c r="AH20" s="1322"/>
      <c r="AI20" s="1322"/>
      <c r="AJ20" s="1322"/>
      <c r="AK20" s="1322"/>
      <c r="AL20" s="1322"/>
      <c r="AM20" s="1322"/>
      <c r="AN20" s="1322"/>
      <c r="AO20" s="1322"/>
      <c r="AP20" s="1322"/>
      <c r="AQ20" s="1322"/>
      <c r="AR20" s="1322"/>
      <c r="AS20" s="1683" t="s">
        <v>12</v>
      </c>
      <c r="AT20" s="1322"/>
      <c r="AU20" s="1322"/>
      <c r="AV20" s="1322"/>
      <c r="AW20" s="1322"/>
      <c r="AX20" s="1322"/>
      <c r="AY20" s="1322"/>
      <c r="AZ20" s="1322"/>
      <c r="BA20" s="1322"/>
      <c r="BB20" s="1322"/>
      <c r="BC20" s="1322"/>
      <c r="BD20" s="1322"/>
      <c r="BE20" s="1322"/>
      <c r="BF20" s="1322"/>
      <c r="BG20" s="1322"/>
      <c r="BH20" s="1322"/>
      <c r="BI20" s="1322"/>
      <c r="BJ20" s="1322"/>
      <c r="BK20" s="1322"/>
      <c r="BL20" s="1322"/>
      <c r="BM20" s="1322"/>
      <c r="BN20" s="1322"/>
      <c r="BO20" s="1322"/>
      <c r="BP20" s="1322"/>
      <c r="BQ20" s="1322"/>
      <c r="BR20" s="1322"/>
      <c r="BS20" s="1322"/>
      <c r="BT20" s="1322"/>
      <c r="BU20" s="1322"/>
      <c r="BV20" s="1322"/>
      <c r="BW20" s="1322"/>
      <c r="BX20" s="1322"/>
      <c r="BY20" s="1322"/>
      <c r="BZ20" s="1322"/>
      <c r="CA20" s="1322"/>
      <c r="CB20" s="1322"/>
      <c r="CC20" s="1322"/>
      <c r="CD20" s="1322"/>
      <c r="CE20" s="1322"/>
      <c r="CF20" s="1322"/>
      <c r="CG20" s="1322"/>
      <c r="CH20" s="1322"/>
      <c r="CI20" s="1322"/>
      <c r="CJ20" s="1322"/>
      <c r="CK20" s="1322"/>
      <c r="CL20" s="1322"/>
      <c r="CM20" s="971"/>
      <c r="CN20" s="971"/>
      <c r="CO20" s="971"/>
      <c r="CP20" s="971"/>
      <c r="CQ20" s="971"/>
      <c r="CR20" s="971"/>
      <c r="CS20" s="971"/>
      <c r="CT20" s="971"/>
      <c r="CU20" s="971"/>
      <c r="CV20" s="971"/>
      <c r="CW20" s="971"/>
      <c r="CX20" s="971"/>
      <c r="CY20" s="971"/>
      <c r="CZ20" s="971"/>
      <c r="DA20" s="971"/>
      <c r="DB20" s="971"/>
      <c r="DC20" s="971"/>
      <c r="DD20" s="971"/>
      <c r="DE20" s="971"/>
      <c r="DF20" s="971"/>
      <c r="DG20" s="971"/>
      <c r="DH20" s="971"/>
      <c r="DI20" s="971"/>
      <c r="DJ20" s="971"/>
      <c r="DK20" s="971"/>
      <c r="DL20" s="971"/>
      <c r="DM20" s="971"/>
      <c r="DN20" s="971"/>
      <c r="DO20" s="971"/>
      <c r="DP20" s="971"/>
      <c r="DQ20" s="971"/>
      <c r="DR20" s="971"/>
      <c r="DS20" s="971"/>
      <c r="DT20" s="971"/>
      <c r="DU20" s="971"/>
      <c r="DV20" s="971"/>
      <c r="DW20" s="971"/>
      <c r="DX20" s="971"/>
      <c r="DY20" s="971"/>
      <c r="DZ20" s="971"/>
      <c r="EA20" s="971"/>
      <c r="EB20" s="971"/>
      <c r="EC20" s="971"/>
      <c r="ED20" s="971"/>
      <c r="EE20" s="971"/>
      <c r="EF20" s="971"/>
      <c r="EG20" s="971"/>
      <c r="EH20" s="971"/>
      <c r="EI20" s="971"/>
      <c r="EJ20" s="971"/>
      <c r="EK20" s="971"/>
      <c r="EL20" s="971"/>
      <c r="EM20" s="971"/>
      <c r="EN20" s="971"/>
      <c r="EO20" s="971"/>
      <c r="EP20" s="971"/>
      <c r="EQ20" s="971"/>
      <c r="ER20" s="971"/>
      <c r="ES20" s="971"/>
      <c r="ET20" s="971"/>
      <c r="EU20" s="971"/>
      <c r="EV20" s="971"/>
      <c r="EW20" s="971"/>
      <c r="EX20" s="971"/>
      <c r="EY20" s="971"/>
      <c r="EZ20" s="971"/>
      <c r="FA20" s="971"/>
      <c r="FB20" s="971"/>
      <c r="FC20" s="971"/>
      <c r="FD20" s="971"/>
      <c r="FE20" s="971"/>
      <c r="FF20" s="971"/>
      <c r="FG20" s="971"/>
      <c r="FH20" s="971"/>
      <c r="FI20" s="971"/>
      <c r="FJ20" s="971"/>
      <c r="FK20" s="971"/>
      <c r="FL20" s="971"/>
      <c r="FM20" s="971"/>
      <c r="FN20" s="971"/>
      <c r="FO20" s="971"/>
      <c r="FP20" s="971"/>
      <c r="FQ20" s="971"/>
      <c r="FR20" s="971"/>
      <c r="FS20" s="971"/>
      <c r="FT20" s="971"/>
      <c r="FU20" s="971"/>
      <c r="FV20" s="971"/>
      <c r="FW20" s="971"/>
      <c r="FX20" s="971"/>
      <c r="FY20" s="971"/>
      <c r="FZ20" s="971"/>
      <c r="GA20" s="971"/>
      <c r="GB20" s="971"/>
      <c r="GC20" s="971"/>
      <c r="GD20" s="971"/>
      <c r="GE20" s="971"/>
      <c r="GF20" s="971"/>
      <c r="GG20" s="971"/>
      <c r="GH20" s="971"/>
      <c r="GI20" s="971"/>
      <c r="GJ20" s="971"/>
      <c r="GK20" s="971"/>
      <c r="GL20" s="971"/>
      <c r="GM20" s="971"/>
      <c r="GN20" s="971"/>
      <c r="GO20" s="971"/>
      <c r="GP20" s="971"/>
      <c r="GQ20" s="971"/>
      <c r="GR20" s="971"/>
      <c r="GS20" s="971"/>
      <c r="GT20" s="971"/>
      <c r="GU20" s="971"/>
      <c r="GV20" s="971"/>
      <c r="GW20" s="971"/>
      <c r="GX20" s="971"/>
      <c r="GY20" s="971"/>
      <c r="GZ20" s="971"/>
      <c r="HA20" s="971"/>
      <c r="HB20" s="971"/>
      <c r="HC20" s="971"/>
      <c r="HD20" s="971"/>
      <c r="HE20" s="971"/>
      <c r="HF20" s="971"/>
      <c r="HG20" s="971"/>
      <c r="HH20" s="971"/>
      <c r="HI20" s="971"/>
      <c r="HJ20" s="971"/>
      <c r="HK20" s="971"/>
      <c r="HL20" s="971"/>
      <c r="HM20" s="971"/>
      <c r="HN20" s="971"/>
      <c r="HO20" s="971"/>
      <c r="HP20" s="971"/>
      <c r="HQ20" s="971"/>
      <c r="HR20" s="971"/>
      <c r="HS20" s="971"/>
      <c r="HT20" s="971"/>
      <c r="HU20" s="971"/>
      <c r="HV20" s="971"/>
      <c r="HW20" s="971"/>
      <c r="HX20" s="971"/>
      <c r="HY20" s="971"/>
      <c r="HZ20" s="971"/>
      <c r="IA20" s="971"/>
      <c r="IB20" s="971"/>
      <c r="IC20" s="971"/>
      <c r="ID20" s="971"/>
      <c r="IE20" s="971"/>
      <c r="IF20" s="971"/>
      <c r="IG20" s="971"/>
      <c r="IH20" s="971"/>
      <c r="II20" s="971"/>
      <c r="IJ20" s="971"/>
      <c r="IK20" s="971"/>
      <c r="IL20" s="971"/>
      <c r="IM20" s="971"/>
      <c r="IN20" s="971"/>
      <c r="IO20" s="971"/>
      <c r="IP20" s="971"/>
      <c r="IQ20" s="971"/>
      <c r="IR20" s="971"/>
      <c r="IS20" s="971"/>
      <c r="IT20" s="971"/>
      <c r="IU20" s="971"/>
      <c r="IV20" s="971"/>
    </row>
    <row r="21" spans="1:256" s="1670" customFormat="1" ht="13.5" customHeight="1">
      <c r="A21" s="971"/>
      <c r="B21" s="1688"/>
      <c r="C21" s="1322"/>
      <c r="D21" s="1322"/>
      <c r="E21" s="971"/>
      <c r="F21" s="1322"/>
      <c r="G21" s="1322"/>
      <c r="H21" s="1322"/>
      <c r="I21" s="1322"/>
      <c r="J21" s="1322"/>
      <c r="K21" s="1322"/>
      <c r="L21" s="1322"/>
      <c r="M21" s="1322"/>
      <c r="N21" s="1322"/>
      <c r="O21" s="1683"/>
      <c r="P21" s="1322"/>
      <c r="Q21" s="1322"/>
      <c r="R21" s="1322"/>
      <c r="S21" s="1322"/>
      <c r="T21" s="1322"/>
      <c r="U21" s="1322"/>
      <c r="V21" s="1322"/>
      <c r="W21" s="1322"/>
      <c r="X21" s="1322"/>
      <c r="Y21" s="1322"/>
      <c r="Z21" s="1322"/>
      <c r="AA21" s="1322"/>
      <c r="AB21" s="1322"/>
      <c r="AC21" s="1322"/>
      <c r="AD21" s="1322"/>
      <c r="AE21" s="1322"/>
      <c r="AF21" s="1322"/>
      <c r="AG21" s="1322"/>
      <c r="AH21" s="1322"/>
      <c r="AI21" s="1322"/>
      <c r="AJ21" s="1322"/>
      <c r="AK21" s="1322"/>
      <c r="AL21" s="1322"/>
      <c r="AM21" s="1322"/>
      <c r="AN21" s="1322"/>
      <c r="AO21" s="1322"/>
      <c r="AP21" s="1322"/>
      <c r="AQ21" s="1322"/>
      <c r="AR21" s="1322"/>
      <c r="AS21" s="1683"/>
      <c r="AT21" s="1322"/>
      <c r="AU21" s="1322"/>
      <c r="AV21" s="1322"/>
      <c r="AW21" s="1322"/>
      <c r="AX21" s="1322"/>
      <c r="AY21" s="1322"/>
      <c r="AZ21" s="1322"/>
      <c r="BA21" s="1322"/>
      <c r="BB21" s="1322"/>
      <c r="BC21" s="1322"/>
      <c r="BD21" s="1322"/>
      <c r="BE21" s="1322"/>
      <c r="BF21" s="1322"/>
      <c r="BG21" s="1322"/>
      <c r="BH21" s="1322"/>
      <c r="BI21" s="1322"/>
      <c r="BJ21" s="1322"/>
      <c r="BK21" s="1322"/>
      <c r="BL21" s="1322"/>
      <c r="BM21" s="1322"/>
      <c r="BN21" s="1322"/>
      <c r="BO21" s="1322"/>
      <c r="BP21" s="1322"/>
      <c r="BQ21" s="1322"/>
      <c r="BR21" s="1322"/>
      <c r="BS21" s="1322"/>
      <c r="BT21" s="1322"/>
      <c r="BU21" s="1322"/>
      <c r="BV21" s="1322"/>
      <c r="BW21" s="1322"/>
      <c r="BX21" s="1322"/>
      <c r="BY21" s="1322"/>
      <c r="BZ21" s="1322"/>
      <c r="CA21" s="1322"/>
      <c r="CB21" s="1322"/>
      <c r="CC21" s="1322"/>
      <c r="CD21" s="1322"/>
      <c r="CE21" s="1322"/>
      <c r="CF21" s="1322"/>
      <c r="CG21" s="1322"/>
      <c r="CH21" s="1322"/>
      <c r="CI21" s="1322"/>
      <c r="CJ21" s="1322"/>
      <c r="CK21" s="1687"/>
      <c r="CL21" s="1687"/>
      <c r="CM21" s="1320"/>
      <c r="CN21" s="1320"/>
      <c r="CO21" s="1320"/>
      <c r="CP21" s="1320"/>
      <c r="CQ21" s="1320"/>
      <c r="CR21" s="1320"/>
      <c r="CS21" s="1320"/>
      <c r="CT21" s="1320"/>
      <c r="CU21" s="1320"/>
      <c r="CV21" s="1320"/>
      <c r="CW21" s="1320"/>
      <c r="CX21" s="1320"/>
      <c r="CY21" s="1320"/>
      <c r="CZ21" s="1320"/>
      <c r="DA21" s="1320"/>
      <c r="DB21" s="1320"/>
      <c r="DC21" s="1320"/>
      <c r="DD21" s="1320"/>
      <c r="DE21" s="1320"/>
      <c r="DF21" s="1320"/>
      <c r="DG21" s="1320"/>
      <c r="DH21" s="1320"/>
      <c r="DI21" s="1320"/>
      <c r="DJ21" s="1320"/>
      <c r="DK21" s="1320"/>
      <c r="DL21" s="1320"/>
      <c r="DM21" s="1320"/>
      <c r="DN21" s="1320"/>
      <c r="DO21" s="1320"/>
      <c r="DP21" s="1320"/>
      <c r="DQ21" s="1320"/>
      <c r="DR21" s="1320"/>
      <c r="DS21" s="1320"/>
      <c r="DT21" s="1320"/>
      <c r="DU21" s="1320"/>
      <c r="DV21" s="1320"/>
      <c r="DW21" s="1320"/>
      <c r="DX21" s="1320"/>
      <c r="DY21" s="1320"/>
      <c r="DZ21" s="1320"/>
      <c r="EA21" s="1320"/>
      <c r="EB21" s="1320"/>
      <c r="EC21" s="1320"/>
      <c r="ED21" s="1320"/>
      <c r="EE21" s="1320"/>
      <c r="EF21" s="1320"/>
      <c r="EG21" s="1320"/>
      <c r="EH21" s="1320"/>
      <c r="EI21" s="1320"/>
      <c r="EJ21" s="1320"/>
      <c r="EK21" s="1320"/>
      <c r="EL21" s="1320"/>
      <c r="EM21" s="1320"/>
      <c r="EN21" s="1320"/>
      <c r="EO21" s="1320"/>
      <c r="EP21" s="1320"/>
      <c r="EQ21" s="1320"/>
      <c r="ER21" s="1320"/>
      <c r="ES21" s="1320"/>
      <c r="ET21" s="1320"/>
      <c r="EU21" s="1320"/>
      <c r="EV21" s="1320"/>
      <c r="EW21" s="1320"/>
      <c r="EX21" s="1320"/>
      <c r="EY21" s="1320"/>
      <c r="EZ21" s="1320"/>
      <c r="FA21" s="1320"/>
      <c r="FB21" s="1320"/>
      <c r="FC21" s="1320"/>
      <c r="FD21" s="1320"/>
      <c r="FE21" s="1320"/>
      <c r="FF21" s="1320"/>
      <c r="FG21" s="1320"/>
      <c r="FH21" s="1320"/>
      <c r="FI21" s="1320"/>
      <c r="FJ21" s="1320"/>
      <c r="FK21" s="1320"/>
      <c r="FL21" s="1320"/>
      <c r="FM21" s="1320"/>
      <c r="FN21" s="1320"/>
      <c r="FO21" s="1320"/>
      <c r="FP21" s="1320"/>
      <c r="FQ21" s="1320"/>
      <c r="FR21" s="1320"/>
      <c r="FS21" s="1320"/>
      <c r="FT21" s="1320"/>
      <c r="FU21" s="1320"/>
      <c r="FV21" s="1320"/>
      <c r="FW21" s="1320"/>
      <c r="FX21" s="1320"/>
      <c r="FY21" s="1320"/>
      <c r="FZ21" s="1320"/>
      <c r="GA21" s="1320"/>
      <c r="GB21" s="1320"/>
      <c r="GC21" s="1320"/>
      <c r="GD21" s="1320"/>
      <c r="GE21" s="1320"/>
      <c r="GF21" s="1320"/>
      <c r="GG21" s="1320"/>
      <c r="GH21" s="1320"/>
      <c r="GI21" s="1320"/>
      <c r="GJ21" s="1320"/>
      <c r="GK21" s="1320"/>
      <c r="GL21" s="1320"/>
      <c r="GM21" s="1320"/>
      <c r="GN21" s="1320"/>
      <c r="GO21" s="1320"/>
      <c r="GP21" s="1320"/>
      <c r="GQ21" s="1320"/>
      <c r="GR21" s="1320"/>
      <c r="GS21" s="1320"/>
      <c r="GT21" s="1320"/>
      <c r="GU21" s="1320"/>
      <c r="GV21" s="1320"/>
      <c r="GW21" s="1320"/>
      <c r="GX21" s="1320"/>
      <c r="GY21" s="1320"/>
      <c r="GZ21" s="1320"/>
      <c r="HA21" s="1320"/>
      <c r="HB21" s="1320"/>
      <c r="HC21" s="1320"/>
      <c r="HD21" s="1320"/>
      <c r="HE21" s="1320"/>
      <c r="HF21" s="1320"/>
      <c r="HG21" s="1320"/>
      <c r="HH21" s="1320"/>
      <c r="HI21" s="1320"/>
      <c r="HJ21" s="1320"/>
      <c r="HK21" s="1320"/>
      <c r="HL21" s="1320"/>
      <c r="HM21" s="1320"/>
      <c r="HN21" s="1320"/>
      <c r="HO21" s="1320"/>
      <c r="HP21" s="1320"/>
      <c r="HQ21" s="1320"/>
      <c r="HR21" s="1320"/>
      <c r="HS21" s="1320"/>
      <c r="HT21" s="1320"/>
      <c r="HU21" s="1320"/>
      <c r="HV21" s="1320"/>
      <c r="HW21" s="1320"/>
      <c r="HX21" s="1320"/>
      <c r="HY21" s="1320"/>
      <c r="HZ21" s="1320"/>
      <c r="IA21" s="1320"/>
      <c r="IB21" s="1320"/>
      <c r="IC21" s="1320"/>
      <c r="ID21" s="1320"/>
      <c r="IE21" s="1320"/>
      <c r="IF21" s="1320"/>
      <c r="IG21" s="1320"/>
      <c r="IH21" s="1320"/>
      <c r="II21" s="1320"/>
      <c r="IJ21" s="1320"/>
      <c r="IK21" s="1320"/>
      <c r="IL21" s="1320"/>
      <c r="IM21" s="1320"/>
      <c r="IN21" s="1320"/>
      <c r="IO21" s="1320"/>
      <c r="IP21" s="1320"/>
      <c r="IQ21" s="1320"/>
      <c r="IR21" s="1320"/>
      <c r="IS21" s="1320"/>
      <c r="IT21" s="1320"/>
      <c r="IU21" s="1320"/>
      <c r="IV21" s="1320"/>
    </row>
    <row r="22" spans="1:256" s="1671" customFormat="1" ht="13.5" customHeight="1">
      <c r="A22" s="971"/>
      <c r="B22" s="1688"/>
      <c r="C22" s="1322"/>
      <c r="D22" s="1322"/>
      <c r="E22" s="1325"/>
      <c r="F22" s="1322"/>
      <c r="G22" s="1322"/>
      <c r="H22" s="1322"/>
      <c r="I22" s="1322"/>
      <c r="J22" s="1322"/>
      <c r="K22" s="1322"/>
      <c r="L22" s="1322"/>
      <c r="M22" s="1322"/>
      <c r="N22" s="1322"/>
      <c r="O22" s="1322"/>
      <c r="P22" s="1322"/>
      <c r="Q22" s="1322"/>
      <c r="R22" s="1322"/>
      <c r="S22" s="1322"/>
      <c r="T22" s="1322"/>
      <c r="U22" s="1322"/>
      <c r="V22" s="1322"/>
      <c r="W22" s="1322"/>
      <c r="X22" s="1322"/>
      <c r="Y22" s="1322"/>
      <c r="Z22" s="1322"/>
      <c r="AA22" s="1322"/>
      <c r="AB22" s="1322"/>
      <c r="AC22" s="1322"/>
      <c r="AD22" s="1322"/>
      <c r="AE22" s="1322"/>
      <c r="AF22" s="1322"/>
      <c r="AG22" s="1322"/>
      <c r="AH22" s="1322"/>
      <c r="AI22" s="1322"/>
      <c r="AJ22" s="1322"/>
      <c r="AK22" s="1322"/>
      <c r="AL22" s="1322"/>
      <c r="AM22" s="1322"/>
      <c r="AN22" s="1322"/>
      <c r="AO22" s="1322"/>
      <c r="AP22" s="1322"/>
      <c r="AQ22" s="1322"/>
      <c r="AR22" s="1322"/>
      <c r="AS22" s="1325"/>
      <c r="AT22" s="1322"/>
      <c r="AU22" s="1322"/>
      <c r="AV22" s="1322"/>
      <c r="AW22" s="1322"/>
      <c r="AX22" s="1322"/>
      <c r="AY22" s="1322"/>
      <c r="AZ22" s="1322"/>
      <c r="BA22" s="1322"/>
      <c r="BB22" s="1322"/>
      <c r="BC22" s="1322"/>
      <c r="BD22" s="1322"/>
      <c r="BE22" s="1322"/>
      <c r="BF22" s="1322"/>
      <c r="BG22" s="1322"/>
      <c r="BH22" s="1322"/>
      <c r="BI22" s="1322"/>
      <c r="BJ22" s="1322"/>
      <c r="BK22" s="1322"/>
      <c r="BL22" s="1322"/>
      <c r="BM22" s="1322"/>
      <c r="BN22" s="1322"/>
      <c r="BO22" s="1322"/>
      <c r="BP22" s="1322"/>
      <c r="BQ22" s="1322"/>
      <c r="BR22" s="1322"/>
      <c r="BS22" s="1322"/>
      <c r="BT22" s="1322"/>
      <c r="BU22" s="1322"/>
      <c r="BV22" s="1322"/>
      <c r="BW22" s="1322"/>
      <c r="BX22" s="1322"/>
      <c r="BY22" s="1322"/>
      <c r="BZ22" s="1322"/>
      <c r="CA22" s="1322"/>
      <c r="CB22" s="1322"/>
      <c r="CC22" s="1322"/>
      <c r="CD22" s="1322"/>
      <c r="CE22" s="1322"/>
      <c r="CF22" s="1322"/>
      <c r="CG22" s="1322"/>
      <c r="CH22" s="1322"/>
      <c r="CI22" s="971"/>
      <c r="CJ22" s="971"/>
      <c r="CK22" s="971"/>
      <c r="CL22" s="971"/>
      <c r="CM22" s="971"/>
      <c r="CN22" s="971"/>
      <c r="CO22" s="971"/>
      <c r="CP22" s="971"/>
      <c r="CQ22" s="971"/>
      <c r="CR22" s="971"/>
      <c r="CS22" s="971"/>
      <c r="CT22" s="971"/>
      <c r="CU22" s="971"/>
      <c r="CV22" s="971"/>
      <c r="CW22" s="971"/>
      <c r="CX22" s="971"/>
      <c r="CY22" s="971"/>
      <c r="CZ22" s="971"/>
      <c r="DA22" s="971"/>
      <c r="DB22" s="971"/>
      <c r="DC22" s="971"/>
      <c r="DD22" s="971"/>
      <c r="DE22" s="971"/>
      <c r="DF22" s="971"/>
      <c r="DG22" s="971"/>
      <c r="DH22" s="971"/>
      <c r="DI22" s="971"/>
      <c r="DJ22" s="971"/>
      <c r="DK22" s="971"/>
      <c r="DL22" s="971"/>
      <c r="DM22" s="971"/>
      <c r="DN22" s="971"/>
      <c r="DO22" s="971"/>
      <c r="DP22" s="971"/>
      <c r="DQ22" s="971"/>
      <c r="DR22" s="971"/>
      <c r="DS22" s="971"/>
      <c r="DT22" s="971"/>
      <c r="DU22" s="971"/>
      <c r="DV22" s="971"/>
      <c r="DW22" s="971"/>
      <c r="DX22" s="971"/>
      <c r="DY22" s="971"/>
      <c r="DZ22" s="971"/>
      <c r="EA22" s="971"/>
      <c r="EB22" s="971"/>
      <c r="EC22" s="971"/>
      <c r="ED22" s="971"/>
      <c r="EE22" s="971"/>
      <c r="EF22" s="971"/>
      <c r="EG22" s="971"/>
      <c r="EH22" s="971"/>
      <c r="EI22" s="971"/>
      <c r="EJ22" s="971"/>
      <c r="EK22" s="971"/>
      <c r="EL22" s="971"/>
      <c r="EM22" s="971"/>
      <c r="EN22" s="971"/>
      <c r="EO22" s="971"/>
      <c r="EP22" s="971"/>
      <c r="EQ22" s="971"/>
      <c r="ER22" s="971"/>
      <c r="ES22" s="971"/>
      <c r="ET22" s="971"/>
      <c r="EU22" s="971"/>
      <c r="EV22" s="971"/>
      <c r="EW22" s="971"/>
      <c r="EX22" s="971"/>
      <c r="EY22" s="971"/>
      <c r="EZ22" s="971"/>
      <c r="FA22" s="971"/>
      <c r="FB22" s="971"/>
      <c r="FC22" s="971"/>
      <c r="FD22" s="971"/>
      <c r="FE22" s="971"/>
      <c r="FF22" s="971"/>
      <c r="FG22" s="971"/>
      <c r="FH22" s="971"/>
      <c r="FI22" s="971"/>
      <c r="FJ22" s="971"/>
      <c r="FK22" s="971"/>
      <c r="FL22" s="971"/>
      <c r="FM22" s="971"/>
      <c r="FN22" s="971"/>
      <c r="FO22" s="971"/>
      <c r="FP22" s="971"/>
      <c r="FQ22" s="971"/>
      <c r="FR22" s="971"/>
      <c r="FS22" s="971"/>
      <c r="FT22" s="971"/>
      <c r="FU22" s="971"/>
      <c r="FV22" s="971"/>
      <c r="FW22" s="971"/>
      <c r="FX22" s="971"/>
      <c r="FY22" s="971"/>
      <c r="FZ22" s="971"/>
      <c r="GA22" s="971"/>
      <c r="GB22" s="971"/>
      <c r="GC22" s="971"/>
      <c r="GD22" s="971"/>
      <c r="GE22" s="971"/>
      <c r="GF22" s="971"/>
      <c r="GG22" s="971"/>
      <c r="GH22" s="971"/>
      <c r="GI22" s="971"/>
      <c r="GJ22" s="971"/>
      <c r="GK22" s="971"/>
      <c r="GL22" s="971"/>
      <c r="GM22" s="971"/>
      <c r="GN22" s="971"/>
      <c r="GO22" s="971"/>
      <c r="GP22" s="971"/>
      <c r="GQ22" s="971"/>
      <c r="GR22" s="971"/>
      <c r="GS22" s="971"/>
      <c r="GT22" s="971"/>
      <c r="GU22" s="971"/>
      <c r="GV22" s="971"/>
      <c r="GW22" s="971"/>
      <c r="GX22" s="971"/>
      <c r="GY22" s="971"/>
      <c r="GZ22" s="971"/>
      <c r="HA22" s="971"/>
      <c r="HB22" s="971"/>
      <c r="HC22" s="971"/>
      <c r="HD22" s="971"/>
      <c r="HE22" s="971"/>
      <c r="HF22" s="971"/>
      <c r="HG22" s="971"/>
      <c r="HH22" s="971"/>
      <c r="HI22" s="971"/>
      <c r="HJ22" s="971"/>
      <c r="HK22" s="971"/>
      <c r="HL22" s="971"/>
      <c r="HM22" s="971"/>
      <c r="HN22" s="971"/>
      <c r="HO22" s="971"/>
      <c r="HP22" s="971"/>
      <c r="HQ22" s="971"/>
      <c r="HR22" s="971"/>
      <c r="HS22" s="971"/>
      <c r="HT22" s="971"/>
      <c r="HU22" s="971"/>
      <c r="HV22" s="971"/>
      <c r="HW22" s="971"/>
      <c r="HX22" s="971"/>
      <c r="HY22" s="971"/>
      <c r="HZ22" s="971"/>
      <c r="IA22" s="971"/>
      <c r="IB22" s="971"/>
      <c r="IC22" s="971"/>
      <c r="ID22" s="971"/>
      <c r="IE22" s="971"/>
      <c r="IF22" s="971"/>
      <c r="IG22" s="971"/>
      <c r="IH22" s="971"/>
      <c r="II22" s="971"/>
      <c r="IJ22" s="971"/>
      <c r="IK22" s="971"/>
      <c r="IL22" s="971"/>
      <c r="IM22" s="971"/>
      <c r="IN22" s="971"/>
      <c r="IO22" s="971"/>
      <c r="IP22" s="971"/>
      <c r="IQ22" s="971"/>
      <c r="IR22" s="971"/>
      <c r="IS22" s="971"/>
      <c r="IT22" s="971"/>
      <c r="IU22" s="971"/>
      <c r="IV22" s="971"/>
    </row>
    <row r="23" spans="1:256" s="1671" customFormat="1" ht="20.100000000000001" customHeight="1">
      <c r="A23" s="1320"/>
      <c r="B23" s="1688"/>
      <c r="C23" s="1322"/>
      <c r="D23" s="1322"/>
      <c r="E23" s="1325"/>
      <c r="F23" s="1322"/>
      <c r="G23" s="1694" t="s">
        <v>11</v>
      </c>
      <c r="H23" s="1320"/>
      <c r="I23" s="1320"/>
      <c r="J23" s="1322"/>
      <c r="K23" s="1322"/>
      <c r="L23" s="1322"/>
      <c r="M23" s="1322"/>
      <c r="N23" s="1322"/>
      <c r="O23" s="1322"/>
      <c r="P23" s="1322"/>
      <c r="Q23" s="1322"/>
      <c r="R23" s="1322"/>
      <c r="S23" s="1322"/>
      <c r="T23" s="1322"/>
      <c r="U23" s="1322"/>
      <c r="V23" s="1322"/>
      <c r="W23" s="1322"/>
      <c r="X23" s="1322"/>
      <c r="Y23" s="1322"/>
      <c r="Z23" s="1322"/>
      <c r="AA23" s="1322"/>
      <c r="AB23" s="1322"/>
      <c r="AC23" s="1322"/>
      <c r="AD23" s="1322"/>
      <c r="AE23" s="1322"/>
      <c r="AF23" s="1322"/>
      <c r="AG23" s="1322"/>
      <c r="AH23" s="1322"/>
      <c r="AI23" s="1322"/>
      <c r="AJ23" s="1322"/>
      <c r="AK23" s="1322"/>
      <c r="AL23" s="1322"/>
      <c r="AM23" s="1322"/>
      <c r="AN23" s="1322"/>
      <c r="AO23" s="1322"/>
      <c r="AP23" s="1322"/>
      <c r="AQ23" s="1322"/>
      <c r="AR23" s="1322"/>
      <c r="AS23" s="1325"/>
      <c r="AT23" s="1322"/>
      <c r="AU23" s="1322"/>
      <c r="AV23" s="1322"/>
      <c r="AW23" s="1322"/>
      <c r="AX23" s="1322"/>
      <c r="AY23" s="1322"/>
      <c r="AZ23" s="1322"/>
      <c r="BA23" s="1322"/>
      <c r="BB23" s="1322"/>
      <c r="BC23" s="1322"/>
      <c r="BD23" s="1322"/>
      <c r="BE23" s="1322"/>
      <c r="BF23" s="1322"/>
      <c r="BG23" s="1322"/>
      <c r="BH23" s="1322"/>
      <c r="BI23" s="1322"/>
      <c r="BJ23" s="1322"/>
      <c r="BK23" s="1322"/>
      <c r="BL23" s="1322"/>
      <c r="BM23" s="1322"/>
      <c r="BN23" s="1322"/>
      <c r="BO23" s="1322"/>
      <c r="BP23" s="1322"/>
      <c r="BQ23" s="1322"/>
      <c r="BR23" s="1322"/>
      <c r="BS23" s="1322"/>
      <c r="BT23" s="1322"/>
      <c r="BU23" s="1322"/>
      <c r="BV23" s="1322"/>
      <c r="BW23" s="1322"/>
      <c r="BX23" s="1322"/>
      <c r="BY23" s="1322"/>
      <c r="BZ23" s="1322"/>
      <c r="CA23" s="1322"/>
      <c r="CB23" s="1322"/>
      <c r="CC23" s="1322"/>
      <c r="CD23" s="1322"/>
      <c r="CE23" s="1322"/>
      <c r="CF23" s="1322"/>
      <c r="CG23" s="1322"/>
      <c r="CH23" s="1322"/>
      <c r="CI23" s="1322"/>
      <c r="CJ23" s="1322"/>
      <c r="CK23" s="1322"/>
      <c r="CL23" s="1322"/>
      <c r="CM23" s="971"/>
      <c r="CN23" s="971"/>
      <c r="CO23" s="971"/>
      <c r="CP23" s="971"/>
      <c r="CQ23" s="971"/>
      <c r="CR23" s="971"/>
      <c r="CS23" s="971"/>
      <c r="CT23" s="971"/>
      <c r="CU23" s="971"/>
      <c r="CV23" s="971"/>
      <c r="CW23" s="971"/>
      <c r="CX23" s="971"/>
      <c r="CY23" s="971"/>
      <c r="CZ23" s="971"/>
      <c r="DA23" s="971"/>
      <c r="DB23" s="971"/>
      <c r="DC23" s="971"/>
      <c r="DD23" s="971"/>
      <c r="DE23" s="971"/>
      <c r="DF23" s="971"/>
      <c r="DG23" s="971"/>
      <c r="DH23" s="971"/>
      <c r="DI23" s="971"/>
      <c r="DJ23" s="971"/>
      <c r="DK23" s="971"/>
      <c r="DL23" s="971"/>
      <c r="DM23" s="971"/>
      <c r="DN23" s="971"/>
      <c r="DO23" s="971"/>
      <c r="DP23" s="971"/>
      <c r="DQ23" s="971"/>
      <c r="DR23" s="971"/>
      <c r="DS23" s="971"/>
      <c r="DT23" s="971"/>
      <c r="DU23" s="971"/>
      <c r="DV23" s="971"/>
      <c r="DW23" s="971"/>
      <c r="DX23" s="971"/>
      <c r="DY23" s="971"/>
      <c r="DZ23" s="971"/>
      <c r="EA23" s="971"/>
      <c r="EB23" s="971"/>
      <c r="EC23" s="971"/>
      <c r="ED23" s="971"/>
      <c r="EE23" s="971"/>
      <c r="EF23" s="971"/>
      <c r="EG23" s="971"/>
      <c r="EH23" s="971"/>
      <c r="EI23" s="971"/>
      <c r="EJ23" s="971"/>
      <c r="EK23" s="971"/>
      <c r="EL23" s="971"/>
      <c r="EM23" s="971"/>
      <c r="EN23" s="971"/>
      <c r="EO23" s="971"/>
      <c r="EP23" s="971"/>
      <c r="EQ23" s="971"/>
      <c r="ER23" s="971"/>
      <c r="ES23" s="971"/>
      <c r="ET23" s="971"/>
      <c r="EU23" s="971"/>
      <c r="EV23" s="971"/>
      <c r="EW23" s="971"/>
      <c r="EX23" s="971"/>
      <c r="EY23" s="971"/>
      <c r="EZ23" s="971"/>
      <c r="FA23" s="971"/>
      <c r="FB23" s="971"/>
      <c r="FC23" s="971"/>
      <c r="FD23" s="971"/>
      <c r="FE23" s="971"/>
      <c r="FF23" s="971"/>
      <c r="FG23" s="971"/>
      <c r="FH23" s="971"/>
      <c r="FI23" s="971"/>
      <c r="FJ23" s="971"/>
      <c r="FK23" s="971"/>
      <c r="FL23" s="971"/>
      <c r="FM23" s="971"/>
      <c r="FN23" s="971"/>
      <c r="FO23" s="971"/>
      <c r="FP23" s="971"/>
      <c r="FQ23" s="971"/>
      <c r="FR23" s="971"/>
      <c r="FS23" s="971"/>
      <c r="FT23" s="971"/>
      <c r="FU23" s="971"/>
      <c r="FV23" s="971"/>
      <c r="FW23" s="971"/>
      <c r="FX23" s="971"/>
      <c r="FY23" s="971"/>
      <c r="FZ23" s="971"/>
      <c r="GA23" s="971"/>
      <c r="GB23" s="971"/>
      <c r="GC23" s="971"/>
      <c r="GD23" s="971"/>
      <c r="GE23" s="971"/>
      <c r="GF23" s="971"/>
      <c r="GG23" s="971"/>
      <c r="GH23" s="971"/>
      <c r="GI23" s="971"/>
      <c r="GJ23" s="971"/>
      <c r="GK23" s="971"/>
      <c r="GL23" s="971"/>
      <c r="GM23" s="971"/>
      <c r="GN23" s="971"/>
      <c r="GO23" s="971"/>
      <c r="GP23" s="971"/>
      <c r="GQ23" s="971"/>
      <c r="GR23" s="971"/>
      <c r="GS23" s="971"/>
      <c r="GT23" s="971"/>
      <c r="GU23" s="971"/>
      <c r="GV23" s="971"/>
      <c r="GW23" s="971"/>
      <c r="GX23" s="971"/>
      <c r="GY23" s="971"/>
      <c r="GZ23" s="971"/>
      <c r="HA23" s="971"/>
      <c r="HB23" s="971"/>
      <c r="HC23" s="971"/>
      <c r="HD23" s="971"/>
      <c r="HE23" s="971"/>
      <c r="HF23" s="971"/>
      <c r="HG23" s="971"/>
      <c r="HH23" s="971"/>
      <c r="HI23" s="971"/>
      <c r="HJ23" s="971"/>
      <c r="HK23" s="971"/>
      <c r="HL23" s="971"/>
      <c r="HM23" s="971"/>
      <c r="HN23" s="971"/>
      <c r="HO23" s="971"/>
      <c r="HP23" s="971"/>
      <c r="HQ23" s="971"/>
      <c r="HR23" s="971"/>
      <c r="HS23" s="971"/>
      <c r="HT23" s="971"/>
      <c r="HU23" s="971"/>
      <c r="HV23" s="971"/>
      <c r="HW23" s="971"/>
      <c r="HX23" s="971"/>
      <c r="HY23" s="971"/>
      <c r="HZ23" s="971"/>
      <c r="IA23" s="971"/>
      <c r="IB23" s="971"/>
      <c r="IC23" s="971"/>
      <c r="ID23" s="971"/>
      <c r="IE23" s="971"/>
      <c r="IF23" s="971"/>
      <c r="IG23" s="971"/>
      <c r="IH23" s="971"/>
      <c r="II23" s="971"/>
      <c r="IJ23" s="971"/>
      <c r="IK23" s="971"/>
      <c r="IL23" s="971"/>
      <c r="IM23" s="971"/>
      <c r="IN23" s="971"/>
      <c r="IO23" s="971"/>
      <c r="IP23" s="971"/>
      <c r="IQ23" s="971"/>
      <c r="IR23" s="971"/>
      <c r="IS23" s="971"/>
      <c r="IT23" s="971"/>
      <c r="IU23" s="971"/>
      <c r="IV23" s="971"/>
    </row>
    <row r="24" spans="1:256" s="1671" customFormat="1" ht="20.100000000000001" customHeight="1">
      <c r="A24" s="1320"/>
      <c r="B24" s="1688"/>
      <c r="C24" s="1322"/>
      <c r="D24" s="1322"/>
      <c r="E24" s="1325"/>
      <c r="F24" s="1322"/>
      <c r="G24" s="1694"/>
      <c r="H24" s="1320"/>
      <c r="I24" s="1320"/>
      <c r="J24" s="1322"/>
      <c r="K24" s="1322"/>
      <c r="L24" s="1322"/>
      <c r="M24" s="1322"/>
      <c r="N24" s="1322"/>
      <c r="O24" s="1322"/>
      <c r="P24" s="1322"/>
      <c r="Q24" s="1322"/>
      <c r="R24" s="1322"/>
      <c r="S24" s="1322"/>
      <c r="T24" s="1322"/>
      <c r="U24" s="1322"/>
      <c r="V24" s="1322"/>
      <c r="W24" s="1322"/>
      <c r="X24" s="1322"/>
      <c r="Y24" s="1322"/>
      <c r="Z24" s="1322"/>
      <c r="AA24" s="1322"/>
      <c r="AB24" s="1322"/>
      <c r="AC24" s="1322"/>
      <c r="AD24" s="1322"/>
      <c r="AE24" s="1322"/>
      <c r="AF24" s="1322"/>
      <c r="AG24" s="1322"/>
      <c r="AH24" s="1322"/>
      <c r="AI24" s="1322"/>
      <c r="AJ24" s="1322"/>
      <c r="AK24" s="1322"/>
      <c r="AL24" s="1322"/>
      <c r="AM24" s="1322"/>
      <c r="AN24" s="1322"/>
      <c r="AO24" s="1322"/>
      <c r="AP24" s="1322"/>
      <c r="AQ24" s="1322"/>
      <c r="AR24" s="1322"/>
      <c r="AS24" s="1325"/>
      <c r="AT24" s="1322"/>
      <c r="AU24" s="1322"/>
      <c r="AV24" s="1322"/>
      <c r="AW24" s="1322"/>
      <c r="AX24" s="1322"/>
      <c r="AY24" s="1322"/>
      <c r="AZ24" s="1322"/>
      <c r="BA24" s="1322"/>
      <c r="BB24" s="1322"/>
      <c r="BC24" s="1322"/>
      <c r="BD24" s="1322"/>
      <c r="BE24" s="1322"/>
      <c r="BF24" s="1322"/>
      <c r="BG24" s="1322"/>
      <c r="BH24" s="1322"/>
      <c r="BI24" s="1322"/>
      <c r="BJ24" s="1322"/>
      <c r="BK24" s="1322"/>
      <c r="BL24" s="1322"/>
      <c r="BM24" s="1322"/>
      <c r="BN24" s="1322"/>
      <c r="BO24" s="1322"/>
      <c r="BP24" s="1322"/>
      <c r="BQ24" s="1322"/>
      <c r="BR24" s="1322"/>
      <c r="BS24" s="1322"/>
      <c r="BT24" s="1322"/>
      <c r="BU24" s="1322"/>
      <c r="BV24" s="1322"/>
      <c r="BW24" s="1322"/>
      <c r="BX24" s="1322"/>
      <c r="BY24" s="1322"/>
      <c r="BZ24" s="1322"/>
      <c r="CA24" s="1322"/>
      <c r="CB24" s="1322"/>
      <c r="CC24" s="1322"/>
      <c r="CD24" s="1322"/>
      <c r="CE24" s="1322"/>
      <c r="CF24" s="1322"/>
      <c r="CG24" s="1322"/>
      <c r="CH24" s="1322"/>
      <c r="CI24" s="1322"/>
      <c r="CJ24" s="1322"/>
      <c r="CK24" s="1322"/>
      <c r="CL24" s="1322"/>
      <c r="CM24" s="971"/>
      <c r="CN24" s="971"/>
      <c r="CO24" s="971"/>
      <c r="CP24" s="971"/>
      <c r="CQ24" s="971"/>
      <c r="CR24" s="971"/>
      <c r="CS24" s="971"/>
      <c r="CT24" s="971"/>
      <c r="CU24" s="971"/>
      <c r="CV24" s="971"/>
      <c r="CW24" s="971"/>
      <c r="CX24" s="971"/>
      <c r="CY24" s="971"/>
      <c r="CZ24" s="971"/>
      <c r="DA24" s="971"/>
      <c r="DB24" s="971"/>
      <c r="DC24" s="971"/>
      <c r="DD24" s="971"/>
      <c r="DE24" s="971"/>
      <c r="DF24" s="971"/>
      <c r="DG24" s="971"/>
      <c r="DH24" s="971"/>
      <c r="DI24" s="971"/>
      <c r="DJ24" s="971"/>
      <c r="DK24" s="971"/>
      <c r="DL24" s="971"/>
      <c r="DM24" s="971"/>
      <c r="DN24" s="971"/>
      <c r="DO24" s="971"/>
      <c r="DP24" s="971"/>
      <c r="DQ24" s="971"/>
      <c r="DR24" s="971"/>
      <c r="DS24" s="971"/>
      <c r="DT24" s="971"/>
      <c r="DU24" s="971"/>
      <c r="DV24" s="971"/>
      <c r="DW24" s="971"/>
      <c r="DX24" s="971"/>
      <c r="DY24" s="971"/>
      <c r="DZ24" s="971"/>
      <c r="EA24" s="971"/>
      <c r="EB24" s="971"/>
      <c r="EC24" s="971"/>
      <c r="ED24" s="971"/>
      <c r="EE24" s="971"/>
      <c r="EF24" s="971"/>
      <c r="EG24" s="971"/>
      <c r="EH24" s="971"/>
      <c r="EI24" s="971"/>
      <c r="EJ24" s="971"/>
      <c r="EK24" s="971"/>
      <c r="EL24" s="971"/>
      <c r="EM24" s="971"/>
      <c r="EN24" s="971"/>
      <c r="EO24" s="971"/>
      <c r="EP24" s="971"/>
      <c r="EQ24" s="971"/>
      <c r="ER24" s="971"/>
      <c r="ES24" s="971"/>
      <c r="ET24" s="971"/>
      <c r="EU24" s="971"/>
      <c r="EV24" s="971"/>
      <c r="EW24" s="971"/>
      <c r="EX24" s="971"/>
      <c r="EY24" s="971"/>
      <c r="EZ24" s="971"/>
      <c r="FA24" s="971"/>
      <c r="FB24" s="971"/>
      <c r="FC24" s="971"/>
      <c r="FD24" s="971"/>
      <c r="FE24" s="971"/>
      <c r="FF24" s="971"/>
      <c r="FG24" s="971"/>
      <c r="FH24" s="971"/>
      <c r="FI24" s="971"/>
      <c r="FJ24" s="971"/>
      <c r="FK24" s="971"/>
      <c r="FL24" s="971"/>
      <c r="FM24" s="971"/>
      <c r="FN24" s="971"/>
      <c r="FO24" s="971"/>
      <c r="FP24" s="971"/>
      <c r="FQ24" s="971"/>
      <c r="FR24" s="971"/>
      <c r="FS24" s="971"/>
      <c r="FT24" s="971"/>
      <c r="FU24" s="971"/>
      <c r="FV24" s="971"/>
      <c r="FW24" s="971"/>
      <c r="FX24" s="971"/>
      <c r="FY24" s="971"/>
      <c r="FZ24" s="971"/>
      <c r="GA24" s="971"/>
      <c r="GB24" s="971"/>
      <c r="GC24" s="971"/>
      <c r="GD24" s="971"/>
      <c r="GE24" s="971"/>
      <c r="GF24" s="971"/>
      <c r="GG24" s="971"/>
      <c r="GH24" s="971"/>
      <c r="GI24" s="971"/>
      <c r="GJ24" s="971"/>
      <c r="GK24" s="971"/>
      <c r="GL24" s="971"/>
      <c r="GM24" s="971"/>
      <c r="GN24" s="971"/>
      <c r="GO24" s="971"/>
      <c r="GP24" s="971"/>
      <c r="GQ24" s="971"/>
      <c r="GR24" s="971"/>
      <c r="GS24" s="971"/>
      <c r="GT24" s="971"/>
      <c r="GU24" s="971"/>
      <c r="GV24" s="971"/>
      <c r="GW24" s="971"/>
      <c r="GX24" s="971"/>
      <c r="GY24" s="971"/>
      <c r="GZ24" s="971"/>
      <c r="HA24" s="971"/>
      <c r="HB24" s="971"/>
      <c r="HC24" s="971"/>
      <c r="HD24" s="971"/>
      <c r="HE24" s="971"/>
      <c r="HF24" s="971"/>
      <c r="HG24" s="971"/>
      <c r="HH24" s="971"/>
      <c r="HI24" s="971"/>
      <c r="HJ24" s="971"/>
      <c r="HK24" s="971"/>
      <c r="HL24" s="971"/>
      <c r="HM24" s="971"/>
      <c r="HN24" s="971"/>
      <c r="HO24" s="971"/>
      <c r="HP24" s="971"/>
      <c r="HQ24" s="971"/>
      <c r="HR24" s="971"/>
      <c r="HS24" s="971"/>
      <c r="HT24" s="971"/>
      <c r="HU24" s="971"/>
      <c r="HV24" s="971"/>
      <c r="HW24" s="971"/>
      <c r="HX24" s="971"/>
      <c r="HY24" s="971"/>
      <c r="HZ24" s="971"/>
      <c r="IA24" s="971"/>
      <c r="IB24" s="971"/>
      <c r="IC24" s="971"/>
      <c r="ID24" s="971"/>
      <c r="IE24" s="971"/>
      <c r="IF24" s="971"/>
      <c r="IG24" s="971"/>
      <c r="IH24" s="971"/>
      <c r="II24" s="971"/>
      <c r="IJ24" s="971"/>
      <c r="IK24" s="971"/>
      <c r="IL24" s="971"/>
      <c r="IM24" s="971"/>
      <c r="IN24" s="971"/>
      <c r="IO24" s="971"/>
      <c r="IP24" s="971"/>
      <c r="IQ24" s="971"/>
      <c r="IR24" s="971"/>
      <c r="IS24" s="971"/>
      <c r="IT24" s="971"/>
      <c r="IU24" s="971"/>
      <c r="IV24" s="971"/>
    </row>
    <row r="25" spans="1:256" s="1671" customFormat="1" ht="18.75" customHeight="1">
      <c r="A25" s="971"/>
      <c r="B25" s="1688"/>
      <c r="C25" s="1688"/>
      <c r="D25" s="1326"/>
      <c r="E25" s="1322"/>
      <c r="F25" s="1322"/>
      <c r="G25" s="1325"/>
      <c r="H25" s="1683" t="s">
        <v>752</v>
      </c>
      <c r="I25" s="1683"/>
      <c r="J25" s="1322"/>
      <c r="K25" s="1322"/>
      <c r="L25" s="1322"/>
      <c r="M25" s="1322"/>
      <c r="N25" s="1322"/>
      <c r="O25" s="1322"/>
      <c r="P25" s="1322"/>
      <c r="Q25" s="1322"/>
      <c r="R25" s="1322"/>
      <c r="S25" s="1322"/>
      <c r="T25" s="1322"/>
      <c r="U25" s="1322"/>
      <c r="V25" s="1322"/>
      <c r="W25" s="1322"/>
      <c r="X25" s="1322"/>
      <c r="Y25" s="1322"/>
      <c r="Z25" s="1322"/>
      <c r="AA25" s="1322"/>
      <c r="AB25" s="1322"/>
      <c r="AC25" s="1322"/>
      <c r="AD25" s="1322"/>
      <c r="AE25" s="1322"/>
      <c r="AF25" s="1322"/>
      <c r="AG25" s="1322"/>
      <c r="AH25" s="1322"/>
      <c r="AI25" s="1322"/>
      <c r="AJ25" s="1322"/>
      <c r="AK25" s="1322"/>
      <c r="AL25" s="1322"/>
      <c r="AM25" s="1322"/>
      <c r="AN25" s="1322"/>
      <c r="AO25" s="1322"/>
      <c r="AP25" s="1322"/>
      <c r="AQ25" s="1322"/>
      <c r="AR25" s="1322"/>
      <c r="AS25" s="1322"/>
      <c r="AT25" s="1322"/>
      <c r="AU25" s="1322"/>
      <c r="AV25" s="1322"/>
      <c r="AW25" s="1322"/>
      <c r="AX25" s="1322"/>
      <c r="AY25" s="1322"/>
      <c r="AZ25" s="1322"/>
      <c r="BA25" s="1322"/>
      <c r="BB25" s="1322"/>
      <c r="BC25" s="1322"/>
      <c r="BD25" s="1322"/>
      <c r="BE25" s="1322"/>
      <c r="BF25" s="1322"/>
      <c r="BG25" s="1322"/>
      <c r="BH25" s="1322"/>
      <c r="BI25" s="1322"/>
      <c r="BJ25" s="1322"/>
      <c r="BK25" s="1322"/>
      <c r="BL25" s="1322"/>
      <c r="BM25" s="1322"/>
      <c r="BN25" s="1322"/>
      <c r="BO25" s="1322"/>
      <c r="BP25" s="1322"/>
      <c r="BQ25" s="1322"/>
      <c r="BR25" s="1322"/>
      <c r="BS25" s="1322"/>
      <c r="BT25" s="1322"/>
      <c r="BU25" s="1322"/>
      <c r="BV25" s="1322"/>
      <c r="BW25" s="1322"/>
      <c r="BX25" s="1322"/>
      <c r="BY25" s="1322"/>
      <c r="BZ25" s="1322"/>
      <c r="CA25" s="1322"/>
      <c r="CB25" s="1322"/>
      <c r="CC25" s="1322"/>
      <c r="CD25" s="1322"/>
      <c r="CE25" s="1322"/>
      <c r="CF25" s="1322"/>
      <c r="CG25" s="1322"/>
      <c r="CH25" s="1322"/>
      <c r="CI25" s="1322"/>
      <c r="CJ25" s="1322"/>
      <c r="CK25" s="1322"/>
      <c r="CL25" s="1322"/>
      <c r="CM25" s="971"/>
      <c r="CN25" s="971"/>
      <c r="CO25" s="971"/>
      <c r="CP25" s="971"/>
      <c r="CQ25" s="971"/>
      <c r="CR25" s="971"/>
      <c r="CS25" s="971"/>
      <c r="CT25" s="971"/>
      <c r="CU25" s="971"/>
      <c r="CV25" s="971"/>
      <c r="CW25" s="971"/>
      <c r="CX25" s="971"/>
      <c r="CY25" s="971"/>
      <c r="CZ25" s="971"/>
      <c r="DA25" s="971"/>
      <c r="DB25" s="971"/>
      <c r="DC25" s="971"/>
      <c r="DD25" s="971"/>
      <c r="DE25" s="971"/>
      <c r="DF25" s="971"/>
      <c r="DG25" s="971"/>
      <c r="DH25" s="971"/>
      <c r="DI25" s="971"/>
      <c r="DJ25" s="971"/>
      <c r="DK25" s="971"/>
      <c r="DL25" s="971"/>
      <c r="DM25" s="971"/>
      <c r="DN25" s="971"/>
      <c r="DO25" s="971"/>
      <c r="DP25" s="971"/>
      <c r="DQ25" s="971"/>
      <c r="DR25" s="971"/>
      <c r="DS25" s="971"/>
      <c r="DT25" s="971"/>
      <c r="DU25" s="971"/>
      <c r="DV25" s="971"/>
      <c r="DW25" s="971"/>
      <c r="DX25" s="971"/>
      <c r="DY25" s="971"/>
      <c r="DZ25" s="971"/>
      <c r="EA25" s="971"/>
      <c r="EB25" s="971"/>
      <c r="EC25" s="971"/>
      <c r="ED25" s="971"/>
      <c r="EE25" s="971"/>
      <c r="EF25" s="971"/>
      <c r="EG25" s="971"/>
      <c r="EH25" s="971"/>
      <c r="EI25" s="971"/>
      <c r="EJ25" s="971"/>
      <c r="EK25" s="971"/>
      <c r="EL25" s="971"/>
      <c r="EM25" s="971"/>
      <c r="EN25" s="971"/>
      <c r="EO25" s="971"/>
      <c r="EP25" s="971"/>
      <c r="EQ25" s="971"/>
      <c r="ER25" s="971"/>
      <c r="ES25" s="971"/>
      <c r="ET25" s="971"/>
      <c r="EU25" s="971"/>
      <c r="EV25" s="971"/>
      <c r="EW25" s="971"/>
      <c r="EX25" s="971"/>
      <c r="EY25" s="971"/>
      <c r="EZ25" s="971"/>
      <c r="FA25" s="971"/>
      <c r="FB25" s="971"/>
      <c r="FC25" s="971"/>
      <c r="FD25" s="971"/>
      <c r="FE25" s="971"/>
      <c r="FF25" s="971"/>
      <c r="FG25" s="971"/>
      <c r="FH25" s="971"/>
      <c r="FI25" s="971"/>
      <c r="FJ25" s="971"/>
      <c r="FK25" s="971"/>
      <c r="FL25" s="971"/>
      <c r="FM25" s="971"/>
      <c r="FN25" s="971"/>
      <c r="FO25" s="971"/>
      <c r="FP25" s="971"/>
      <c r="FQ25" s="971"/>
      <c r="FR25" s="971"/>
      <c r="FS25" s="971"/>
      <c r="FT25" s="971"/>
      <c r="FU25" s="971"/>
      <c r="FV25" s="971"/>
      <c r="FW25" s="971"/>
      <c r="FX25" s="971"/>
      <c r="FY25" s="971"/>
      <c r="FZ25" s="971"/>
      <c r="GA25" s="971"/>
      <c r="GB25" s="971"/>
      <c r="GC25" s="971"/>
      <c r="GD25" s="971"/>
      <c r="GE25" s="971"/>
      <c r="GF25" s="971"/>
      <c r="GG25" s="971"/>
      <c r="GH25" s="971"/>
      <c r="GI25" s="971"/>
      <c r="GJ25" s="971"/>
      <c r="GK25" s="971"/>
      <c r="GL25" s="971"/>
      <c r="GM25" s="971"/>
      <c r="GN25" s="971"/>
      <c r="GO25" s="971"/>
      <c r="GP25" s="971"/>
      <c r="GQ25" s="971"/>
      <c r="GR25" s="971"/>
      <c r="GS25" s="971"/>
      <c r="GT25" s="971"/>
      <c r="GU25" s="971"/>
      <c r="GV25" s="971"/>
      <c r="GW25" s="971"/>
      <c r="GX25" s="971"/>
      <c r="GY25" s="971"/>
      <c r="GZ25" s="971"/>
      <c r="HA25" s="971"/>
      <c r="HB25" s="971"/>
      <c r="HC25" s="971"/>
      <c r="HD25" s="971"/>
      <c r="HE25" s="971"/>
      <c r="HF25" s="971"/>
      <c r="HG25" s="971"/>
      <c r="HH25" s="971"/>
      <c r="HI25" s="971"/>
      <c r="HJ25" s="971"/>
      <c r="HK25" s="971"/>
      <c r="HL25" s="971"/>
      <c r="HM25" s="971"/>
      <c r="HN25" s="971"/>
      <c r="HO25" s="971"/>
      <c r="HP25" s="971"/>
      <c r="HQ25" s="971"/>
      <c r="HR25" s="971"/>
      <c r="HS25" s="971"/>
      <c r="HT25" s="971"/>
      <c r="HU25" s="971"/>
      <c r="HV25" s="971"/>
      <c r="HW25" s="971"/>
      <c r="HX25" s="971"/>
      <c r="HY25" s="971"/>
      <c r="HZ25" s="971"/>
      <c r="IA25" s="971"/>
      <c r="IB25" s="971"/>
      <c r="IC25" s="971"/>
      <c r="ID25" s="971"/>
      <c r="IE25" s="971"/>
      <c r="IF25" s="971"/>
      <c r="IG25" s="971"/>
      <c r="IH25" s="971"/>
      <c r="II25" s="971"/>
      <c r="IJ25" s="971"/>
      <c r="IK25" s="971"/>
      <c r="IL25" s="971"/>
      <c r="IM25" s="971"/>
      <c r="IN25" s="971"/>
      <c r="IO25" s="971"/>
      <c r="IP25" s="971"/>
      <c r="IQ25" s="971"/>
      <c r="IR25" s="971"/>
      <c r="IS25" s="971"/>
      <c r="IT25" s="971"/>
      <c r="IU25" s="971"/>
      <c r="IV25" s="971"/>
    </row>
    <row r="26" spans="1:256" s="1671" customFormat="1" ht="13.5" customHeight="1">
      <c r="A26" s="971"/>
      <c r="B26" s="1322"/>
      <c r="C26" s="1325"/>
      <c r="D26" s="1326"/>
      <c r="E26" s="1322"/>
      <c r="F26" s="1322"/>
      <c r="G26" s="1322"/>
      <c r="H26" s="1683" t="s">
        <v>753</v>
      </c>
      <c r="I26" s="1683"/>
      <c r="J26" s="1322"/>
      <c r="K26" s="1322"/>
      <c r="L26" s="1322"/>
      <c r="M26" s="1322"/>
      <c r="N26" s="1322"/>
      <c r="O26" s="1322"/>
      <c r="P26" s="1322"/>
      <c r="Q26" s="1322"/>
      <c r="R26" s="1322"/>
      <c r="S26" s="1322"/>
      <c r="T26" s="1322"/>
      <c r="U26" s="1322"/>
      <c r="V26" s="1322"/>
      <c r="W26" s="1322"/>
      <c r="X26" s="1322"/>
      <c r="Y26" s="1322"/>
      <c r="Z26" s="1322"/>
      <c r="AA26" s="1322"/>
      <c r="AB26" s="1322"/>
      <c r="AC26" s="1322"/>
      <c r="AD26" s="1322"/>
      <c r="AE26" s="1322"/>
      <c r="AF26" s="1322"/>
      <c r="AG26" s="1322"/>
      <c r="AH26" s="1322"/>
      <c r="AI26" s="1322"/>
      <c r="AJ26" s="1322"/>
      <c r="AK26" s="1322"/>
      <c r="AL26" s="1322"/>
      <c r="AM26" s="1322"/>
      <c r="AN26" s="1322"/>
      <c r="AO26" s="1322"/>
      <c r="AP26" s="1322"/>
      <c r="AQ26" s="1322"/>
      <c r="AR26" s="1322"/>
      <c r="AS26" s="1322"/>
      <c r="AT26" s="1322"/>
      <c r="AU26" s="1322"/>
      <c r="AV26" s="1322"/>
      <c r="AW26" s="1322"/>
      <c r="AX26" s="1322"/>
      <c r="AY26" s="1322"/>
      <c r="AZ26" s="1322"/>
      <c r="BA26" s="1322"/>
      <c r="BB26" s="1322"/>
      <c r="BC26" s="1322"/>
      <c r="BD26" s="1322"/>
      <c r="BE26" s="1322"/>
      <c r="BF26" s="1322"/>
      <c r="BG26" s="1322"/>
      <c r="BH26" s="1322"/>
      <c r="BI26" s="1322"/>
      <c r="BJ26" s="1322"/>
      <c r="BK26" s="1322"/>
      <c r="BL26" s="1322"/>
      <c r="BM26" s="1322"/>
      <c r="BN26" s="1322"/>
      <c r="BO26" s="1322"/>
      <c r="BP26" s="1322"/>
      <c r="BQ26" s="1322"/>
      <c r="BR26" s="1322"/>
      <c r="BS26" s="1322"/>
      <c r="BT26" s="1322"/>
      <c r="BU26" s="1322"/>
      <c r="BV26" s="1322"/>
      <c r="BW26" s="1322"/>
      <c r="BX26" s="1322"/>
      <c r="BY26" s="1322"/>
      <c r="BZ26" s="1322"/>
      <c r="CA26" s="1322"/>
      <c r="CB26" s="1322"/>
      <c r="CC26" s="1322"/>
      <c r="CD26" s="1322"/>
      <c r="CE26" s="1322"/>
      <c r="CF26" s="1322"/>
      <c r="CG26" s="1322"/>
      <c r="CH26" s="1322"/>
      <c r="CI26" s="1322"/>
      <c r="CJ26" s="1322"/>
      <c r="CK26" s="1322"/>
      <c r="CL26" s="1322"/>
      <c r="CM26" s="971"/>
      <c r="CN26" s="971"/>
      <c r="CO26" s="971"/>
      <c r="CP26" s="971"/>
      <c r="CQ26" s="971"/>
      <c r="CR26" s="971"/>
      <c r="CS26" s="971"/>
      <c r="CT26" s="971"/>
      <c r="CU26" s="971"/>
      <c r="CV26" s="971"/>
      <c r="CW26" s="971"/>
      <c r="CX26" s="971"/>
      <c r="CY26" s="971"/>
      <c r="CZ26" s="971"/>
      <c r="DA26" s="971"/>
      <c r="DB26" s="971"/>
      <c r="DC26" s="971"/>
      <c r="DD26" s="971"/>
      <c r="DE26" s="971"/>
      <c r="DF26" s="971"/>
      <c r="DG26" s="971"/>
      <c r="DH26" s="971"/>
      <c r="DI26" s="971"/>
      <c r="DJ26" s="971"/>
      <c r="DK26" s="971"/>
      <c r="DL26" s="971"/>
      <c r="DM26" s="971"/>
      <c r="DN26" s="971"/>
      <c r="DO26" s="971"/>
      <c r="DP26" s="971"/>
      <c r="DQ26" s="971"/>
      <c r="DR26" s="971"/>
      <c r="DS26" s="971"/>
      <c r="DT26" s="971"/>
      <c r="DU26" s="971"/>
      <c r="DV26" s="971"/>
      <c r="DW26" s="971"/>
      <c r="DX26" s="971"/>
      <c r="DY26" s="971"/>
      <c r="DZ26" s="971"/>
      <c r="EA26" s="971"/>
      <c r="EB26" s="971"/>
      <c r="EC26" s="971"/>
      <c r="ED26" s="971"/>
      <c r="EE26" s="971"/>
      <c r="EF26" s="971"/>
      <c r="EG26" s="971"/>
      <c r="EH26" s="971"/>
      <c r="EI26" s="971"/>
      <c r="EJ26" s="971"/>
      <c r="EK26" s="971"/>
      <c r="EL26" s="971"/>
      <c r="EM26" s="971"/>
      <c r="EN26" s="971"/>
      <c r="EO26" s="971"/>
      <c r="EP26" s="971"/>
      <c r="EQ26" s="971"/>
      <c r="ER26" s="971"/>
      <c r="ES26" s="971"/>
      <c r="ET26" s="971"/>
      <c r="EU26" s="971"/>
      <c r="EV26" s="971"/>
      <c r="EW26" s="971"/>
      <c r="EX26" s="971"/>
      <c r="EY26" s="971"/>
      <c r="EZ26" s="971"/>
      <c r="FA26" s="971"/>
      <c r="FB26" s="971"/>
      <c r="FC26" s="971"/>
      <c r="FD26" s="971"/>
      <c r="FE26" s="971"/>
      <c r="FF26" s="971"/>
      <c r="FG26" s="971"/>
      <c r="FH26" s="971"/>
      <c r="FI26" s="971"/>
      <c r="FJ26" s="971"/>
      <c r="FK26" s="971"/>
      <c r="FL26" s="971"/>
      <c r="FM26" s="971"/>
      <c r="FN26" s="971"/>
      <c r="FO26" s="971"/>
      <c r="FP26" s="971"/>
      <c r="FQ26" s="971"/>
      <c r="FR26" s="971"/>
      <c r="FS26" s="971"/>
      <c r="FT26" s="971"/>
      <c r="FU26" s="971"/>
      <c r="FV26" s="971"/>
      <c r="FW26" s="971"/>
      <c r="FX26" s="971"/>
      <c r="FY26" s="971"/>
      <c r="FZ26" s="971"/>
      <c r="GA26" s="971"/>
      <c r="GB26" s="971"/>
      <c r="GC26" s="971"/>
      <c r="GD26" s="971"/>
      <c r="GE26" s="971"/>
      <c r="GF26" s="971"/>
      <c r="GG26" s="971"/>
      <c r="GH26" s="971"/>
      <c r="GI26" s="971"/>
      <c r="GJ26" s="971"/>
      <c r="GK26" s="971"/>
      <c r="GL26" s="971"/>
      <c r="GM26" s="971"/>
      <c r="GN26" s="971"/>
      <c r="GO26" s="971"/>
      <c r="GP26" s="971"/>
      <c r="GQ26" s="971"/>
      <c r="GR26" s="971"/>
      <c r="GS26" s="971"/>
      <c r="GT26" s="971"/>
      <c r="GU26" s="971"/>
      <c r="GV26" s="971"/>
      <c r="GW26" s="971"/>
      <c r="GX26" s="971"/>
      <c r="GY26" s="971"/>
      <c r="GZ26" s="971"/>
      <c r="HA26" s="971"/>
      <c r="HB26" s="971"/>
      <c r="HC26" s="971"/>
      <c r="HD26" s="971"/>
      <c r="HE26" s="971"/>
      <c r="HF26" s="971"/>
      <c r="HG26" s="971"/>
      <c r="HH26" s="971"/>
      <c r="HI26" s="971"/>
      <c r="HJ26" s="971"/>
      <c r="HK26" s="971"/>
      <c r="HL26" s="971"/>
      <c r="HM26" s="971"/>
      <c r="HN26" s="971"/>
      <c r="HO26" s="971"/>
      <c r="HP26" s="971"/>
      <c r="HQ26" s="971"/>
      <c r="HR26" s="971"/>
      <c r="HS26" s="971"/>
      <c r="HT26" s="971"/>
      <c r="HU26" s="971"/>
      <c r="HV26" s="971"/>
      <c r="HW26" s="971"/>
      <c r="HX26" s="971"/>
      <c r="HY26" s="971"/>
      <c r="HZ26" s="971"/>
      <c r="IA26" s="971"/>
      <c r="IB26" s="971"/>
      <c r="IC26" s="971"/>
      <c r="ID26" s="971"/>
      <c r="IE26" s="971"/>
      <c r="IF26" s="971"/>
      <c r="IG26" s="971"/>
      <c r="IH26" s="971"/>
      <c r="II26" s="971"/>
      <c r="IJ26" s="971"/>
      <c r="IK26" s="971"/>
      <c r="IL26" s="971"/>
      <c r="IM26" s="971"/>
      <c r="IN26" s="971"/>
      <c r="IO26" s="971"/>
      <c r="IP26" s="971"/>
      <c r="IQ26" s="971"/>
      <c r="IR26" s="971"/>
      <c r="IS26" s="971"/>
      <c r="IT26" s="971"/>
      <c r="IU26" s="971"/>
      <c r="IV26" s="971"/>
    </row>
    <row r="27" spans="1:256" s="1671" customFormat="1" ht="13.5" customHeight="1">
      <c r="A27" s="971"/>
      <c r="B27" s="1322"/>
      <c r="C27" s="1325"/>
      <c r="D27" s="1326"/>
      <c r="E27" s="1322"/>
      <c r="F27" s="1322"/>
      <c r="G27" s="1322"/>
      <c r="H27" s="1683" t="s">
        <v>754</v>
      </c>
      <c r="I27" s="1683"/>
      <c r="J27" s="1322"/>
      <c r="K27" s="1322"/>
      <c r="L27" s="1322"/>
      <c r="M27" s="1322"/>
      <c r="N27" s="1322"/>
      <c r="O27" s="1322"/>
      <c r="P27" s="1322"/>
      <c r="Q27" s="1322"/>
      <c r="R27" s="1322"/>
      <c r="S27" s="1322"/>
      <c r="T27" s="1322"/>
      <c r="U27" s="1322"/>
      <c r="V27" s="1322"/>
      <c r="W27" s="1322"/>
      <c r="X27" s="1322"/>
      <c r="Y27" s="1322"/>
      <c r="Z27" s="1322"/>
      <c r="AA27" s="1322"/>
      <c r="AB27" s="1322"/>
      <c r="AC27" s="1322"/>
      <c r="AD27" s="1322"/>
      <c r="AE27" s="1322"/>
      <c r="AF27" s="1322"/>
      <c r="AG27" s="1322"/>
      <c r="AH27" s="1322"/>
      <c r="AI27" s="1322"/>
      <c r="AJ27" s="1322"/>
      <c r="AK27" s="1322"/>
      <c r="AL27" s="1322"/>
      <c r="AM27" s="1322"/>
      <c r="AN27" s="1322"/>
      <c r="AO27" s="1322"/>
      <c r="AP27" s="1322"/>
      <c r="AQ27" s="1322"/>
      <c r="AR27" s="1322"/>
      <c r="AS27" s="1322"/>
      <c r="AT27" s="1322"/>
      <c r="AU27" s="1322"/>
      <c r="AV27" s="1322"/>
      <c r="AW27" s="1322"/>
      <c r="AX27" s="1322"/>
      <c r="AY27" s="1322"/>
      <c r="AZ27" s="1322"/>
      <c r="BA27" s="1322"/>
      <c r="BB27" s="1322"/>
      <c r="BC27" s="1322"/>
      <c r="BD27" s="1322"/>
      <c r="BE27" s="1322"/>
      <c r="BF27" s="1322"/>
      <c r="BG27" s="1322"/>
      <c r="BH27" s="1322"/>
      <c r="BI27" s="1322"/>
      <c r="BJ27" s="1322"/>
      <c r="BK27" s="1322"/>
      <c r="BL27" s="1322"/>
      <c r="BM27" s="1322"/>
      <c r="BN27" s="1322"/>
      <c r="BO27" s="1322"/>
      <c r="BP27" s="1322"/>
      <c r="BQ27" s="1322"/>
      <c r="BR27" s="1322"/>
      <c r="BS27" s="1322"/>
      <c r="BT27" s="1322"/>
      <c r="BU27" s="1322"/>
      <c r="BV27" s="1322"/>
      <c r="BW27" s="1322"/>
      <c r="BX27" s="1322"/>
      <c r="BY27" s="1322"/>
      <c r="BZ27" s="1322"/>
      <c r="CA27" s="1322"/>
      <c r="CB27" s="1322"/>
      <c r="CC27" s="1322"/>
      <c r="CD27" s="1322"/>
      <c r="CE27" s="1322"/>
      <c r="CF27" s="1322"/>
      <c r="CG27" s="1322"/>
      <c r="CH27" s="1322"/>
      <c r="CI27" s="1322"/>
      <c r="CJ27" s="1322"/>
      <c r="CK27" s="1322"/>
      <c r="CL27" s="1322"/>
      <c r="CM27" s="971"/>
      <c r="CN27" s="971"/>
      <c r="CO27" s="971"/>
      <c r="CP27" s="971"/>
      <c r="CQ27" s="971"/>
      <c r="CR27" s="971"/>
      <c r="CS27" s="971"/>
      <c r="CT27" s="971"/>
      <c r="CU27" s="971"/>
      <c r="CV27" s="971"/>
      <c r="CW27" s="971"/>
      <c r="CX27" s="971"/>
      <c r="CY27" s="971"/>
      <c r="CZ27" s="971"/>
      <c r="DA27" s="971"/>
      <c r="DB27" s="971"/>
      <c r="DC27" s="971"/>
      <c r="DD27" s="971"/>
      <c r="DE27" s="971"/>
      <c r="DF27" s="971"/>
      <c r="DG27" s="971"/>
      <c r="DH27" s="971"/>
      <c r="DI27" s="971"/>
      <c r="DJ27" s="971"/>
      <c r="DK27" s="971"/>
      <c r="DL27" s="971"/>
      <c r="DM27" s="971"/>
      <c r="DN27" s="971"/>
      <c r="DO27" s="971"/>
      <c r="DP27" s="971"/>
      <c r="DQ27" s="971"/>
      <c r="DR27" s="971"/>
      <c r="DS27" s="971"/>
      <c r="DT27" s="971"/>
      <c r="DU27" s="971"/>
      <c r="DV27" s="971"/>
      <c r="DW27" s="971"/>
      <c r="DX27" s="971"/>
      <c r="DY27" s="971"/>
      <c r="DZ27" s="971"/>
      <c r="EA27" s="971"/>
      <c r="EB27" s="971"/>
      <c r="EC27" s="971"/>
      <c r="ED27" s="971"/>
      <c r="EE27" s="971"/>
      <c r="EF27" s="971"/>
      <c r="EG27" s="971"/>
      <c r="EH27" s="971"/>
      <c r="EI27" s="971"/>
      <c r="EJ27" s="971"/>
      <c r="EK27" s="971"/>
      <c r="EL27" s="971"/>
      <c r="EM27" s="971"/>
      <c r="EN27" s="971"/>
      <c r="EO27" s="971"/>
      <c r="EP27" s="971"/>
      <c r="EQ27" s="971"/>
      <c r="ER27" s="971"/>
      <c r="ES27" s="971"/>
      <c r="ET27" s="971"/>
      <c r="EU27" s="971"/>
      <c r="EV27" s="971"/>
      <c r="EW27" s="971"/>
      <c r="EX27" s="971"/>
      <c r="EY27" s="971"/>
      <c r="EZ27" s="971"/>
      <c r="FA27" s="971"/>
      <c r="FB27" s="971"/>
      <c r="FC27" s="971"/>
      <c r="FD27" s="971"/>
      <c r="FE27" s="971"/>
      <c r="FF27" s="971"/>
      <c r="FG27" s="971"/>
      <c r="FH27" s="971"/>
      <c r="FI27" s="971"/>
      <c r="FJ27" s="971"/>
      <c r="FK27" s="971"/>
      <c r="FL27" s="971"/>
      <c r="FM27" s="971"/>
      <c r="FN27" s="971"/>
      <c r="FO27" s="971"/>
      <c r="FP27" s="971"/>
      <c r="FQ27" s="971"/>
      <c r="FR27" s="971"/>
      <c r="FS27" s="971"/>
      <c r="FT27" s="971"/>
      <c r="FU27" s="971"/>
      <c r="FV27" s="971"/>
      <c r="FW27" s="971"/>
      <c r="FX27" s="971"/>
      <c r="FY27" s="971"/>
      <c r="FZ27" s="971"/>
      <c r="GA27" s="971"/>
      <c r="GB27" s="971"/>
      <c r="GC27" s="971"/>
      <c r="GD27" s="971"/>
      <c r="GE27" s="971"/>
      <c r="GF27" s="971"/>
      <c r="GG27" s="971"/>
      <c r="GH27" s="971"/>
      <c r="GI27" s="971"/>
      <c r="GJ27" s="971"/>
      <c r="GK27" s="971"/>
      <c r="GL27" s="971"/>
      <c r="GM27" s="971"/>
      <c r="GN27" s="971"/>
      <c r="GO27" s="971"/>
      <c r="GP27" s="971"/>
      <c r="GQ27" s="971"/>
      <c r="GR27" s="971"/>
      <c r="GS27" s="971"/>
      <c r="GT27" s="971"/>
      <c r="GU27" s="971"/>
      <c r="GV27" s="971"/>
      <c r="GW27" s="971"/>
      <c r="GX27" s="971"/>
      <c r="GY27" s="971"/>
      <c r="GZ27" s="971"/>
      <c r="HA27" s="971"/>
      <c r="HB27" s="971"/>
      <c r="HC27" s="971"/>
      <c r="HD27" s="971"/>
      <c r="HE27" s="971"/>
      <c r="HF27" s="971"/>
      <c r="HG27" s="971"/>
      <c r="HH27" s="971"/>
      <c r="HI27" s="971"/>
      <c r="HJ27" s="971"/>
      <c r="HK27" s="971"/>
      <c r="HL27" s="971"/>
      <c r="HM27" s="971"/>
      <c r="HN27" s="971"/>
      <c r="HO27" s="971"/>
      <c r="HP27" s="971"/>
      <c r="HQ27" s="971"/>
      <c r="HR27" s="971"/>
      <c r="HS27" s="971"/>
      <c r="HT27" s="971"/>
      <c r="HU27" s="971"/>
      <c r="HV27" s="971"/>
      <c r="HW27" s="971"/>
      <c r="HX27" s="971"/>
      <c r="HY27" s="971"/>
      <c r="HZ27" s="971"/>
      <c r="IA27" s="971"/>
      <c r="IB27" s="971"/>
      <c r="IC27" s="971"/>
      <c r="ID27" s="971"/>
      <c r="IE27" s="971"/>
      <c r="IF27" s="971"/>
      <c r="IG27" s="971"/>
      <c r="IH27" s="971"/>
      <c r="II27" s="971"/>
      <c r="IJ27" s="971"/>
      <c r="IK27" s="971"/>
      <c r="IL27" s="971"/>
      <c r="IM27" s="971"/>
      <c r="IN27" s="971"/>
      <c r="IO27" s="971"/>
      <c r="IP27" s="971"/>
      <c r="IQ27" s="971"/>
      <c r="IR27" s="971"/>
      <c r="IS27" s="971"/>
      <c r="IT27" s="971"/>
      <c r="IU27" s="971"/>
      <c r="IV27" s="971"/>
    </row>
    <row r="28" spans="1:256" s="1671" customFormat="1" ht="14.25">
      <c r="A28" s="971"/>
      <c r="B28" s="1322"/>
      <c r="C28" s="1325"/>
      <c r="D28" s="1326"/>
      <c r="E28" s="1322"/>
      <c r="F28" s="1322"/>
      <c r="G28" s="1322"/>
      <c r="H28" s="1683" t="s">
        <v>755</v>
      </c>
      <c r="I28" s="1683"/>
      <c r="J28" s="1322"/>
      <c r="K28" s="1322"/>
      <c r="L28" s="1322"/>
      <c r="M28" s="1322"/>
      <c r="N28" s="1322"/>
      <c r="O28" s="1322"/>
      <c r="P28" s="1322"/>
      <c r="Q28" s="1322"/>
      <c r="R28" s="1322"/>
      <c r="S28" s="1322"/>
      <c r="T28" s="1322"/>
      <c r="U28" s="1322"/>
      <c r="V28" s="1322"/>
      <c r="W28" s="1322"/>
      <c r="X28" s="1322"/>
      <c r="Y28" s="1322"/>
      <c r="Z28" s="1322"/>
      <c r="AA28" s="1322"/>
      <c r="AB28" s="1322"/>
      <c r="AC28" s="1322"/>
      <c r="AD28" s="1322"/>
      <c r="AE28" s="1322"/>
      <c r="AF28" s="1322"/>
      <c r="AG28" s="1322"/>
      <c r="AH28" s="1322"/>
      <c r="AI28" s="1322"/>
      <c r="AJ28" s="1322"/>
      <c r="AK28" s="1322"/>
      <c r="AL28" s="1322"/>
      <c r="AM28" s="1322"/>
      <c r="AN28" s="1322"/>
      <c r="AO28" s="1322"/>
      <c r="AP28" s="1322"/>
      <c r="AQ28" s="1322"/>
      <c r="AR28" s="1322"/>
      <c r="AS28" s="1322"/>
      <c r="AT28" s="1322"/>
      <c r="AU28" s="1322"/>
      <c r="AV28" s="1322"/>
      <c r="AW28" s="1322"/>
      <c r="AX28" s="1322"/>
      <c r="AY28" s="1322"/>
      <c r="AZ28" s="1322"/>
      <c r="BA28" s="1322"/>
      <c r="BB28" s="1322"/>
      <c r="BC28" s="1322"/>
      <c r="BD28" s="1322"/>
      <c r="BE28" s="1322"/>
      <c r="BF28" s="1322"/>
      <c r="BG28" s="1322"/>
      <c r="BH28" s="1322"/>
      <c r="BI28" s="1322"/>
      <c r="BJ28" s="1322"/>
      <c r="BK28" s="1322"/>
      <c r="BL28" s="1322"/>
      <c r="BM28" s="1322"/>
      <c r="BN28" s="1322"/>
      <c r="BO28" s="1322"/>
      <c r="BP28" s="1322"/>
      <c r="BQ28" s="1322"/>
      <c r="BR28" s="1322"/>
      <c r="BS28" s="1322"/>
      <c r="BT28" s="1322"/>
      <c r="BU28" s="1322"/>
      <c r="BV28" s="1322"/>
      <c r="BW28" s="1322"/>
      <c r="BX28" s="1322"/>
      <c r="BY28" s="1322"/>
      <c r="BZ28" s="1322"/>
      <c r="CA28" s="1322"/>
      <c r="CB28" s="1322"/>
      <c r="CC28" s="1322"/>
      <c r="CD28" s="1322"/>
      <c r="CE28" s="1322"/>
      <c r="CF28" s="1322"/>
      <c r="CG28" s="1322"/>
      <c r="CH28" s="1322"/>
      <c r="CI28" s="1322"/>
      <c r="CJ28" s="1322"/>
      <c r="CK28" s="1322"/>
      <c r="CL28" s="1322"/>
      <c r="CM28" s="971"/>
      <c r="CN28" s="971"/>
      <c r="CO28" s="971"/>
      <c r="CP28" s="971"/>
      <c r="CQ28" s="971"/>
      <c r="CR28" s="971"/>
      <c r="CS28" s="971"/>
      <c r="CT28" s="971"/>
      <c r="CU28" s="971"/>
      <c r="CV28" s="971"/>
      <c r="CW28" s="971"/>
      <c r="CX28" s="971"/>
      <c r="CY28" s="971"/>
      <c r="CZ28" s="971"/>
      <c r="DA28" s="971"/>
      <c r="DB28" s="971"/>
      <c r="DC28" s="971"/>
      <c r="DD28" s="971"/>
      <c r="DE28" s="971"/>
      <c r="DF28" s="971"/>
      <c r="DG28" s="971"/>
      <c r="DH28" s="971"/>
      <c r="DI28" s="971"/>
      <c r="DJ28" s="971"/>
      <c r="DK28" s="971"/>
      <c r="DL28" s="971"/>
      <c r="DM28" s="971"/>
      <c r="DN28" s="971"/>
      <c r="DO28" s="971"/>
      <c r="DP28" s="971"/>
      <c r="DQ28" s="971"/>
      <c r="DR28" s="971"/>
      <c r="DS28" s="971"/>
      <c r="DT28" s="971"/>
      <c r="DU28" s="971"/>
      <c r="DV28" s="971"/>
      <c r="DW28" s="971"/>
      <c r="DX28" s="971"/>
      <c r="DY28" s="971"/>
      <c r="DZ28" s="971"/>
      <c r="EA28" s="971"/>
      <c r="EB28" s="971"/>
      <c r="EC28" s="971"/>
      <c r="ED28" s="971"/>
      <c r="EE28" s="971"/>
      <c r="EF28" s="971"/>
      <c r="EG28" s="971"/>
      <c r="EH28" s="971"/>
      <c r="EI28" s="971"/>
      <c r="EJ28" s="971"/>
      <c r="EK28" s="971"/>
      <c r="EL28" s="971"/>
      <c r="EM28" s="971"/>
      <c r="EN28" s="971"/>
      <c r="EO28" s="971"/>
      <c r="EP28" s="971"/>
      <c r="EQ28" s="971"/>
      <c r="ER28" s="971"/>
      <c r="ES28" s="971"/>
      <c r="ET28" s="971"/>
      <c r="EU28" s="971"/>
      <c r="EV28" s="971"/>
      <c r="EW28" s="971"/>
      <c r="EX28" s="971"/>
      <c r="EY28" s="971"/>
      <c r="EZ28" s="971"/>
      <c r="FA28" s="971"/>
      <c r="FB28" s="971"/>
      <c r="FC28" s="971"/>
      <c r="FD28" s="971"/>
      <c r="FE28" s="971"/>
      <c r="FF28" s="971"/>
      <c r="FG28" s="971"/>
      <c r="FH28" s="971"/>
      <c r="FI28" s="971"/>
      <c r="FJ28" s="971"/>
      <c r="FK28" s="971"/>
      <c r="FL28" s="971"/>
      <c r="FM28" s="971"/>
      <c r="FN28" s="971"/>
      <c r="FO28" s="971"/>
      <c r="FP28" s="971"/>
      <c r="FQ28" s="971"/>
      <c r="FR28" s="971"/>
      <c r="FS28" s="971"/>
      <c r="FT28" s="971"/>
      <c r="FU28" s="971"/>
      <c r="FV28" s="971"/>
      <c r="FW28" s="971"/>
      <c r="FX28" s="971"/>
      <c r="FY28" s="971"/>
      <c r="FZ28" s="971"/>
      <c r="GA28" s="971"/>
      <c r="GB28" s="971"/>
      <c r="GC28" s="971"/>
      <c r="GD28" s="971"/>
      <c r="GE28" s="971"/>
      <c r="GF28" s="971"/>
      <c r="GG28" s="971"/>
      <c r="GH28" s="971"/>
      <c r="GI28" s="971"/>
      <c r="GJ28" s="971"/>
      <c r="GK28" s="971"/>
      <c r="GL28" s="971"/>
      <c r="GM28" s="971"/>
      <c r="GN28" s="971"/>
      <c r="GO28" s="971"/>
      <c r="GP28" s="971"/>
      <c r="GQ28" s="971"/>
      <c r="GR28" s="971"/>
      <c r="GS28" s="971"/>
      <c r="GT28" s="971"/>
      <c r="GU28" s="971"/>
      <c r="GV28" s="971"/>
      <c r="GW28" s="971"/>
      <c r="GX28" s="971"/>
      <c r="GY28" s="971"/>
      <c r="GZ28" s="971"/>
      <c r="HA28" s="971"/>
      <c r="HB28" s="971"/>
      <c r="HC28" s="971"/>
      <c r="HD28" s="971"/>
      <c r="HE28" s="971"/>
      <c r="HF28" s="971"/>
      <c r="HG28" s="971"/>
      <c r="HH28" s="971"/>
      <c r="HI28" s="971"/>
      <c r="HJ28" s="971"/>
      <c r="HK28" s="971"/>
      <c r="HL28" s="971"/>
      <c r="HM28" s="971"/>
      <c r="HN28" s="971"/>
      <c r="HO28" s="971"/>
      <c r="HP28" s="971"/>
      <c r="HQ28" s="971"/>
      <c r="HR28" s="971"/>
      <c r="HS28" s="971"/>
      <c r="HT28" s="971"/>
      <c r="HU28" s="971"/>
      <c r="HV28" s="971"/>
      <c r="HW28" s="971"/>
      <c r="HX28" s="971"/>
      <c r="HY28" s="971"/>
      <c r="HZ28" s="971"/>
      <c r="IA28" s="971"/>
      <c r="IB28" s="971"/>
      <c r="IC28" s="971"/>
      <c r="ID28" s="971"/>
      <c r="IE28" s="971"/>
      <c r="IF28" s="971"/>
      <c r="IG28" s="971"/>
      <c r="IH28" s="971"/>
      <c r="II28" s="971"/>
      <c r="IJ28" s="971"/>
      <c r="IK28" s="971"/>
      <c r="IL28" s="971"/>
      <c r="IM28" s="971"/>
      <c r="IN28" s="971"/>
      <c r="IO28" s="971"/>
      <c r="IP28" s="971"/>
      <c r="IQ28" s="971"/>
      <c r="IR28" s="971"/>
      <c r="IS28" s="971"/>
      <c r="IT28" s="971"/>
      <c r="IU28" s="971"/>
      <c r="IV28" s="971"/>
    </row>
    <row r="29" spans="1:256" s="1671" customFormat="1" ht="13.5" customHeight="1">
      <c r="A29" s="971"/>
      <c r="B29" s="1325"/>
      <c r="C29" s="1688"/>
      <c r="D29" s="1326"/>
      <c r="E29" s="1322"/>
      <c r="F29" s="1322"/>
      <c r="G29" s="1322"/>
      <c r="H29" s="1322"/>
      <c r="I29" s="1322"/>
      <c r="J29" s="1322"/>
      <c r="K29" s="1322"/>
      <c r="L29" s="1322"/>
      <c r="M29" s="1322"/>
      <c r="N29" s="1322"/>
      <c r="O29" s="1322"/>
      <c r="P29" s="1322"/>
      <c r="Q29" s="1322"/>
      <c r="R29" s="1322"/>
      <c r="S29" s="1322"/>
      <c r="T29" s="1322"/>
      <c r="U29" s="1322"/>
      <c r="V29" s="1322"/>
      <c r="W29" s="1322"/>
      <c r="X29" s="1322"/>
      <c r="Y29" s="1322"/>
      <c r="Z29" s="1322"/>
      <c r="AA29" s="1322"/>
      <c r="AB29" s="1322"/>
      <c r="AC29" s="1322"/>
      <c r="AD29" s="1322"/>
      <c r="AE29" s="1322"/>
      <c r="AF29" s="1322"/>
      <c r="AG29" s="1322"/>
      <c r="AH29" s="1322"/>
      <c r="AI29" s="1322"/>
      <c r="AJ29" s="1322"/>
      <c r="AK29" s="1322"/>
      <c r="AL29" s="1322"/>
      <c r="AM29" s="1322"/>
      <c r="AN29" s="1322"/>
      <c r="AO29" s="1322"/>
      <c r="AP29" s="1322"/>
      <c r="AQ29" s="1322"/>
      <c r="AR29" s="1322"/>
      <c r="AS29" s="1322"/>
      <c r="AT29" s="1322"/>
      <c r="AU29" s="1322"/>
      <c r="AV29" s="1322"/>
      <c r="AW29" s="1322"/>
      <c r="AX29" s="1322"/>
      <c r="AY29" s="1322"/>
      <c r="AZ29" s="1322"/>
      <c r="BA29" s="1322"/>
      <c r="BB29" s="1322"/>
      <c r="BC29" s="1322"/>
      <c r="BD29" s="1322"/>
      <c r="BE29" s="1322"/>
      <c r="BF29" s="1322"/>
      <c r="BG29" s="1322"/>
      <c r="BH29" s="1322"/>
      <c r="BI29" s="1322"/>
      <c r="BJ29" s="1322"/>
      <c r="BK29" s="1322"/>
      <c r="BL29" s="1322"/>
      <c r="BM29" s="1322"/>
      <c r="BN29" s="1322"/>
      <c r="BO29" s="1322"/>
      <c r="BP29" s="1322"/>
      <c r="BQ29" s="1322"/>
      <c r="BR29" s="1322"/>
      <c r="BS29" s="1322"/>
      <c r="BT29" s="1322"/>
      <c r="BU29" s="1322"/>
      <c r="BV29" s="1322"/>
      <c r="BW29" s="1322"/>
      <c r="BX29" s="1322"/>
      <c r="BY29" s="1322"/>
      <c r="BZ29" s="1322"/>
      <c r="CA29" s="1322"/>
      <c r="CB29" s="1322"/>
      <c r="CC29" s="1322"/>
      <c r="CD29" s="1322"/>
      <c r="CE29" s="1322"/>
      <c r="CF29" s="1322"/>
      <c r="CG29" s="1322"/>
      <c r="CH29" s="1322"/>
      <c r="CI29" s="1322"/>
      <c r="CJ29" s="1322"/>
      <c r="CK29" s="1322"/>
      <c r="CL29" s="1322"/>
      <c r="CM29" s="971"/>
      <c r="CN29" s="971"/>
      <c r="CO29" s="971"/>
      <c r="CP29" s="971"/>
      <c r="CQ29" s="971"/>
      <c r="CR29" s="971"/>
      <c r="CS29" s="971"/>
      <c r="CT29" s="971"/>
      <c r="CU29" s="971"/>
      <c r="CV29" s="971"/>
      <c r="CW29" s="971"/>
      <c r="CX29" s="971"/>
      <c r="CY29" s="971"/>
      <c r="CZ29" s="971"/>
      <c r="DA29" s="971"/>
      <c r="DB29" s="971"/>
      <c r="DC29" s="971"/>
      <c r="DD29" s="971"/>
      <c r="DE29" s="971"/>
      <c r="DF29" s="971"/>
      <c r="DG29" s="971"/>
      <c r="DH29" s="971"/>
      <c r="DI29" s="971"/>
      <c r="DJ29" s="971"/>
      <c r="DK29" s="971"/>
      <c r="DL29" s="971"/>
      <c r="DM29" s="971"/>
      <c r="DN29" s="971"/>
      <c r="DO29" s="971"/>
      <c r="DP29" s="971"/>
      <c r="DQ29" s="971"/>
      <c r="DR29" s="971"/>
      <c r="DS29" s="971"/>
      <c r="DT29" s="971"/>
      <c r="DU29" s="971"/>
      <c r="DV29" s="971"/>
      <c r="DW29" s="971"/>
      <c r="DX29" s="971"/>
      <c r="DY29" s="971"/>
      <c r="DZ29" s="971"/>
      <c r="EA29" s="971"/>
      <c r="EB29" s="971"/>
      <c r="EC29" s="971"/>
      <c r="ED29" s="971"/>
      <c r="EE29" s="971"/>
      <c r="EF29" s="971"/>
      <c r="EG29" s="971"/>
      <c r="EH29" s="971"/>
      <c r="EI29" s="971"/>
      <c r="EJ29" s="971"/>
      <c r="EK29" s="971"/>
      <c r="EL29" s="971"/>
      <c r="EM29" s="971"/>
      <c r="EN29" s="971"/>
      <c r="EO29" s="971"/>
      <c r="EP29" s="971"/>
      <c r="EQ29" s="971"/>
      <c r="ER29" s="971"/>
      <c r="ES29" s="971"/>
      <c r="ET29" s="971"/>
      <c r="EU29" s="971"/>
      <c r="EV29" s="971"/>
      <c r="EW29" s="971"/>
      <c r="EX29" s="971"/>
      <c r="EY29" s="971"/>
      <c r="EZ29" s="971"/>
      <c r="FA29" s="971"/>
      <c r="FB29" s="971"/>
      <c r="FC29" s="971"/>
      <c r="FD29" s="971"/>
      <c r="FE29" s="971"/>
      <c r="FF29" s="971"/>
      <c r="FG29" s="971"/>
      <c r="FH29" s="971"/>
      <c r="FI29" s="971"/>
      <c r="FJ29" s="971"/>
      <c r="FK29" s="971"/>
      <c r="FL29" s="971"/>
      <c r="FM29" s="971"/>
      <c r="FN29" s="971"/>
      <c r="FO29" s="971"/>
      <c r="FP29" s="971"/>
      <c r="FQ29" s="971"/>
      <c r="FR29" s="971"/>
      <c r="FS29" s="971"/>
      <c r="FT29" s="971"/>
      <c r="FU29" s="971"/>
      <c r="FV29" s="971"/>
      <c r="FW29" s="971"/>
      <c r="FX29" s="971"/>
      <c r="FY29" s="971"/>
      <c r="FZ29" s="971"/>
      <c r="GA29" s="971"/>
      <c r="GB29" s="971"/>
      <c r="GC29" s="971"/>
      <c r="GD29" s="971"/>
      <c r="GE29" s="971"/>
      <c r="GF29" s="971"/>
      <c r="GG29" s="971"/>
      <c r="GH29" s="971"/>
      <c r="GI29" s="971"/>
      <c r="GJ29" s="971"/>
      <c r="GK29" s="971"/>
      <c r="GL29" s="971"/>
      <c r="GM29" s="971"/>
      <c r="GN29" s="971"/>
      <c r="GO29" s="971"/>
      <c r="GP29" s="971"/>
      <c r="GQ29" s="971"/>
      <c r="GR29" s="971"/>
      <c r="GS29" s="971"/>
      <c r="GT29" s="971"/>
      <c r="GU29" s="971"/>
      <c r="GV29" s="971"/>
      <c r="GW29" s="971"/>
      <c r="GX29" s="971"/>
      <c r="GY29" s="971"/>
      <c r="GZ29" s="971"/>
      <c r="HA29" s="971"/>
      <c r="HB29" s="971"/>
      <c r="HC29" s="971"/>
      <c r="HD29" s="971"/>
      <c r="HE29" s="971"/>
      <c r="HF29" s="971"/>
      <c r="HG29" s="971"/>
      <c r="HH29" s="971"/>
      <c r="HI29" s="971"/>
      <c r="HJ29" s="971"/>
      <c r="HK29" s="971"/>
      <c r="HL29" s="971"/>
      <c r="HM29" s="971"/>
      <c r="HN29" s="971"/>
      <c r="HO29" s="971"/>
      <c r="HP29" s="971"/>
      <c r="HQ29" s="971"/>
      <c r="HR29" s="971"/>
      <c r="HS29" s="971"/>
      <c r="HT29" s="971"/>
      <c r="HU29" s="971"/>
      <c r="HV29" s="971"/>
      <c r="HW29" s="971"/>
      <c r="HX29" s="971"/>
      <c r="HY29" s="971"/>
      <c r="HZ29" s="971"/>
      <c r="IA29" s="971"/>
      <c r="IB29" s="971"/>
      <c r="IC29" s="971"/>
      <c r="ID29" s="971"/>
      <c r="IE29" s="971"/>
      <c r="IF29" s="971"/>
      <c r="IG29" s="971"/>
      <c r="IH29" s="971"/>
      <c r="II29" s="971"/>
      <c r="IJ29" s="971"/>
      <c r="IK29" s="971"/>
      <c r="IL29" s="971"/>
      <c r="IM29" s="971"/>
      <c r="IN29" s="971"/>
      <c r="IO29" s="971"/>
      <c r="IP29" s="971"/>
      <c r="IQ29" s="971"/>
      <c r="IR29" s="971"/>
      <c r="IS29" s="971"/>
      <c r="IT29" s="971"/>
      <c r="IU29" s="971"/>
      <c r="IV29" s="971"/>
    </row>
    <row r="30" spans="1:256" s="1670" customFormat="1" ht="15.95" customHeight="1">
      <c r="A30" s="971"/>
      <c r="B30" s="1325"/>
      <c r="C30" s="1688"/>
      <c r="D30" s="1326"/>
      <c r="E30" s="1322"/>
      <c r="F30" s="1322"/>
      <c r="G30" s="1694" t="s">
        <v>756</v>
      </c>
      <c r="H30" s="1320"/>
      <c r="I30" s="1320"/>
      <c r="J30" s="1322"/>
      <c r="K30" s="1322"/>
      <c r="L30" s="1322"/>
      <c r="M30" s="1322"/>
      <c r="N30" s="1322"/>
      <c r="O30" s="1322"/>
      <c r="P30" s="1322"/>
      <c r="Q30" s="1322"/>
      <c r="R30" s="1322"/>
      <c r="S30" s="1322"/>
      <c r="T30" s="1322"/>
      <c r="U30" s="1322"/>
      <c r="V30" s="1322"/>
      <c r="W30" s="1322"/>
      <c r="X30" s="1322"/>
      <c r="Y30" s="1322"/>
      <c r="Z30" s="1322"/>
      <c r="AA30" s="1322"/>
      <c r="AB30" s="1322"/>
      <c r="AC30" s="1322"/>
      <c r="AD30" s="1322"/>
      <c r="AE30" s="1322"/>
      <c r="AF30" s="1322"/>
      <c r="AG30" s="1322"/>
      <c r="AH30" s="1322"/>
      <c r="AI30" s="1322"/>
      <c r="AJ30" s="1322"/>
      <c r="AK30" s="1322"/>
      <c r="AL30" s="1322"/>
      <c r="AM30" s="1322"/>
      <c r="AN30" s="1322"/>
      <c r="AO30" s="1322"/>
      <c r="AP30" s="1322"/>
      <c r="AQ30" s="1322"/>
      <c r="AR30" s="1322"/>
      <c r="AS30" s="1322"/>
      <c r="AT30" s="1322"/>
      <c r="AU30" s="1322"/>
      <c r="AV30" s="1322"/>
      <c r="AW30" s="1322"/>
      <c r="AX30" s="1322"/>
      <c r="AY30" s="1322"/>
      <c r="AZ30" s="1322"/>
      <c r="BA30" s="1322"/>
      <c r="BB30" s="1322"/>
      <c r="BC30" s="1322"/>
      <c r="BD30" s="1322"/>
      <c r="BE30" s="1322"/>
      <c r="BF30" s="1322"/>
      <c r="BG30" s="1322"/>
      <c r="BH30" s="1322"/>
      <c r="BI30" s="1322"/>
      <c r="BJ30" s="1322"/>
      <c r="BK30" s="1322"/>
      <c r="BL30" s="1322"/>
      <c r="BM30" s="1322"/>
      <c r="BN30" s="1322"/>
      <c r="BO30" s="1322"/>
      <c r="BP30" s="1322"/>
      <c r="BQ30" s="1322"/>
      <c r="BR30" s="1322"/>
      <c r="BS30" s="1322"/>
      <c r="BT30" s="1322"/>
      <c r="BU30" s="1322"/>
      <c r="BV30" s="1322"/>
      <c r="BW30" s="1322"/>
      <c r="BX30" s="1322"/>
      <c r="BY30" s="1322"/>
      <c r="BZ30" s="1322"/>
      <c r="CA30" s="1322"/>
      <c r="CB30" s="1322"/>
      <c r="CC30" s="1322"/>
      <c r="CD30" s="1322"/>
      <c r="CE30" s="1322"/>
      <c r="CF30" s="1322"/>
      <c r="CG30" s="1322"/>
      <c r="CH30" s="1322"/>
      <c r="CI30" s="1322"/>
      <c r="CJ30" s="1322"/>
      <c r="CK30" s="1322"/>
      <c r="CL30" s="1322"/>
      <c r="CM30" s="971"/>
      <c r="CN30" s="971"/>
      <c r="CO30" s="971"/>
      <c r="CP30" s="971"/>
      <c r="CQ30" s="971"/>
      <c r="CR30" s="971"/>
      <c r="CS30" s="971"/>
      <c r="CT30" s="971"/>
      <c r="CU30" s="971"/>
      <c r="CV30" s="971"/>
      <c r="CW30" s="971"/>
      <c r="CX30" s="971"/>
      <c r="CY30" s="971"/>
      <c r="CZ30" s="971"/>
      <c r="DA30" s="971"/>
      <c r="DB30" s="971"/>
      <c r="DC30" s="971"/>
      <c r="DD30" s="971"/>
      <c r="DE30" s="971"/>
      <c r="DF30" s="971"/>
      <c r="DG30" s="971"/>
      <c r="DH30" s="971"/>
      <c r="DI30" s="971"/>
      <c r="DJ30" s="971"/>
      <c r="DK30" s="971"/>
      <c r="DL30" s="971"/>
      <c r="DM30" s="971"/>
      <c r="DN30" s="971"/>
      <c r="DO30" s="971"/>
      <c r="DP30" s="971"/>
      <c r="DQ30" s="971"/>
      <c r="DR30" s="971"/>
      <c r="DS30" s="971"/>
      <c r="DT30" s="971"/>
      <c r="DU30" s="971"/>
      <c r="DV30" s="971"/>
      <c r="DW30" s="971"/>
      <c r="DX30" s="971"/>
      <c r="DY30" s="971"/>
      <c r="DZ30" s="971"/>
      <c r="EA30" s="971"/>
      <c r="EB30" s="971"/>
      <c r="EC30" s="971"/>
      <c r="ED30" s="971"/>
      <c r="EE30" s="971"/>
      <c r="EF30" s="971"/>
      <c r="EG30" s="971"/>
      <c r="EH30" s="971"/>
      <c r="EI30" s="971"/>
      <c r="EJ30" s="971"/>
      <c r="EK30" s="971"/>
      <c r="EL30" s="971"/>
      <c r="EM30" s="971"/>
      <c r="EN30" s="971"/>
      <c r="EO30" s="971"/>
      <c r="EP30" s="971"/>
      <c r="EQ30" s="971"/>
      <c r="ER30" s="971"/>
      <c r="ES30" s="971"/>
      <c r="ET30" s="971"/>
      <c r="EU30" s="971"/>
      <c r="EV30" s="971"/>
      <c r="EW30" s="971"/>
      <c r="EX30" s="971"/>
      <c r="EY30" s="971"/>
      <c r="EZ30" s="971"/>
      <c r="FA30" s="971"/>
      <c r="FB30" s="971"/>
      <c r="FC30" s="971"/>
      <c r="FD30" s="971"/>
      <c r="FE30" s="971"/>
      <c r="FF30" s="971"/>
      <c r="FG30" s="971"/>
      <c r="FH30" s="971"/>
      <c r="FI30" s="971"/>
      <c r="FJ30" s="971"/>
      <c r="FK30" s="971"/>
      <c r="FL30" s="971"/>
      <c r="FM30" s="971"/>
      <c r="FN30" s="971"/>
      <c r="FO30" s="971"/>
      <c r="FP30" s="971"/>
      <c r="FQ30" s="971"/>
      <c r="FR30" s="971"/>
      <c r="FS30" s="971"/>
      <c r="FT30" s="971"/>
      <c r="FU30" s="971"/>
      <c r="FV30" s="971"/>
      <c r="FW30" s="971"/>
      <c r="FX30" s="971"/>
      <c r="FY30" s="971"/>
      <c r="FZ30" s="971"/>
      <c r="GA30" s="971"/>
      <c r="GB30" s="971"/>
      <c r="GC30" s="971"/>
      <c r="GD30" s="971"/>
      <c r="GE30" s="971"/>
      <c r="GF30" s="971"/>
      <c r="GG30" s="971"/>
      <c r="GH30" s="971"/>
      <c r="GI30" s="971"/>
      <c r="GJ30" s="971"/>
      <c r="GK30" s="971"/>
      <c r="GL30" s="971"/>
      <c r="GM30" s="971"/>
      <c r="GN30" s="971"/>
      <c r="GO30" s="971"/>
      <c r="GP30" s="971"/>
      <c r="GQ30" s="971"/>
      <c r="GR30" s="971"/>
      <c r="GS30" s="971"/>
      <c r="GT30" s="971"/>
      <c r="GU30" s="971"/>
      <c r="GV30" s="971"/>
      <c r="GW30" s="971"/>
      <c r="GX30" s="971"/>
      <c r="GY30" s="971"/>
      <c r="GZ30" s="971"/>
      <c r="HA30" s="971"/>
      <c r="HB30" s="971"/>
      <c r="HC30" s="971"/>
      <c r="HD30" s="971"/>
      <c r="HE30" s="971"/>
      <c r="HF30" s="971"/>
      <c r="HG30" s="971"/>
      <c r="HH30" s="971"/>
      <c r="HI30" s="971"/>
      <c r="HJ30" s="971"/>
      <c r="HK30" s="971"/>
      <c r="HL30" s="971"/>
      <c r="HM30" s="971"/>
      <c r="HN30" s="971"/>
      <c r="HO30" s="971"/>
      <c r="HP30" s="971"/>
      <c r="HQ30" s="971"/>
      <c r="HR30" s="971"/>
      <c r="HS30" s="971"/>
      <c r="HT30" s="971"/>
      <c r="HU30" s="971"/>
      <c r="HV30" s="971"/>
      <c r="HW30" s="971"/>
      <c r="HX30" s="971"/>
      <c r="HY30" s="971"/>
      <c r="HZ30" s="971"/>
      <c r="IA30" s="971"/>
      <c r="IB30" s="971"/>
      <c r="IC30" s="971"/>
      <c r="ID30" s="971"/>
      <c r="IE30" s="971"/>
      <c r="IF30" s="971"/>
      <c r="IG30" s="971"/>
      <c r="IH30" s="971"/>
      <c r="II30" s="971"/>
      <c r="IJ30" s="971"/>
      <c r="IK30" s="971"/>
      <c r="IL30" s="971"/>
      <c r="IM30" s="971"/>
      <c r="IN30" s="971"/>
      <c r="IO30" s="971"/>
      <c r="IP30" s="971"/>
      <c r="IQ30" s="971"/>
      <c r="IR30" s="971"/>
      <c r="IS30" s="971"/>
      <c r="IT30" s="971"/>
      <c r="IU30" s="971"/>
      <c r="IV30" s="971"/>
    </row>
    <row r="31" spans="1:256" s="1671" customFormat="1" ht="13.5" customHeight="1">
      <c r="A31" s="971"/>
      <c r="B31" s="1688"/>
      <c r="C31" s="1322"/>
      <c r="D31" s="1322"/>
      <c r="E31" s="971"/>
      <c r="F31" s="1322"/>
      <c r="G31" s="1322"/>
      <c r="H31" s="1322"/>
      <c r="I31" s="1322"/>
      <c r="J31" s="1322"/>
      <c r="K31" s="1322"/>
      <c r="L31" s="1322"/>
      <c r="M31" s="1322"/>
      <c r="N31" s="1322"/>
      <c r="O31" s="1683"/>
      <c r="P31" s="1322"/>
      <c r="Q31" s="1322"/>
      <c r="R31" s="1322"/>
      <c r="S31" s="1322"/>
      <c r="T31" s="1322"/>
      <c r="U31" s="1322"/>
      <c r="V31" s="1322"/>
      <c r="W31" s="1322"/>
      <c r="X31" s="1322"/>
      <c r="Y31" s="1322"/>
      <c r="Z31" s="1322"/>
      <c r="AA31" s="1322"/>
      <c r="AB31" s="1322"/>
      <c r="AC31" s="1322"/>
      <c r="AD31" s="1322"/>
      <c r="AE31" s="1322"/>
      <c r="AF31" s="1322"/>
      <c r="AG31" s="1322"/>
      <c r="AH31" s="1322"/>
      <c r="AI31" s="1322"/>
      <c r="AJ31" s="1322"/>
      <c r="AK31" s="1322"/>
      <c r="AL31" s="1322"/>
      <c r="AM31" s="1322"/>
      <c r="AN31" s="1322"/>
      <c r="AO31" s="1322"/>
      <c r="AP31" s="1322"/>
      <c r="AQ31" s="1322"/>
      <c r="AR31" s="1322"/>
      <c r="AS31" s="1683"/>
      <c r="AT31" s="1322"/>
      <c r="AU31" s="1322"/>
      <c r="AV31" s="1322"/>
      <c r="AW31" s="1322"/>
      <c r="AX31" s="1322"/>
      <c r="AY31" s="1322"/>
      <c r="AZ31" s="1322"/>
      <c r="BA31" s="1322"/>
      <c r="BB31" s="1322"/>
      <c r="BC31" s="1322"/>
      <c r="BD31" s="1322"/>
      <c r="BE31" s="1322"/>
      <c r="BF31" s="1322"/>
      <c r="BG31" s="1322"/>
      <c r="BH31" s="1322"/>
      <c r="BI31" s="1322"/>
      <c r="BJ31" s="1322"/>
      <c r="BK31" s="1322"/>
      <c r="BL31" s="1322"/>
      <c r="BM31" s="1322"/>
      <c r="BN31" s="1322"/>
      <c r="BO31" s="1322"/>
      <c r="BP31" s="1322"/>
      <c r="BQ31" s="1322"/>
      <c r="BR31" s="1322"/>
      <c r="BS31" s="1322"/>
      <c r="BT31" s="1322"/>
      <c r="BU31" s="1322"/>
      <c r="BV31" s="1322"/>
      <c r="BW31" s="1322"/>
      <c r="BX31" s="1322"/>
      <c r="BY31" s="1322"/>
      <c r="BZ31" s="1322"/>
      <c r="CA31" s="1322"/>
      <c r="CB31" s="1322"/>
      <c r="CC31" s="1322"/>
      <c r="CD31" s="1322"/>
      <c r="CE31" s="1322"/>
      <c r="CF31" s="1322"/>
      <c r="CG31" s="1322"/>
      <c r="CH31" s="1322"/>
      <c r="CI31" s="1322"/>
      <c r="CJ31" s="1322"/>
      <c r="CK31" s="1687"/>
      <c r="CL31" s="1687"/>
      <c r="CM31" s="1320"/>
      <c r="CN31" s="1320"/>
      <c r="CO31" s="1320"/>
      <c r="CP31" s="1320"/>
      <c r="CQ31" s="1320"/>
      <c r="CR31" s="1320"/>
      <c r="CS31" s="1320"/>
      <c r="CT31" s="1320"/>
      <c r="CU31" s="1320"/>
      <c r="CV31" s="1320"/>
      <c r="CW31" s="1320"/>
      <c r="CX31" s="1320"/>
      <c r="CY31" s="1320"/>
      <c r="CZ31" s="1320"/>
      <c r="DA31" s="1320"/>
      <c r="DB31" s="1320"/>
      <c r="DC31" s="1320"/>
      <c r="DD31" s="1320"/>
      <c r="DE31" s="1320"/>
      <c r="DF31" s="1320"/>
      <c r="DG31" s="1320"/>
      <c r="DH31" s="1320"/>
      <c r="DI31" s="1320"/>
      <c r="DJ31" s="1320"/>
      <c r="DK31" s="1320"/>
      <c r="DL31" s="1320"/>
      <c r="DM31" s="1320"/>
      <c r="DN31" s="1320"/>
      <c r="DO31" s="1320"/>
      <c r="DP31" s="1320"/>
      <c r="DQ31" s="1320"/>
      <c r="DR31" s="1320"/>
      <c r="DS31" s="1320"/>
      <c r="DT31" s="1320"/>
      <c r="DU31" s="1320"/>
      <c r="DV31" s="1320"/>
      <c r="DW31" s="1320"/>
      <c r="DX31" s="1320"/>
      <c r="DY31" s="1320"/>
      <c r="DZ31" s="1320"/>
      <c r="EA31" s="1320"/>
      <c r="EB31" s="1320"/>
      <c r="EC31" s="1320"/>
      <c r="ED31" s="1320"/>
      <c r="EE31" s="1320"/>
      <c r="EF31" s="1320"/>
      <c r="EG31" s="1320"/>
      <c r="EH31" s="1320"/>
      <c r="EI31" s="1320"/>
      <c r="EJ31" s="1320"/>
      <c r="EK31" s="1320"/>
      <c r="EL31" s="1320"/>
      <c r="EM31" s="1320"/>
      <c r="EN31" s="1320"/>
      <c r="EO31" s="1320"/>
      <c r="EP31" s="1320"/>
      <c r="EQ31" s="1320"/>
      <c r="ER31" s="1320"/>
      <c r="ES31" s="1320"/>
      <c r="ET31" s="1320"/>
      <c r="EU31" s="1320"/>
      <c r="EV31" s="1320"/>
      <c r="EW31" s="1320"/>
      <c r="EX31" s="1320"/>
      <c r="EY31" s="1320"/>
      <c r="EZ31" s="1320"/>
      <c r="FA31" s="1320"/>
      <c r="FB31" s="1320"/>
      <c r="FC31" s="1320"/>
      <c r="FD31" s="1320"/>
      <c r="FE31" s="1320"/>
      <c r="FF31" s="1320"/>
      <c r="FG31" s="1320"/>
      <c r="FH31" s="1320"/>
      <c r="FI31" s="1320"/>
      <c r="FJ31" s="1320"/>
      <c r="FK31" s="1320"/>
      <c r="FL31" s="1320"/>
      <c r="FM31" s="1320"/>
      <c r="FN31" s="1320"/>
      <c r="FO31" s="1320"/>
      <c r="FP31" s="1320"/>
      <c r="FQ31" s="1320"/>
      <c r="FR31" s="1320"/>
      <c r="FS31" s="1320"/>
      <c r="FT31" s="1320"/>
      <c r="FU31" s="1320"/>
      <c r="FV31" s="1320"/>
      <c r="FW31" s="1320"/>
      <c r="FX31" s="1320"/>
      <c r="FY31" s="1320"/>
      <c r="FZ31" s="1320"/>
      <c r="GA31" s="1320"/>
      <c r="GB31" s="1320"/>
      <c r="GC31" s="1320"/>
      <c r="GD31" s="1320"/>
      <c r="GE31" s="1320"/>
      <c r="GF31" s="1320"/>
      <c r="GG31" s="1320"/>
      <c r="GH31" s="1320"/>
      <c r="GI31" s="1320"/>
      <c r="GJ31" s="1320"/>
      <c r="GK31" s="1320"/>
      <c r="GL31" s="1320"/>
      <c r="GM31" s="1320"/>
      <c r="GN31" s="1320"/>
      <c r="GO31" s="1320"/>
      <c r="GP31" s="1320"/>
      <c r="GQ31" s="1320"/>
      <c r="GR31" s="1320"/>
      <c r="GS31" s="1320"/>
      <c r="GT31" s="1320"/>
      <c r="GU31" s="1320"/>
      <c r="GV31" s="1320"/>
      <c r="GW31" s="1320"/>
      <c r="GX31" s="1320"/>
      <c r="GY31" s="1320"/>
      <c r="GZ31" s="1320"/>
      <c r="HA31" s="1320"/>
      <c r="HB31" s="1320"/>
      <c r="HC31" s="1320"/>
      <c r="HD31" s="1320"/>
      <c r="HE31" s="1320"/>
      <c r="HF31" s="1320"/>
      <c r="HG31" s="1320"/>
      <c r="HH31" s="1320"/>
      <c r="HI31" s="1320"/>
      <c r="HJ31" s="1320"/>
      <c r="HK31" s="1320"/>
      <c r="HL31" s="1320"/>
      <c r="HM31" s="1320"/>
      <c r="HN31" s="1320"/>
      <c r="HO31" s="1320"/>
      <c r="HP31" s="1320"/>
      <c r="HQ31" s="1320"/>
      <c r="HR31" s="1320"/>
      <c r="HS31" s="1320"/>
      <c r="HT31" s="1320"/>
      <c r="HU31" s="1320"/>
      <c r="HV31" s="1320"/>
      <c r="HW31" s="1320"/>
      <c r="HX31" s="1320"/>
      <c r="HY31" s="1320"/>
      <c r="HZ31" s="1320"/>
      <c r="IA31" s="1320"/>
      <c r="IB31" s="1320"/>
      <c r="IC31" s="1320"/>
      <c r="ID31" s="1320"/>
      <c r="IE31" s="1320"/>
      <c r="IF31" s="1320"/>
      <c r="IG31" s="1320"/>
      <c r="IH31" s="1320"/>
      <c r="II31" s="1320"/>
      <c r="IJ31" s="1320"/>
      <c r="IK31" s="1320"/>
      <c r="IL31" s="1320"/>
      <c r="IM31" s="1320"/>
      <c r="IN31" s="1320"/>
      <c r="IO31" s="1320"/>
      <c r="IP31" s="1320"/>
      <c r="IQ31" s="1320"/>
      <c r="IR31" s="1320"/>
      <c r="IS31" s="1320"/>
      <c r="IT31" s="1320"/>
      <c r="IU31" s="1320"/>
      <c r="IV31" s="1320"/>
    </row>
    <row r="32" spans="1:256" s="1671" customFormat="1" ht="13.5" customHeight="1">
      <c r="A32" s="971"/>
      <c r="B32" s="1325"/>
      <c r="C32" s="1688"/>
      <c r="D32" s="1326"/>
      <c r="E32" s="1322"/>
      <c r="F32" s="1322"/>
      <c r="G32" s="1322"/>
      <c r="H32" s="1322"/>
      <c r="I32" s="1683" t="s">
        <v>757</v>
      </c>
      <c r="J32" s="1322"/>
      <c r="K32" s="1322"/>
      <c r="L32" s="1322"/>
      <c r="M32" s="1322"/>
      <c r="N32" s="1322"/>
      <c r="O32" s="1322"/>
      <c r="P32" s="1322"/>
      <c r="Q32" s="1322"/>
      <c r="R32" s="1322"/>
      <c r="S32" s="1322"/>
      <c r="T32" s="1322"/>
      <c r="U32" s="1322"/>
      <c r="V32" s="1322"/>
      <c r="W32" s="1322"/>
      <c r="X32" s="1322"/>
      <c r="Y32" s="1322"/>
      <c r="Z32" s="1322"/>
      <c r="AA32" s="1322"/>
      <c r="AB32" s="1322"/>
      <c r="AC32" s="1322"/>
      <c r="AD32" s="1322"/>
      <c r="AE32" s="1322"/>
      <c r="AF32" s="1322"/>
      <c r="AG32" s="1322"/>
      <c r="AH32" s="1322"/>
      <c r="AI32" s="1322"/>
      <c r="AJ32" s="1322"/>
      <c r="AK32" s="1322"/>
      <c r="AL32" s="1322"/>
      <c r="AM32" s="1322"/>
      <c r="AN32" s="1322"/>
      <c r="AO32" s="1322"/>
      <c r="AP32" s="1322"/>
      <c r="AQ32" s="1322"/>
      <c r="AR32" s="1322"/>
      <c r="AS32" s="1322"/>
      <c r="AT32" s="1322"/>
      <c r="AU32" s="1322"/>
      <c r="AV32" s="1322"/>
      <c r="AW32" s="1322"/>
      <c r="AX32" s="1322"/>
      <c r="AY32" s="1322"/>
      <c r="AZ32" s="1322"/>
      <c r="BA32" s="1322"/>
      <c r="BB32" s="1322"/>
      <c r="BC32" s="1322"/>
      <c r="BD32" s="1322"/>
      <c r="BE32" s="1322"/>
      <c r="BF32" s="1322"/>
      <c r="BG32" s="1322"/>
      <c r="BH32" s="1322"/>
      <c r="BI32" s="1322"/>
      <c r="BJ32" s="1322"/>
      <c r="BK32" s="1322"/>
      <c r="BL32" s="1322"/>
      <c r="BM32" s="1322"/>
      <c r="BN32" s="1322"/>
      <c r="BO32" s="1322"/>
      <c r="BP32" s="1322"/>
      <c r="BQ32" s="1322"/>
      <c r="BR32" s="1322"/>
      <c r="BS32" s="1322"/>
      <c r="BT32" s="1322"/>
      <c r="BU32" s="1322"/>
      <c r="BV32" s="1322"/>
      <c r="BW32" s="1322"/>
      <c r="BX32" s="1322"/>
      <c r="BY32" s="1322"/>
      <c r="BZ32" s="1322"/>
      <c r="CA32" s="1322"/>
      <c r="CB32" s="1322"/>
      <c r="CC32" s="1322"/>
      <c r="CD32" s="1322"/>
      <c r="CE32" s="1322"/>
      <c r="CF32" s="1322"/>
      <c r="CG32" s="1322"/>
      <c r="CH32" s="1322"/>
      <c r="CI32" s="1322"/>
      <c r="CJ32" s="1322"/>
      <c r="CK32" s="1322"/>
      <c r="CL32" s="1322"/>
      <c r="CM32" s="971"/>
      <c r="CN32" s="971"/>
      <c r="CO32" s="971"/>
      <c r="CP32" s="971"/>
      <c r="CQ32" s="971"/>
      <c r="CR32" s="971"/>
      <c r="CS32" s="971"/>
      <c r="CT32" s="971"/>
      <c r="CU32" s="971"/>
      <c r="CV32" s="971"/>
      <c r="CW32" s="971"/>
      <c r="CX32" s="971"/>
      <c r="CY32" s="971"/>
      <c r="CZ32" s="971"/>
      <c r="DA32" s="971"/>
      <c r="DB32" s="971"/>
      <c r="DC32" s="971"/>
      <c r="DD32" s="971"/>
      <c r="DE32" s="971"/>
      <c r="DF32" s="971"/>
      <c r="DG32" s="971"/>
      <c r="DH32" s="971"/>
      <c r="DI32" s="971"/>
      <c r="DJ32" s="971"/>
      <c r="DK32" s="971"/>
      <c r="DL32" s="971"/>
      <c r="DM32" s="971"/>
      <c r="DN32" s="971"/>
      <c r="DO32" s="971"/>
      <c r="DP32" s="971"/>
      <c r="DQ32" s="971"/>
      <c r="DR32" s="971"/>
      <c r="DS32" s="971"/>
      <c r="DT32" s="971"/>
      <c r="DU32" s="971"/>
      <c r="DV32" s="971"/>
      <c r="DW32" s="971"/>
      <c r="DX32" s="971"/>
      <c r="DY32" s="971"/>
      <c r="DZ32" s="971"/>
      <c r="EA32" s="971"/>
      <c r="EB32" s="971"/>
      <c r="EC32" s="971"/>
      <c r="ED32" s="971"/>
      <c r="EE32" s="971"/>
      <c r="EF32" s="971"/>
      <c r="EG32" s="971"/>
      <c r="EH32" s="971"/>
      <c r="EI32" s="971"/>
      <c r="EJ32" s="971"/>
      <c r="EK32" s="971"/>
      <c r="EL32" s="971"/>
      <c r="EM32" s="971"/>
      <c r="EN32" s="971"/>
      <c r="EO32" s="971"/>
      <c r="EP32" s="971"/>
      <c r="EQ32" s="971"/>
      <c r="ER32" s="971"/>
      <c r="ES32" s="971"/>
      <c r="ET32" s="971"/>
      <c r="EU32" s="971"/>
      <c r="EV32" s="971"/>
      <c r="EW32" s="971"/>
      <c r="EX32" s="971"/>
      <c r="EY32" s="971"/>
      <c r="EZ32" s="971"/>
      <c r="FA32" s="971"/>
      <c r="FB32" s="971"/>
      <c r="FC32" s="971"/>
      <c r="FD32" s="971"/>
      <c r="FE32" s="971"/>
      <c r="FF32" s="971"/>
      <c r="FG32" s="971"/>
      <c r="FH32" s="971"/>
      <c r="FI32" s="971"/>
      <c r="FJ32" s="971"/>
      <c r="FK32" s="971"/>
      <c r="FL32" s="971"/>
      <c r="FM32" s="971"/>
      <c r="FN32" s="971"/>
      <c r="FO32" s="971"/>
      <c r="FP32" s="971"/>
      <c r="FQ32" s="971"/>
      <c r="FR32" s="971"/>
      <c r="FS32" s="971"/>
      <c r="FT32" s="971"/>
      <c r="FU32" s="971"/>
      <c r="FV32" s="971"/>
      <c r="FW32" s="971"/>
      <c r="FX32" s="971"/>
      <c r="FY32" s="971"/>
      <c r="FZ32" s="971"/>
      <c r="GA32" s="971"/>
      <c r="GB32" s="971"/>
      <c r="GC32" s="971"/>
      <c r="GD32" s="971"/>
      <c r="GE32" s="971"/>
      <c r="GF32" s="971"/>
      <c r="GG32" s="971"/>
      <c r="GH32" s="971"/>
      <c r="GI32" s="971"/>
      <c r="GJ32" s="971"/>
      <c r="GK32" s="971"/>
      <c r="GL32" s="971"/>
      <c r="GM32" s="971"/>
      <c r="GN32" s="971"/>
      <c r="GO32" s="971"/>
      <c r="GP32" s="971"/>
      <c r="GQ32" s="971"/>
      <c r="GR32" s="971"/>
      <c r="GS32" s="971"/>
      <c r="GT32" s="971"/>
      <c r="GU32" s="971"/>
      <c r="GV32" s="971"/>
      <c r="GW32" s="971"/>
      <c r="GX32" s="971"/>
      <c r="GY32" s="971"/>
      <c r="GZ32" s="971"/>
      <c r="HA32" s="971"/>
      <c r="HB32" s="971"/>
      <c r="HC32" s="971"/>
      <c r="HD32" s="971"/>
      <c r="HE32" s="971"/>
      <c r="HF32" s="971"/>
      <c r="HG32" s="971"/>
      <c r="HH32" s="971"/>
      <c r="HI32" s="971"/>
      <c r="HJ32" s="971"/>
      <c r="HK32" s="971"/>
      <c r="HL32" s="971"/>
      <c r="HM32" s="971"/>
      <c r="HN32" s="971"/>
      <c r="HO32" s="971"/>
      <c r="HP32" s="971"/>
      <c r="HQ32" s="971"/>
      <c r="HR32" s="971"/>
      <c r="HS32" s="971"/>
      <c r="HT32" s="971"/>
      <c r="HU32" s="971"/>
      <c r="HV32" s="971"/>
      <c r="HW32" s="971"/>
      <c r="HX32" s="971"/>
      <c r="HY32" s="971"/>
      <c r="HZ32" s="971"/>
      <c r="IA32" s="971"/>
      <c r="IB32" s="971"/>
      <c r="IC32" s="971"/>
      <c r="ID32" s="971"/>
      <c r="IE32" s="971"/>
      <c r="IF32" s="971"/>
      <c r="IG32" s="971"/>
      <c r="IH32" s="971"/>
      <c r="II32" s="971"/>
      <c r="IJ32" s="971"/>
      <c r="IK32" s="971"/>
      <c r="IL32" s="971"/>
      <c r="IM32" s="971"/>
      <c r="IN32" s="971"/>
      <c r="IO32" s="971"/>
      <c r="IP32" s="971"/>
      <c r="IQ32" s="971"/>
      <c r="IR32" s="971"/>
      <c r="IS32" s="971"/>
      <c r="IT32" s="971"/>
      <c r="IU32" s="971"/>
      <c r="IV32" s="971"/>
    </row>
    <row r="33" spans="1:256" s="1671" customFormat="1" ht="13.5" customHeight="1">
      <c r="A33" s="971"/>
      <c r="B33" s="1325"/>
      <c r="C33" s="1688"/>
      <c r="D33" s="1326"/>
      <c r="E33" s="1322"/>
      <c r="F33" s="1322"/>
      <c r="G33" s="1322"/>
      <c r="H33" s="1322"/>
      <c r="I33" s="1683"/>
      <c r="J33" s="1322"/>
      <c r="K33" s="1322"/>
      <c r="L33" s="1322"/>
      <c r="M33" s="1322"/>
      <c r="N33" s="1322"/>
      <c r="O33" s="1322"/>
      <c r="P33" s="1322"/>
      <c r="Q33" s="1322"/>
      <c r="R33" s="1322"/>
      <c r="S33" s="1322"/>
      <c r="T33" s="1322"/>
      <c r="U33" s="1322"/>
      <c r="V33" s="1322"/>
      <c r="W33" s="1322"/>
      <c r="X33" s="1322"/>
      <c r="Y33" s="1322"/>
      <c r="Z33" s="1322"/>
      <c r="AA33" s="1322"/>
      <c r="AB33" s="1322"/>
      <c r="AC33" s="1322"/>
      <c r="AD33" s="1322"/>
      <c r="AE33" s="1322"/>
      <c r="AF33" s="1322"/>
      <c r="AG33" s="1322"/>
      <c r="AH33" s="1322"/>
      <c r="AI33" s="1322"/>
      <c r="AJ33" s="1322"/>
      <c r="AK33" s="1322"/>
      <c r="AL33" s="1322"/>
      <c r="AM33" s="1322"/>
      <c r="AN33" s="1322"/>
      <c r="AO33" s="1322"/>
      <c r="AP33" s="1322"/>
      <c r="AQ33" s="1322"/>
      <c r="AR33" s="1322"/>
      <c r="AS33" s="1322"/>
      <c r="AT33" s="1322"/>
      <c r="AU33" s="1322"/>
      <c r="AV33" s="1322"/>
      <c r="AW33" s="1322"/>
      <c r="AX33" s="1322"/>
      <c r="AY33" s="1322"/>
      <c r="AZ33" s="1322"/>
      <c r="BA33" s="1322"/>
      <c r="BB33" s="1322"/>
      <c r="BC33" s="1322"/>
      <c r="BD33" s="1322"/>
      <c r="BE33" s="1322"/>
      <c r="BF33" s="1322"/>
      <c r="BG33" s="1322"/>
      <c r="BH33" s="1322"/>
      <c r="BI33" s="1322"/>
      <c r="BJ33" s="1322"/>
      <c r="BK33" s="1322"/>
      <c r="BL33" s="1322"/>
      <c r="BM33" s="1322"/>
      <c r="BN33" s="1322"/>
      <c r="BO33" s="1322"/>
      <c r="BP33" s="1322"/>
      <c r="BQ33" s="1322"/>
      <c r="BR33" s="1322"/>
      <c r="BS33" s="1322"/>
      <c r="BT33" s="1322"/>
      <c r="BU33" s="1322"/>
      <c r="BV33" s="1322"/>
      <c r="BW33" s="1322"/>
      <c r="BX33" s="1322"/>
      <c r="BY33" s="1322"/>
      <c r="BZ33" s="1322"/>
      <c r="CA33" s="1322"/>
      <c r="CB33" s="1322"/>
      <c r="CC33" s="1322"/>
      <c r="CD33" s="1322"/>
      <c r="CE33" s="1322"/>
      <c r="CF33" s="1322"/>
      <c r="CG33" s="1322"/>
      <c r="CH33" s="1322"/>
      <c r="CI33" s="1322"/>
      <c r="CJ33" s="1322"/>
      <c r="CK33" s="1322"/>
      <c r="CL33" s="1322"/>
      <c r="CM33" s="971"/>
      <c r="CN33" s="971"/>
      <c r="CO33" s="971"/>
      <c r="CP33" s="971"/>
      <c r="CQ33" s="971"/>
      <c r="CR33" s="971"/>
      <c r="CS33" s="971"/>
      <c r="CT33" s="971"/>
      <c r="CU33" s="971"/>
      <c r="CV33" s="971"/>
      <c r="CW33" s="971"/>
      <c r="CX33" s="971"/>
      <c r="CY33" s="971"/>
      <c r="CZ33" s="971"/>
      <c r="DA33" s="971"/>
      <c r="DB33" s="971"/>
      <c r="DC33" s="971"/>
      <c r="DD33" s="971"/>
      <c r="DE33" s="971"/>
      <c r="DF33" s="971"/>
      <c r="DG33" s="971"/>
      <c r="DH33" s="971"/>
      <c r="DI33" s="971"/>
      <c r="DJ33" s="971"/>
      <c r="DK33" s="971"/>
      <c r="DL33" s="971"/>
      <c r="DM33" s="971"/>
      <c r="DN33" s="971"/>
      <c r="DO33" s="971"/>
      <c r="DP33" s="971"/>
      <c r="DQ33" s="971"/>
      <c r="DR33" s="971"/>
      <c r="DS33" s="971"/>
      <c r="DT33" s="971"/>
      <c r="DU33" s="971"/>
      <c r="DV33" s="971"/>
      <c r="DW33" s="971"/>
      <c r="DX33" s="971"/>
      <c r="DY33" s="971"/>
      <c r="DZ33" s="971"/>
      <c r="EA33" s="971"/>
      <c r="EB33" s="971"/>
      <c r="EC33" s="971"/>
      <c r="ED33" s="971"/>
      <c r="EE33" s="971"/>
      <c r="EF33" s="971"/>
      <c r="EG33" s="971"/>
      <c r="EH33" s="971"/>
      <c r="EI33" s="971"/>
      <c r="EJ33" s="971"/>
      <c r="EK33" s="971"/>
      <c r="EL33" s="971"/>
      <c r="EM33" s="971"/>
      <c r="EN33" s="971"/>
      <c r="EO33" s="971"/>
      <c r="EP33" s="971"/>
      <c r="EQ33" s="971"/>
      <c r="ER33" s="971"/>
      <c r="ES33" s="971"/>
      <c r="ET33" s="971"/>
      <c r="EU33" s="971"/>
      <c r="EV33" s="971"/>
      <c r="EW33" s="971"/>
      <c r="EX33" s="971"/>
      <c r="EY33" s="971"/>
      <c r="EZ33" s="971"/>
      <c r="FA33" s="971"/>
      <c r="FB33" s="971"/>
      <c r="FC33" s="971"/>
      <c r="FD33" s="971"/>
      <c r="FE33" s="971"/>
      <c r="FF33" s="971"/>
      <c r="FG33" s="971"/>
      <c r="FH33" s="971"/>
      <c r="FI33" s="971"/>
      <c r="FJ33" s="971"/>
      <c r="FK33" s="971"/>
      <c r="FL33" s="971"/>
      <c r="FM33" s="971"/>
      <c r="FN33" s="971"/>
      <c r="FO33" s="971"/>
      <c r="FP33" s="971"/>
      <c r="FQ33" s="971"/>
      <c r="FR33" s="971"/>
      <c r="FS33" s="971"/>
      <c r="FT33" s="971"/>
      <c r="FU33" s="971"/>
      <c r="FV33" s="971"/>
      <c r="FW33" s="971"/>
      <c r="FX33" s="971"/>
      <c r="FY33" s="971"/>
      <c r="FZ33" s="971"/>
      <c r="GA33" s="971"/>
      <c r="GB33" s="971"/>
      <c r="GC33" s="971"/>
      <c r="GD33" s="971"/>
      <c r="GE33" s="971"/>
      <c r="GF33" s="971"/>
      <c r="GG33" s="971"/>
      <c r="GH33" s="971"/>
      <c r="GI33" s="971"/>
      <c r="GJ33" s="971"/>
      <c r="GK33" s="971"/>
      <c r="GL33" s="971"/>
      <c r="GM33" s="971"/>
      <c r="GN33" s="971"/>
      <c r="GO33" s="971"/>
      <c r="GP33" s="971"/>
      <c r="GQ33" s="971"/>
      <c r="GR33" s="971"/>
      <c r="GS33" s="971"/>
      <c r="GT33" s="971"/>
      <c r="GU33" s="971"/>
      <c r="GV33" s="971"/>
      <c r="GW33" s="971"/>
      <c r="GX33" s="971"/>
      <c r="GY33" s="971"/>
      <c r="GZ33" s="971"/>
      <c r="HA33" s="971"/>
      <c r="HB33" s="971"/>
      <c r="HC33" s="971"/>
      <c r="HD33" s="971"/>
      <c r="HE33" s="971"/>
      <c r="HF33" s="971"/>
      <c r="HG33" s="971"/>
      <c r="HH33" s="971"/>
      <c r="HI33" s="971"/>
      <c r="HJ33" s="971"/>
      <c r="HK33" s="971"/>
      <c r="HL33" s="971"/>
      <c r="HM33" s="971"/>
      <c r="HN33" s="971"/>
      <c r="HO33" s="971"/>
      <c r="HP33" s="971"/>
      <c r="HQ33" s="971"/>
      <c r="HR33" s="971"/>
      <c r="HS33" s="971"/>
      <c r="HT33" s="971"/>
      <c r="HU33" s="971"/>
      <c r="HV33" s="971"/>
      <c r="HW33" s="971"/>
      <c r="HX33" s="971"/>
      <c r="HY33" s="971"/>
      <c r="HZ33" s="971"/>
      <c r="IA33" s="971"/>
      <c r="IB33" s="971"/>
      <c r="IC33" s="971"/>
      <c r="ID33" s="971"/>
      <c r="IE33" s="971"/>
      <c r="IF33" s="971"/>
      <c r="IG33" s="971"/>
      <c r="IH33" s="971"/>
      <c r="II33" s="971"/>
      <c r="IJ33" s="971"/>
      <c r="IK33" s="971"/>
      <c r="IL33" s="971"/>
      <c r="IM33" s="971"/>
      <c r="IN33" s="971"/>
      <c r="IO33" s="971"/>
      <c r="IP33" s="971"/>
      <c r="IQ33" s="971"/>
      <c r="IR33" s="971"/>
      <c r="IS33" s="971"/>
      <c r="IT33" s="971"/>
      <c r="IU33" s="971"/>
      <c r="IV33" s="971"/>
    </row>
    <row r="34" spans="1:256" s="1671" customFormat="1" ht="13.5" customHeight="1">
      <c r="A34" s="1320"/>
      <c r="B34" s="1325"/>
      <c r="C34" s="1322"/>
      <c r="D34" s="1322"/>
      <c r="E34" s="1323"/>
      <c r="F34" s="1322"/>
      <c r="G34" s="1322"/>
      <c r="H34" s="1322"/>
      <c r="I34" s="1683"/>
      <c r="J34" s="1322"/>
      <c r="K34" s="1322"/>
      <c r="L34" s="1322"/>
      <c r="M34" s="1322"/>
      <c r="N34" s="1322"/>
      <c r="O34" s="1322"/>
      <c r="P34" s="1322"/>
      <c r="Q34" s="1322"/>
      <c r="R34" s="1322"/>
      <c r="S34" s="1322"/>
      <c r="T34" s="1322"/>
      <c r="U34" s="1322"/>
      <c r="V34" s="1322"/>
      <c r="W34" s="1322"/>
      <c r="X34" s="1322"/>
      <c r="Y34" s="1322"/>
      <c r="Z34" s="1322"/>
      <c r="AA34" s="1322"/>
      <c r="AB34" s="1322"/>
      <c r="AC34" s="1322"/>
      <c r="AD34" s="1322"/>
      <c r="AE34" s="1322"/>
      <c r="AF34" s="1322"/>
      <c r="AG34" s="1322"/>
      <c r="AH34" s="1322"/>
      <c r="AI34" s="1322"/>
      <c r="AJ34" s="1322"/>
      <c r="AK34" s="1322"/>
      <c r="AL34" s="1322"/>
      <c r="AM34" s="1322"/>
      <c r="AN34" s="1322"/>
      <c r="AO34" s="1322"/>
      <c r="AP34" s="1322"/>
      <c r="AQ34" s="1322"/>
      <c r="AR34" s="1322"/>
      <c r="AS34" s="1325"/>
      <c r="AT34" s="1688"/>
      <c r="AU34" s="1326"/>
      <c r="AV34" s="1322"/>
      <c r="AW34" s="1685"/>
      <c r="AX34" s="1322"/>
      <c r="AY34" s="1322"/>
      <c r="AZ34" s="1322"/>
      <c r="BA34" s="1322"/>
      <c r="BB34" s="1322"/>
      <c r="BC34" s="1322"/>
      <c r="BD34" s="1322"/>
      <c r="BE34" s="1322"/>
      <c r="BF34" s="1322"/>
      <c r="BG34" s="1322"/>
      <c r="BH34" s="1322"/>
      <c r="BI34" s="1322"/>
      <c r="BJ34" s="1322"/>
      <c r="BK34" s="1322"/>
      <c r="BL34" s="1322"/>
      <c r="BM34" s="1322"/>
      <c r="BN34" s="1322"/>
      <c r="BO34" s="1322"/>
      <c r="BP34" s="1322"/>
      <c r="BQ34" s="1322"/>
      <c r="BR34" s="1322"/>
      <c r="BS34" s="1322"/>
      <c r="BT34" s="1322"/>
      <c r="BU34" s="1322"/>
      <c r="BV34" s="1322"/>
      <c r="BW34" s="1322"/>
      <c r="BX34" s="1322"/>
      <c r="BY34" s="1322"/>
      <c r="BZ34" s="1322"/>
      <c r="CA34" s="1322"/>
      <c r="CB34" s="1322"/>
      <c r="CC34" s="1322"/>
      <c r="CD34" s="1322"/>
      <c r="CE34" s="1322"/>
      <c r="CF34" s="1322"/>
      <c r="CG34" s="1322"/>
      <c r="CH34" s="1322"/>
      <c r="CI34" s="1322"/>
      <c r="CJ34" s="1322"/>
      <c r="CK34" s="1322"/>
      <c r="CL34" s="1322"/>
      <c r="CM34" s="971"/>
      <c r="CN34" s="971"/>
      <c r="CO34" s="971"/>
      <c r="CP34" s="971"/>
      <c r="CQ34" s="971"/>
      <c r="CR34" s="971"/>
      <c r="CS34" s="971"/>
      <c r="CT34" s="971"/>
      <c r="CU34" s="971"/>
      <c r="CV34" s="971"/>
      <c r="CW34" s="971"/>
      <c r="CX34" s="971"/>
      <c r="CY34" s="971"/>
      <c r="CZ34" s="971"/>
      <c r="DA34" s="971"/>
      <c r="DB34" s="971"/>
      <c r="DC34" s="971"/>
      <c r="DD34" s="971"/>
      <c r="DE34" s="971"/>
      <c r="DF34" s="971"/>
      <c r="DG34" s="971"/>
      <c r="DH34" s="971"/>
      <c r="DI34" s="971"/>
      <c r="DJ34" s="971"/>
      <c r="DK34" s="971"/>
      <c r="DL34" s="971"/>
      <c r="DM34" s="971"/>
      <c r="DN34" s="971"/>
      <c r="DO34" s="971"/>
      <c r="DP34" s="971"/>
      <c r="DQ34" s="971"/>
      <c r="DR34" s="971"/>
      <c r="DS34" s="971"/>
      <c r="DT34" s="971"/>
      <c r="DU34" s="971"/>
      <c r="DV34" s="971"/>
      <c r="DW34" s="971"/>
      <c r="DX34" s="971"/>
      <c r="DY34" s="971"/>
      <c r="DZ34" s="971"/>
      <c r="EA34" s="971"/>
      <c r="EB34" s="971"/>
      <c r="EC34" s="971"/>
      <c r="ED34" s="971"/>
      <c r="EE34" s="971"/>
      <c r="EF34" s="971"/>
      <c r="EG34" s="971"/>
      <c r="EH34" s="971"/>
      <c r="EI34" s="971"/>
      <c r="EJ34" s="971"/>
      <c r="EK34" s="971"/>
      <c r="EL34" s="971"/>
      <c r="EM34" s="971"/>
      <c r="EN34" s="971"/>
      <c r="EO34" s="971"/>
      <c r="EP34" s="971"/>
      <c r="EQ34" s="971"/>
      <c r="ER34" s="971"/>
      <c r="ES34" s="971"/>
      <c r="ET34" s="971"/>
      <c r="EU34" s="971"/>
      <c r="EV34" s="971"/>
      <c r="EW34" s="971"/>
      <c r="EX34" s="971"/>
      <c r="EY34" s="971"/>
      <c r="EZ34" s="971"/>
      <c r="FA34" s="971"/>
      <c r="FB34" s="971"/>
      <c r="FC34" s="971"/>
      <c r="FD34" s="971"/>
      <c r="FE34" s="971"/>
      <c r="FF34" s="971"/>
      <c r="FG34" s="971"/>
      <c r="FH34" s="971"/>
      <c r="FI34" s="971"/>
      <c r="FJ34" s="971"/>
      <c r="FK34" s="971"/>
      <c r="FL34" s="971"/>
      <c r="FM34" s="971"/>
      <c r="FN34" s="971"/>
      <c r="FO34" s="971"/>
      <c r="FP34" s="971"/>
      <c r="FQ34" s="971"/>
      <c r="FR34" s="971"/>
      <c r="FS34" s="971"/>
      <c r="FT34" s="971"/>
      <c r="FU34" s="971"/>
      <c r="FV34" s="971"/>
      <c r="FW34" s="971"/>
      <c r="FX34" s="971"/>
      <c r="FY34" s="971"/>
      <c r="FZ34" s="971"/>
      <c r="GA34" s="971"/>
      <c r="GB34" s="971"/>
      <c r="GC34" s="971"/>
      <c r="GD34" s="971"/>
      <c r="GE34" s="971"/>
      <c r="GF34" s="971"/>
      <c r="GG34" s="971"/>
      <c r="GH34" s="971"/>
      <c r="GI34" s="971"/>
      <c r="GJ34" s="971"/>
      <c r="GK34" s="971"/>
      <c r="GL34" s="971"/>
      <c r="GM34" s="971"/>
      <c r="GN34" s="971"/>
      <c r="GO34" s="971"/>
      <c r="GP34" s="971"/>
      <c r="GQ34" s="971"/>
      <c r="GR34" s="971"/>
      <c r="GS34" s="971"/>
      <c r="GT34" s="971"/>
      <c r="GU34" s="971"/>
      <c r="GV34" s="971"/>
      <c r="GW34" s="971"/>
      <c r="GX34" s="971"/>
      <c r="GY34" s="971"/>
      <c r="GZ34" s="971"/>
      <c r="HA34" s="971"/>
      <c r="HB34" s="971"/>
      <c r="HC34" s="971"/>
      <c r="HD34" s="971"/>
      <c r="HE34" s="971"/>
      <c r="HF34" s="971"/>
      <c r="HG34" s="971"/>
      <c r="HH34" s="971"/>
      <c r="HI34" s="971"/>
      <c r="HJ34" s="971"/>
      <c r="HK34" s="971"/>
      <c r="HL34" s="971"/>
      <c r="HM34" s="971"/>
      <c r="HN34" s="971"/>
      <c r="HO34" s="971"/>
      <c r="HP34" s="971"/>
      <c r="HQ34" s="971"/>
      <c r="HR34" s="971"/>
      <c r="HS34" s="971"/>
      <c r="HT34" s="971"/>
      <c r="HU34" s="971"/>
      <c r="HV34" s="971"/>
      <c r="HW34" s="971"/>
      <c r="HX34" s="971"/>
      <c r="HY34" s="971"/>
      <c r="HZ34" s="971"/>
      <c r="IA34" s="971"/>
      <c r="IB34" s="971"/>
      <c r="IC34" s="971"/>
      <c r="ID34" s="971"/>
      <c r="IE34" s="971"/>
      <c r="IF34" s="971"/>
      <c r="IG34" s="971"/>
      <c r="IH34" s="971"/>
      <c r="II34" s="971"/>
      <c r="IJ34" s="971"/>
      <c r="IK34" s="971"/>
      <c r="IL34" s="971"/>
      <c r="IM34" s="971"/>
      <c r="IN34" s="971"/>
      <c r="IO34" s="971"/>
      <c r="IP34" s="971"/>
      <c r="IQ34" s="971"/>
      <c r="IR34" s="971"/>
      <c r="IS34" s="971"/>
      <c r="IT34" s="971"/>
      <c r="IU34" s="971"/>
      <c r="IV34" s="971"/>
    </row>
    <row r="35" spans="1:256" ht="13.5" customHeight="1">
      <c r="A35" s="971"/>
      <c r="B35" s="971"/>
      <c r="C35" s="1327"/>
      <c r="D35" s="1327"/>
      <c r="E35" s="971"/>
      <c r="F35" s="971"/>
      <c r="G35" s="971"/>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971"/>
      <c r="AG35" s="971"/>
      <c r="AH35" s="971"/>
      <c r="AI35" s="971"/>
      <c r="AJ35" s="971"/>
      <c r="AK35" s="971"/>
      <c r="AL35" s="971"/>
      <c r="AM35" s="971"/>
      <c r="AN35" s="971"/>
      <c r="AO35" s="971"/>
      <c r="AP35" s="971"/>
      <c r="AQ35" s="971"/>
      <c r="AR35" s="971"/>
      <c r="AS35" s="971"/>
      <c r="AT35" s="971"/>
      <c r="AU35" s="971"/>
      <c r="AV35" s="971"/>
      <c r="AW35" s="971"/>
      <c r="AX35" s="971"/>
      <c r="AY35" s="971"/>
      <c r="AZ35" s="971"/>
      <c r="BA35" s="971"/>
      <c r="BB35" s="971"/>
      <c r="BC35" s="971"/>
      <c r="BD35" s="971"/>
      <c r="BE35" s="971"/>
      <c r="BF35" s="971"/>
      <c r="BG35" s="971"/>
      <c r="BH35" s="971"/>
      <c r="BI35" s="971"/>
      <c r="BJ35" s="971"/>
      <c r="BK35" s="971"/>
      <c r="BL35" s="971"/>
      <c r="BM35" s="971"/>
      <c r="BN35" s="971"/>
      <c r="BO35" s="971"/>
      <c r="BP35" s="971"/>
      <c r="BQ35" s="971"/>
      <c r="BR35" s="971"/>
      <c r="BS35" s="971"/>
      <c r="BT35" s="971"/>
      <c r="BU35" s="971"/>
      <c r="BV35" s="971"/>
      <c r="BW35" s="971"/>
      <c r="BX35" s="971"/>
      <c r="BY35" s="971"/>
      <c r="BZ35" s="971"/>
      <c r="CA35" s="971"/>
      <c r="CB35" s="971"/>
      <c r="CC35" s="971"/>
      <c r="CD35" s="971"/>
      <c r="CE35" s="971"/>
      <c r="CF35" s="971"/>
      <c r="CG35" s="971"/>
      <c r="CH35" s="971"/>
      <c r="CI35" s="971"/>
      <c r="CJ35" s="971"/>
      <c r="CK35" s="971"/>
      <c r="CL35" s="971"/>
      <c r="CM35" s="971"/>
      <c r="CN35" s="971"/>
      <c r="CO35" s="971"/>
      <c r="CP35" s="971"/>
      <c r="CQ35" s="971"/>
      <c r="CR35" s="971"/>
      <c r="CS35" s="971"/>
      <c r="CT35" s="971"/>
      <c r="CU35" s="971"/>
      <c r="CV35" s="971"/>
      <c r="CW35" s="971"/>
      <c r="CX35" s="971"/>
      <c r="CY35" s="971"/>
      <c r="CZ35" s="971"/>
      <c r="DA35" s="971"/>
      <c r="DB35" s="971"/>
      <c r="DC35" s="971"/>
      <c r="DD35" s="971"/>
      <c r="DE35" s="971"/>
      <c r="DF35" s="971"/>
      <c r="DG35" s="971"/>
      <c r="DH35" s="971"/>
      <c r="DI35" s="971"/>
      <c r="DJ35" s="971"/>
      <c r="DK35" s="971"/>
      <c r="DL35" s="971"/>
      <c r="DM35" s="971"/>
      <c r="DN35" s="971"/>
      <c r="DO35" s="971"/>
      <c r="DP35" s="971"/>
      <c r="DQ35" s="971"/>
      <c r="DR35" s="971"/>
      <c r="DS35" s="971"/>
      <c r="DT35" s="971"/>
      <c r="DU35" s="971"/>
      <c r="DV35" s="971"/>
      <c r="DW35" s="971"/>
      <c r="DX35" s="971"/>
      <c r="DY35" s="971"/>
      <c r="DZ35" s="971"/>
      <c r="EA35" s="971"/>
      <c r="EB35" s="971"/>
      <c r="EC35" s="971"/>
      <c r="ED35" s="971"/>
      <c r="EE35" s="971"/>
      <c r="EF35" s="971"/>
      <c r="EG35" s="971"/>
      <c r="EH35" s="971"/>
      <c r="EI35" s="971"/>
      <c r="EJ35" s="971"/>
      <c r="EK35" s="971"/>
      <c r="EL35" s="971"/>
      <c r="EM35" s="971"/>
      <c r="EN35" s="971"/>
      <c r="EO35" s="971"/>
      <c r="EP35" s="971"/>
      <c r="EQ35" s="971"/>
      <c r="ER35" s="971"/>
      <c r="ES35" s="971"/>
      <c r="ET35" s="971"/>
      <c r="EU35" s="971"/>
      <c r="EV35" s="971"/>
      <c r="EW35" s="971"/>
      <c r="EX35" s="971"/>
      <c r="EY35" s="971"/>
      <c r="EZ35" s="971"/>
      <c r="FA35" s="971"/>
      <c r="FB35" s="971"/>
      <c r="FC35" s="971"/>
      <c r="FD35" s="971"/>
      <c r="FE35" s="971"/>
      <c r="FF35" s="971"/>
      <c r="FG35" s="971"/>
      <c r="FH35" s="971"/>
      <c r="FI35" s="971"/>
      <c r="FJ35" s="971"/>
      <c r="FK35" s="971"/>
      <c r="FL35" s="971"/>
      <c r="FM35" s="971"/>
      <c r="FN35" s="971"/>
      <c r="FO35" s="971"/>
      <c r="FP35" s="971"/>
      <c r="FQ35" s="971"/>
      <c r="FR35" s="971"/>
      <c r="FS35" s="971"/>
      <c r="FT35" s="971"/>
      <c r="FU35" s="971"/>
      <c r="FV35" s="971"/>
      <c r="FW35" s="971"/>
      <c r="FX35" s="971"/>
      <c r="FY35" s="971"/>
      <c r="FZ35" s="971"/>
      <c r="GA35" s="971"/>
      <c r="GB35" s="971"/>
      <c r="GC35" s="971"/>
      <c r="GD35" s="971"/>
      <c r="GE35" s="971"/>
      <c r="GF35" s="971"/>
      <c r="GG35" s="971"/>
      <c r="GH35" s="971"/>
      <c r="GI35" s="971"/>
      <c r="GJ35" s="971"/>
      <c r="GK35" s="971"/>
      <c r="GL35" s="971"/>
      <c r="GM35" s="971"/>
      <c r="GN35" s="971"/>
      <c r="GO35" s="971"/>
      <c r="GP35" s="971"/>
      <c r="GQ35" s="971"/>
      <c r="GR35" s="971"/>
      <c r="GS35" s="971"/>
      <c r="GT35" s="971"/>
      <c r="GU35" s="971"/>
      <c r="GV35" s="971"/>
      <c r="GW35" s="971"/>
      <c r="GX35" s="971"/>
      <c r="GY35" s="971"/>
      <c r="GZ35" s="971"/>
      <c r="HA35" s="971"/>
      <c r="HB35" s="971"/>
      <c r="HC35" s="971"/>
      <c r="HD35" s="971"/>
      <c r="HE35" s="971"/>
      <c r="HF35" s="971"/>
      <c r="HG35" s="971"/>
      <c r="HH35" s="971"/>
      <c r="HI35" s="971"/>
      <c r="HJ35" s="971"/>
      <c r="HK35" s="971"/>
      <c r="HL35" s="971"/>
      <c r="HM35" s="971"/>
      <c r="HN35" s="971"/>
      <c r="HO35" s="971"/>
      <c r="HP35" s="971"/>
      <c r="HQ35" s="971"/>
      <c r="HR35" s="971"/>
      <c r="HS35" s="971"/>
      <c r="HT35" s="971"/>
      <c r="HU35" s="971"/>
      <c r="HV35" s="971"/>
      <c r="HW35" s="971"/>
      <c r="HX35" s="971"/>
      <c r="HY35" s="971"/>
      <c r="HZ35" s="971"/>
      <c r="IA35" s="971"/>
      <c r="IB35" s="971"/>
      <c r="IC35" s="971"/>
      <c r="ID35" s="971"/>
      <c r="IE35" s="971"/>
      <c r="IF35" s="971"/>
      <c r="IG35" s="971"/>
      <c r="IH35" s="971"/>
      <c r="II35" s="971"/>
      <c r="IJ35" s="971"/>
      <c r="IK35" s="971"/>
      <c r="IL35" s="971"/>
      <c r="IM35" s="971"/>
      <c r="IN35" s="971"/>
      <c r="IO35" s="971"/>
      <c r="IP35" s="971"/>
      <c r="IQ35" s="971"/>
      <c r="IR35" s="971"/>
      <c r="IS35" s="971"/>
      <c r="IT35" s="971"/>
      <c r="IU35" s="971"/>
      <c r="IV35" s="971"/>
    </row>
    <row r="36" spans="1:256" ht="13.5" customHeight="1">
      <c r="B36" s="1328"/>
      <c r="C36" s="1327"/>
      <c r="D36" s="1327"/>
      <c r="E36" s="971"/>
    </row>
    <row r="37" spans="1:256" ht="13.5" customHeight="1">
      <c r="B37" s="971"/>
      <c r="C37" s="1327"/>
      <c r="D37" s="1327"/>
      <c r="E37" s="971"/>
    </row>
    <row r="38" spans="1:256" ht="13.5" customHeight="1">
      <c r="B38" s="1328"/>
      <c r="C38" s="1318"/>
      <c r="D38" s="1327"/>
      <c r="E38" s="971"/>
      <c r="I38" s="1686"/>
    </row>
    <row r="39" spans="1:256" ht="13.5" customHeight="1">
      <c r="B39" s="1328"/>
      <c r="C39" s="1318"/>
      <c r="D39" s="1327"/>
      <c r="E39" s="971"/>
      <c r="I39" s="1686"/>
    </row>
    <row r="40" spans="1:256" ht="14.25">
      <c r="B40" s="1328"/>
      <c r="C40" s="1318"/>
      <c r="D40" s="1327"/>
      <c r="E40" s="971"/>
      <c r="I40" s="1686"/>
    </row>
    <row r="41" spans="1:256" ht="14.25">
      <c r="B41" s="971"/>
      <c r="C41" s="1327"/>
      <c r="D41" s="1327"/>
      <c r="E41" s="971"/>
      <c r="I41" s="1683"/>
    </row>
    <row r="42" spans="1:256" ht="14.25">
      <c r="B42" s="971"/>
      <c r="C42" s="1327"/>
      <c r="D42" s="1327"/>
      <c r="E42" s="971"/>
      <c r="I42" s="1683"/>
    </row>
    <row r="43" spans="1:256" ht="14.25">
      <c r="B43" s="1328"/>
      <c r="C43" s="1318"/>
      <c r="D43" s="1327"/>
      <c r="E43" s="971"/>
      <c r="I43" s="1683"/>
    </row>
    <row r="44" spans="1:256" ht="14.25">
      <c r="B44" s="971"/>
      <c r="C44" s="1327"/>
      <c r="D44" s="1327"/>
      <c r="E44" s="971"/>
      <c r="I44" s="1690"/>
    </row>
    <row r="45" spans="1:256" ht="14.25">
      <c r="B45" s="971"/>
      <c r="C45" s="971"/>
      <c r="D45" s="1327"/>
      <c r="E45" s="971"/>
      <c r="I45" s="1329"/>
    </row>
    <row r="46" spans="1:256">
      <c r="B46" s="971"/>
      <c r="C46" s="971"/>
      <c r="D46" s="1327"/>
      <c r="E46" s="971"/>
    </row>
    <row r="47" spans="1:256" ht="14.25">
      <c r="I47" s="1683"/>
    </row>
    <row r="48" spans="1:256" ht="14.25">
      <c r="I48" s="1329"/>
    </row>
    <row r="49" spans="9:9" ht="14.25">
      <c r="I49" s="1683"/>
    </row>
  </sheetData>
  <sheetProtection password="DFB8" sheet="1"/>
  <mergeCells count="1">
    <mergeCell ref="A1:CH1"/>
  </mergeCells>
  <phoneticPr fontId="3"/>
  <printOptions horizontalCentered="1"/>
  <pageMargins left="0.39370078740157483" right="0" top="0.39370078740157483"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I76"/>
  <sheetViews>
    <sheetView showZeros="0" view="pageBreakPreview" zoomScaleNormal="100" workbookViewId="0">
      <selection activeCell="K7" sqref="K7"/>
    </sheetView>
  </sheetViews>
  <sheetFormatPr defaultRowHeight="13.5"/>
  <cols>
    <col min="1" max="1" width="13.5" style="61" customWidth="1"/>
    <col min="2" max="17" width="9.125" style="61" customWidth="1"/>
    <col min="18" max="18" width="9.125" style="70" customWidth="1"/>
    <col min="19" max="64" width="9" style="3"/>
    <col min="65" max="16384" width="9" style="17"/>
  </cols>
  <sheetData>
    <row r="1" spans="1:87" ht="17.100000000000001" customHeight="1" thickTop="1">
      <c r="A1" s="1300">
        <v>45017</v>
      </c>
      <c r="B1" s="1977" t="s">
        <v>37</v>
      </c>
      <c r="C1" s="1978"/>
      <c r="D1" s="1979"/>
      <c r="E1" s="1964" t="s">
        <v>38</v>
      </c>
      <c r="F1" s="1978"/>
      <c r="G1" s="1979"/>
      <c r="H1" s="1964" t="s">
        <v>39</v>
      </c>
      <c r="I1" s="1972"/>
      <c r="J1" s="1023" t="s">
        <v>40</v>
      </c>
      <c r="K1" s="1964" t="s">
        <v>283</v>
      </c>
      <c r="L1" s="2000">
        <f>L3</f>
        <v>0</v>
      </c>
      <c r="M1" s="2001"/>
      <c r="N1" s="1964" t="s">
        <v>144</v>
      </c>
      <c r="O1" s="1978"/>
      <c r="P1" s="1979"/>
      <c r="Q1" s="1022" t="s">
        <v>43</v>
      </c>
      <c r="R1" s="1024" t="s">
        <v>42</v>
      </c>
      <c r="S1" s="1025"/>
    </row>
    <row r="2" spans="1:87" s="18" customFormat="1" ht="17.100000000000001" customHeight="1">
      <c r="A2" s="148" t="s">
        <v>134</v>
      </c>
      <c r="B2" s="1966">
        <f>市内河北!C2</f>
        <v>0</v>
      </c>
      <c r="C2" s="1967"/>
      <c r="D2" s="1968"/>
      <c r="E2" s="1982">
        <f>市内河北!G2</f>
        <v>0</v>
      </c>
      <c r="F2" s="1983"/>
      <c r="G2" s="1984"/>
      <c r="H2" s="1973">
        <f>市内河北!L2</f>
        <v>0</v>
      </c>
      <c r="I2" s="1974"/>
      <c r="J2" s="1980">
        <f>市内河北!O2</f>
        <v>0</v>
      </c>
      <c r="K2" s="1965"/>
      <c r="L2" s="2002"/>
      <c r="M2" s="2003"/>
      <c r="N2" s="1994">
        <f>市内河北!V2</f>
        <v>0</v>
      </c>
      <c r="O2" s="1995"/>
      <c r="P2" s="1996"/>
      <c r="Q2" s="1988">
        <f>市内河北!U5</f>
        <v>0</v>
      </c>
      <c r="R2" s="1990">
        <f>市内河北!W5</f>
        <v>0</v>
      </c>
      <c r="S2" s="1025"/>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17"/>
      <c r="BN2" s="17"/>
      <c r="BO2" s="17"/>
      <c r="BP2" s="17"/>
      <c r="BQ2" s="17"/>
      <c r="BR2" s="17"/>
      <c r="BS2" s="17"/>
      <c r="BT2" s="17"/>
      <c r="BU2" s="17"/>
      <c r="BV2" s="17"/>
      <c r="BW2" s="17"/>
      <c r="BX2" s="17"/>
      <c r="BY2" s="17"/>
      <c r="BZ2" s="17"/>
      <c r="CA2" s="17"/>
      <c r="CB2" s="17"/>
      <c r="CC2" s="17"/>
      <c r="CD2" s="17"/>
      <c r="CE2" s="17"/>
      <c r="CF2" s="17"/>
      <c r="CG2" s="17"/>
      <c r="CH2" s="17"/>
      <c r="CI2" s="17"/>
    </row>
    <row r="3" spans="1:87" s="18" customFormat="1" ht="17.100000000000001" customHeight="1" thickBot="1">
      <c r="A3" s="148" t="s">
        <v>135</v>
      </c>
      <c r="B3" s="1969"/>
      <c r="C3" s="1970"/>
      <c r="D3" s="1971"/>
      <c r="E3" s="1985"/>
      <c r="F3" s="1986"/>
      <c r="G3" s="1987"/>
      <c r="H3" s="1975"/>
      <c r="I3" s="1976"/>
      <c r="J3" s="1981"/>
      <c r="K3" s="1026" t="s">
        <v>143</v>
      </c>
      <c r="L3" s="1992">
        <f>C33+C37+C41</f>
        <v>0</v>
      </c>
      <c r="M3" s="1993"/>
      <c r="N3" s="1997"/>
      <c r="O3" s="1998"/>
      <c r="P3" s="1999"/>
      <c r="Q3" s="1989"/>
      <c r="R3" s="1991"/>
      <c r="S3" s="1025"/>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17"/>
      <c r="BN3" s="17"/>
      <c r="BO3" s="17"/>
      <c r="BP3" s="17"/>
      <c r="BQ3" s="17"/>
      <c r="BR3" s="17"/>
      <c r="BS3" s="17"/>
      <c r="BT3" s="17"/>
      <c r="BU3" s="17"/>
      <c r="BV3" s="17"/>
      <c r="BW3" s="17"/>
      <c r="BX3" s="17"/>
      <c r="BY3" s="17"/>
      <c r="BZ3" s="17"/>
      <c r="CA3" s="17"/>
      <c r="CB3" s="17"/>
      <c r="CC3" s="17"/>
      <c r="CD3" s="17"/>
      <c r="CE3" s="17"/>
      <c r="CF3" s="17"/>
      <c r="CG3" s="17"/>
      <c r="CH3" s="17"/>
      <c r="CI3" s="17"/>
    </row>
    <row r="4" spans="1:87" s="18" customFormat="1" ht="17.100000000000001" customHeight="1" thickTop="1">
      <c r="A4" s="188" t="s">
        <v>44</v>
      </c>
      <c r="B4" s="1957" t="s">
        <v>136</v>
      </c>
      <c r="C4" s="1958"/>
      <c r="D4" s="1962" t="s">
        <v>137</v>
      </c>
      <c r="E4" s="1958"/>
      <c r="F4" s="1962" t="s">
        <v>138</v>
      </c>
      <c r="G4" s="1962"/>
      <c r="H4" s="1957" t="s">
        <v>140</v>
      </c>
      <c r="I4" s="1958"/>
      <c r="J4" s="1957" t="s">
        <v>139</v>
      </c>
      <c r="K4" s="1958"/>
      <c r="L4" s="1957" t="s">
        <v>141</v>
      </c>
      <c r="M4" s="1958"/>
      <c r="N4" s="1962" t="s">
        <v>344</v>
      </c>
      <c r="O4" s="1962"/>
      <c r="P4" s="1957" t="s">
        <v>142</v>
      </c>
      <c r="Q4" s="1962"/>
      <c r="R4" s="1958"/>
      <c r="S4" s="1025"/>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7"/>
      <c r="BN4" s="17"/>
      <c r="BO4" s="17"/>
      <c r="BP4" s="17"/>
      <c r="BQ4" s="17"/>
      <c r="BR4" s="17"/>
      <c r="BS4" s="17"/>
      <c r="BT4" s="17"/>
      <c r="BU4" s="17"/>
      <c r="BV4" s="17"/>
      <c r="BW4" s="17"/>
      <c r="BX4" s="17"/>
      <c r="BY4" s="17"/>
      <c r="BZ4" s="17"/>
      <c r="CA4" s="17"/>
      <c r="CB4" s="17"/>
      <c r="CC4" s="17"/>
      <c r="CD4" s="17"/>
      <c r="CE4" s="17"/>
      <c r="CF4" s="17"/>
      <c r="CG4" s="17"/>
      <c r="CH4" s="17"/>
      <c r="CI4" s="17"/>
    </row>
    <row r="5" spans="1:87" s="18" customFormat="1" ht="17.100000000000001" customHeight="1">
      <c r="A5" s="189" t="s">
        <v>119</v>
      </c>
      <c r="B5" s="190">
        <f>D5+F5+J5+H5+L5+N5+Q5</f>
        <v>268820</v>
      </c>
      <c r="C5" s="125">
        <f t="shared" ref="C5:C18" si="0">SUM(E5,G5,K5,I5,M5,O5,R5)</f>
        <v>0</v>
      </c>
      <c r="D5" s="191">
        <f>市内河北!T31</f>
        <v>192200</v>
      </c>
      <c r="E5" s="125">
        <f>市内河北!V31</f>
        <v>0</v>
      </c>
      <c r="F5" s="191">
        <f>東京紙!D27</f>
        <v>31250</v>
      </c>
      <c r="G5" s="125">
        <f>東京紙!F27</f>
        <v>0</v>
      </c>
      <c r="H5" s="191">
        <f>東京紙!L27</f>
        <v>30900</v>
      </c>
      <c r="I5" s="125">
        <f>東京紙!N27</f>
        <v>0</v>
      </c>
      <c r="J5" s="191">
        <f>東京紙!T27</f>
        <v>8070</v>
      </c>
      <c r="K5" s="125">
        <f>東京紙!V27</f>
        <v>0</v>
      </c>
      <c r="L5" s="588">
        <f>SUM(東京紙!D65)</f>
        <v>5600</v>
      </c>
      <c r="M5" s="125">
        <f>東京紙!F65</f>
        <v>0</v>
      </c>
      <c r="N5" s="589">
        <f>SUM(東京紙!L65)</f>
        <v>800</v>
      </c>
      <c r="O5" s="125">
        <f>SUM(東京紙!N65)</f>
        <v>0</v>
      </c>
      <c r="P5" s="260"/>
      <c r="Q5" s="500"/>
      <c r="R5" s="259"/>
      <c r="S5" s="1027"/>
      <c r="T5" s="261"/>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17"/>
      <c r="BN5" s="17"/>
      <c r="BO5" s="17"/>
      <c r="BP5" s="17"/>
      <c r="BQ5" s="17"/>
      <c r="BR5" s="17"/>
      <c r="BS5" s="17"/>
      <c r="BT5" s="17"/>
      <c r="BU5" s="17"/>
      <c r="BV5" s="17"/>
      <c r="BW5" s="17"/>
      <c r="BX5" s="17"/>
      <c r="BY5" s="17"/>
      <c r="BZ5" s="17"/>
      <c r="CA5" s="17"/>
      <c r="CB5" s="17"/>
      <c r="CC5" s="17"/>
      <c r="CD5" s="17"/>
      <c r="CE5" s="17"/>
      <c r="CF5" s="17"/>
      <c r="CG5" s="17"/>
      <c r="CH5" s="17"/>
      <c r="CI5" s="17"/>
    </row>
    <row r="6" spans="1:87" ht="17.100000000000001" customHeight="1">
      <c r="A6" s="192" t="s">
        <v>99</v>
      </c>
      <c r="B6" s="122">
        <f>D6+F6+J6+H6+L6+N6+Q6</f>
        <v>17430</v>
      </c>
      <c r="C6" s="125">
        <f t="shared" si="0"/>
        <v>0</v>
      </c>
      <c r="D6" s="122">
        <f>近郊!E7+近郊!E8+近郊!E9+近郊!E10+近郊!I7+近郊!I8+近郊!I9+近郊!I10</f>
        <v>13050</v>
      </c>
      <c r="E6" s="123">
        <f>SUM(近郊!F7:F10,近郊!J7:J10)</f>
        <v>0</v>
      </c>
      <c r="F6" s="122"/>
      <c r="G6" s="123"/>
      <c r="H6" s="122">
        <f>近郊!M7</f>
        <v>2400</v>
      </c>
      <c r="I6" s="123">
        <f>SUM(近郊!N7:N10)</f>
        <v>0</v>
      </c>
      <c r="J6" s="122">
        <f>近郊!Q7</f>
        <v>930</v>
      </c>
      <c r="K6" s="123">
        <f>SUM(近郊!R7:R10)</f>
        <v>0</v>
      </c>
      <c r="L6" s="122"/>
      <c r="M6" s="123"/>
      <c r="N6" s="122">
        <f>近郊!Y7</f>
        <v>1050</v>
      </c>
      <c r="O6" s="123">
        <f>SUM(近郊!Z7)</f>
        <v>0</v>
      </c>
      <c r="P6" s="127"/>
      <c r="Q6" s="501"/>
      <c r="R6" s="123"/>
      <c r="S6" s="1025"/>
    </row>
    <row r="7" spans="1:87" ht="17.100000000000001" customHeight="1">
      <c r="A7" s="192" t="s">
        <v>101</v>
      </c>
      <c r="B7" s="122">
        <f>D7+F7+J7+H7+L7+Q7</f>
        <v>12100</v>
      </c>
      <c r="C7" s="238">
        <f>SUM(E7,G7,K7,I7,M7,O7,R7)</f>
        <v>0</v>
      </c>
      <c r="D7" s="217">
        <f>近郊!E12+近郊!E13+近郊!I11</f>
        <v>8750</v>
      </c>
      <c r="E7" s="239">
        <f>SUM(近郊!F11:F13,近郊!J11)</f>
        <v>0</v>
      </c>
      <c r="F7" s="122"/>
      <c r="G7" s="123"/>
      <c r="H7" s="122">
        <f>近郊!M11</f>
        <v>3000</v>
      </c>
      <c r="I7" s="123">
        <f>SUM(近郊!N11:N13)</f>
        <v>0</v>
      </c>
      <c r="J7" s="122">
        <f>近郊!Q11+近郊!Q14</f>
        <v>350</v>
      </c>
      <c r="K7" s="123">
        <f>SUM(近郊!R11:R14)</f>
        <v>0</v>
      </c>
      <c r="L7" s="122">
        <f>近郊!U11</f>
        <v>0</v>
      </c>
      <c r="M7" s="123">
        <f>SUM(近郊!V11:V13)</f>
        <v>0</v>
      </c>
      <c r="N7" s="193" t="s">
        <v>145</v>
      </c>
      <c r="O7" s="123"/>
      <c r="P7" s="127"/>
      <c r="Q7" s="501"/>
      <c r="R7" s="123"/>
      <c r="S7" s="1025"/>
    </row>
    <row r="8" spans="1:87" ht="17.100000000000001" customHeight="1">
      <c r="A8" s="192" t="s">
        <v>629</v>
      </c>
      <c r="B8" s="122">
        <f>D8+F8+J8+H8+L8+Q8</f>
        <v>1900</v>
      </c>
      <c r="C8" s="238">
        <f>SUM(E8,G8,K8,I8,M8,O8,R8)</f>
        <v>0</v>
      </c>
      <c r="D8" s="217">
        <f>近郊!E22</f>
        <v>1900</v>
      </c>
      <c r="E8" s="239">
        <f>近郊!F22</f>
        <v>0</v>
      </c>
      <c r="F8" s="122"/>
      <c r="G8" s="123"/>
      <c r="H8" s="122"/>
      <c r="I8" s="123"/>
      <c r="J8" s="122"/>
      <c r="K8" s="123"/>
      <c r="L8" s="122"/>
      <c r="M8" s="123"/>
      <c r="N8" s="193"/>
      <c r="O8" s="123"/>
      <c r="P8" s="127"/>
      <c r="Q8" s="501"/>
      <c r="R8" s="123"/>
      <c r="S8" s="1025"/>
    </row>
    <row r="9" spans="1:87" ht="17.100000000000001" customHeight="1">
      <c r="A9" s="192" t="s">
        <v>117</v>
      </c>
      <c r="B9" s="122">
        <f t="shared" ref="B9:B15" si="1">D9+F9+J9+H9+L9+N9+Q9</f>
        <v>14700</v>
      </c>
      <c r="C9" s="238">
        <f t="shared" si="0"/>
        <v>0</v>
      </c>
      <c r="D9" s="217">
        <f>SUM(近郊!E24:E26)</f>
        <v>10950</v>
      </c>
      <c r="E9" s="239">
        <f>SUM(近郊!F24:F26)</f>
        <v>0</v>
      </c>
      <c r="F9" s="122">
        <f>近郊!I24</f>
        <v>1600</v>
      </c>
      <c r="G9" s="123">
        <f>SUM(近郊!J24:J26)</f>
        <v>0</v>
      </c>
      <c r="H9" s="122">
        <f>近郊!M24+近郊!M26</f>
        <v>2150</v>
      </c>
      <c r="I9" s="123">
        <f>SUM(近郊!N24:N26)</f>
        <v>0</v>
      </c>
      <c r="J9" s="122"/>
      <c r="K9" s="123"/>
      <c r="L9" s="122">
        <f>近郊!U24</f>
        <v>0</v>
      </c>
      <c r="M9" s="123">
        <f>SUM(近郊!V24:V26)</f>
        <v>0</v>
      </c>
      <c r="N9" s="122"/>
      <c r="O9" s="123"/>
      <c r="P9" s="128"/>
      <c r="Q9" s="502"/>
      <c r="R9" s="123"/>
      <c r="S9" s="1025"/>
    </row>
    <row r="10" spans="1:87" ht="17.100000000000001" customHeight="1">
      <c r="A10" s="192" t="s">
        <v>118</v>
      </c>
      <c r="B10" s="122">
        <f t="shared" si="1"/>
        <v>11200</v>
      </c>
      <c r="C10" s="238">
        <f t="shared" si="0"/>
        <v>0</v>
      </c>
      <c r="D10" s="217">
        <f>近郊!E27</f>
        <v>7300</v>
      </c>
      <c r="E10" s="239">
        <f>近郊!F27</f>
        <v>0</v>
      </c>
      <c r="F10" s="122">
        <f>近郊!I27</f>
        <v>1200</v>
      </c>
      <c r="G10" s="123">
        <f>近郊!J27</f>
        <v>0</v>
      </c>
      <c r="H10" s="122">
        <f>近郊!M27</f>
        <v>2700</v>
      </c>
      <c r="I10" s="123">
        <f>近郊!N27</f>
        <v>0</v>
      </c>
      <c r="J10" s="122"/>
      <c r="K10" s="123"/>
      <c r="L10" s="122">
        <f>近郊!U27</f>
        <v>0</v>
      </c>
      <c r="M10" s="123">
        <f>近郊!V27</f>
        <v>0</v>
      </c>
      <c r="N10" s="122"/>
      <c r="O10" s="123"/>
      <c r="P10" s="128"/>
      <c r="Q10" s="502"/>
      <c r="R10" s="123"/>
      <c r="S10" s="1025"/>
    </row>
    <row r="11" spans="1:87" ht="17.100000000000001" customHeight="1">
      <c r="A11" s="192" t="s">
        <v>81</v>
      </c>
      <c r="B11" s="122">
        <f t="shared" si="1"/>
        <v>14500</v>
      </c>
      <c r="C11" s="238">
        <f t="shared" si="0"/>
        <v>0</v>
      </c>
      <c r="D11" s="217">
        <f>仙南!E7</f>
        <v>12900</v>
      </c>
      <c r="E11" s="239">
        <f>仙南!F7</f>
        <v>0</v>
      </c>
      <c r="F11" s="122">
        <f>仙南!I7</f>
        <v>0</v>
      </c>
      <c r="G11" s="123">
        <f>仙南!J7</f>
        <v>0</v>
      </c>
      <c r="H11" s="122">
        <f>仙南!M7</f>
        <v>1600</v>
      </c>
      <c r="I11" s="123">
        <f>仙南!N7</f>
        <v>0</v>
      </c>
      <c r="J11" s="122"/>
      <c r="K11" s="123"/>
      <c r="L11" s="122"/>
      <c r="M11" s="123"/>
      <c r="N11" s="122"/>
      <c r="O11" s="123"/>
      <c r="P11" s="128"/>
      <c r="Q11" s="502"/>
      <c r="R11" s="123"/>
      <c r="S11" s="1025"/>
    </row>
    <row r="12" spans="1:87" ht="17.100000000000001" customHeight="1">
      <c r="A12" s="192" t="s">
        <v>91</v>
      </c>
      <c r="B12" s="122">
        <f t="shared" si="1"/>
        <v>7050</v>
      </c>
      <c r="C12" s="238">
        <f t="shared" si="0"/>
        <v>0</v>
      </c>
      <c r="D12" s="217">
        <f>仙南!E15</f>
        <v>5750</v>
      </c>
      <c r="E12" s="239">
        <f>仙南!F15</f>
        <v>0</v>
      </c>
      <c r="F12" s="122">
        <f>仙南!I15</f>
        <v>0</v>
      </c>
      <c r="G12" s="123">
        <f>仙南!J15</f>
        <v>0</v>
      </c>
      <c r="H12" s="122">
        <f>仙南!M15</f>
        <v>1300</v>
      </c>
      <c r="I12" s="123">
        <f>仙南!N15</f>
        <v>0</v>
      </c>
      <c r="J12" s="122"/>
      <c r="K12" s="123"/>
      <c r="L12" s="122"/>
      <c r="M12" s="123"/>
      <c r="N12" s="122"/>
      <c r="O12" s="123"/>
      <c r="P12" s="127"/>
      <c r="Q12" s="501"/>
      <c r="R12" s="123"/>
      <c r="S12" s="1025"/>
    </row>
    <row r="13" spans="1:87" ht="17.100000000000001" customHeight="1">
      <c r="A13" s="192" t="s">
        <v>334</v>
      </c>
      <c r="B13" s="122">
        <f>D13+F13+J13+H13+L13+N13+Q13</f>
        <v>36200</v>
      </c>
      <c r="C13" s="238">
        <f t="shared" si="0"/>
        <v>0</v>
      </c>
      <c r="D13" s="217">
        <f>SUM(大崎!E7:E17)</f>
        <v>26300</v>
      </c>
      <c r="E13" s="239">
        <f>SUM(大崎!F7:F17)</f>
        <v>0</v>
      </c>
      <c r="F13" s="217">
        <f>SUM(大崎!I7:I17)</f>
        <v>0</v>
      </c>
      <c r="G13" s="123">
        <f>SUM(大崎!J7:J17)</f>
        <v>0</v>
      </c>
      <c r="H13" s="122">
        <f>SUM(大崎!M7:M17)</f>
        <v>3200</v>
      </c>
      <c r="I13" s="123">
        <f>SUM(大崎!N7:N17)</f>
        <v>0</v>
      </c>
      <c r="J13" s="122"/>
      <c r="K13" s="123">
        <f>大崎!R8</f>
        <v>0</v>
      </c>
      <c r="L13" s="122">
        <f>SUM(大崎!Q7:Q17)</f>
        <v>0</v>
      </c>
      <c r="M13" s="123">
        <f>SUM(大崎!R7:R17)</f>
        <v>0</v>
      </c>
      <c r="N13" s="122"/>
      <c r="O13" s="123"/>
      <c r="P13" s="194" t="s">
        <v>120</v>
      </c>
      <c r="Q13" s="503">
        <f>SUM(大崎!U7)</f>
        <v>6700</v>
      </c>
      <c r="R13" s="123">
        <f>SUM(大崎!V7)</f>
        <v>0</v>
      </c>
      <c r="S13" s="1025"/>
    </row>
    <row r="14" spans="1:87" ht="17.100000000000001" customHeight="1">
      <c r="A14" s="192" t="s">
        <v>121</v>
      </c>
      <c r="B14" s="122">
        <f t="shared" si="1"/>
        <v>41300</v>
      </c>
      <c r="C14" s="238">
        <f>SUM(E14,G14,K14,I14,M14,O14,R14)</f>
        <v>0</v>
      </c>
      <c r="D14" s="217">
        <f>SUM(石巻!E8:E30)</f>
        <v>32250</v>
      </c>
      <c r="E14" s="239">
        <f>SUM(石巻!F8:F30)</f>
        <v>0</v>
      </c>
      <c r="F14" s="122">
        <f>SUM(石巻!I8:I30)</f>
        <v>850</v>
      </c>
      <c r="G14" s="123">
        <f>石巻!J38</f>
        <v>0</v>
      </c>
      <c r="H14" s="122">
        <f>SUM(石巻!M8:M29)</f>
        <v>1400</v>
      </c>
      <c r="I14" s="123">
        <f>SUM(石巻!N8:N29)</f>
        <v>0</v>
      </c>
      <c r="J14" s="122"/>
      <c r="K14" s="123"/>
      <c r="L14" s="512">
        <f>SUM(石巻!R8:R29)</f>
        <v>0</v>
      </c>
      <c r="M14" s="123">
        <f>SUM(石巻!S8:S29)</f>
        <v>0</v>
      </c>
      <c r="N14" s="122">
        <f>SUM(石巻!V8:V29)</f>
        <v>0</v>
      </c>
      <c r="O14" s="123">
        <f>SUM(石巻!W8:W29)</f>
        <v>0</v>
      </c>
      <c r="P14" s="194" t="s">
        <v>122</v>
      </c>
      <c r="Q14" s="503">
        <f>SUM(石巻!Z8:Z30)</f>
        <v>6800</v>
      </c>
      <c r="R14" s="123">
        <f>SUM(石巻!AA8:AA30)</f>
        <v>0</v>
      </c>
      <c r="S14" s="1025"/>
    </row>
    <row r="15" spans="1:87" ht="17.100000000000001" customHeight="1">
      <c r="A15" s="195" t="s">
        <v>310</v>
      </c>
      <c r="B15" s="122">
        <f t="shared" si="1"/>
        <v>7800</v>
      </c>
      <c r="C15" s="239">
        <f t="shared" si="0"/>
        <v>0</v>
      </c>
      <c r="D15" s="217">
        <f>SUM(石巻!E34:E37)</f>
        <v>7800</v>
      </c>
      <c r="E15" s="239">
        <f>SUM(石巻!F34:F37)</f>
        <v>0</v>
      </c>
      <c r="F15" s="122">
        <f>SUM(石巻!I34:I37)</f>
        <v>0</v>
      </c>
      <c r="G15" s="123"/>
      <c r="H15" s="122"/>
      <c r="I15" s="123"/>
      <c r="J15" s="122"/>
      <c r="K15" s="123"/>
      <c r="L15" s="122"/>
      <c r="M15" s="123"/>
      <c r="N15" s="122"/>
      <c r="O15" s="123"/>
      <c r="P15" s="194"/>
      <c r="Q15" s="503"/>
      <c r="R15" s="123"/>
      <c r="S15" s="1025"/>
    </row>
    <row r="16" spans="1:87" ht="17.100000000000001" customHeight="1">
      <c r="A16" s="195" t="s">
        <v>311</v>
      </c>
      <c r="B16" s="126">
        <f>D16+F16+J16+H16+L16+N16</f>
        <v>18350</v>
      </c>
      <c r="C16" s="238">
        <f t="shared" si="0"/>
        <v>0</v>
      </c>
      <c r="D16" s="240">
        <f>栗原!D19</f>
        <v>17350</v>
      </c>
      <c r="E16" s="238">
        <f>SUM(栗原!F7:F18)</f>
        <v>0</v>
      </c>
      <c r="F16" s="126">
        <f>栗原!I19</f>
        <v>0</v>
      </c>
      <c r="G16" s="125">
        <f>SUM(栗原!J7:J18)</f>
        <v>0</v>
      </c>
      <c r="H16" s="126">
        <f>栗原!M19</f>
        <v>1000</v>
      </c>
      <c r="I16" s="125">
        <f>SUM(栗原!N7:N18)</f>
        <v>0</v>
      </c>
      <c r="J16" s="126"/>
      <c r="K16" s="125"/>
      <c r="L16" s="126">
        <f>栗原!Q19</f>
        <v>0</v>
      </c>
      <c r="M16" s="125">
        <f>SUM(栗原!R7:R18)</f>
        <v>0</v>
      </c>
      <c r="N16" s="126"/>
      <c r="O16" s="125"/>
      <c r="P16" s="129"/>
      <c r="Q16" s="504"/>
      <c r="R16" s="125"/>
      <c r="S16" s="1025"/>
    </row>
    <row r="17" spans="1:19" ht="17.100000000000001" customHeight="1">
      <c r="A17" s="192" t="s">
        <v>46</v>
      </c>
      <c r="B17" s="122">
        <f>D17+F17+J17+H17+L17+N17+Q17</f>
        <v>27640</v>
      </c>
      <c r="C17" s="239">
        <f t="shared" si="0"/>
        <v>0</v>
      </c>
      <c r="D17" s="217">
        <f>SUM(気仙沼!E7:E10)</f>
        <v>7500</v>
      </c>
      <c r="E17" s="239">
        <f>SUM(気仙沼!F7:F10)</f>
        <v>0</v>
      </c>
      <c r="F17" s="122">
        <f>気仙沼!I8</f>
        <v>0</v>
      </c>
      <c r="G17" s="123">
        <f>気仙沼!J8</f>
        <v>0</v>
      </c>
      <c r="H17" s="122">
        <f>気仙沼!M7</f>
        <v>1500</v>
      </c>
      <c r="I17" s="123">
        <f>気仙沼!N7</f>
        <v>0</v>
      </c>
      <c r="J17" s="122"/>
      <c r="K17" s="123"/>
      <c r="L17" s="122">
        <f>気仙沼!Q7+気仙沼!Q8</f>
        <v>0</v>
      </c>
      <c r="M17" s="123">
        <f>SUM(気仙沼!R7:R8)</f>
        <v>0</v>
      </c>
      <c r="N17" s="122"/>
      <c r="O17" s="123"/>
      <c r="P17" s="194" t="s">
        <v>123</v>
      </c>
      <c r="Q17" s="503">
        <f>気仙沼!U7</f>
        <v>18640</v>
      </c>
      <c r="R17" s="123">
        <f>気仙沼!V7</f>
        <v>0</v>
      </c>
      <c r="S17" s="1025"/>
    </row>
    <row r="18" spans="1:19" ht="17.100000000000001" customHeight="1">
      <c r="A18" s="189" t="s">
        <v>312</v>
      </c>
      <c r="B18" s="124">
        <f>D18+F18+J18+H18+L18+N18</f>
        <v>19250</v>
      </c>
      <c r="C18" s="238">
        <f t="shared" si="0"/>
        <v>0</v>
      </c>
      <c r="D18" s="241">
        <f>SUM(気仙沼!E13:E28)</f>
        <v>18150</v>
      </c>
      <c r="E18" s="238">
        <f>SUM(気仙沼!F13:F28)</f>
        <v>0</v>
      </c>
      <c r="F18" s="124">
        <f>SUM(気仙沼!I13:I28)</f>
        <v>0</v>
      </c>
      <c r="G18" s="125">
        <f>SUM(気仙沼!J13:J28)</f>
        <v>0</v>
      </c>
      <c r="H18" s="124">
        <f>SUM(気仙沼!M13:M28)</f>
        <v>1100</v>
      </c>
      <c r="I18" s="125">
        <f>SUM(気仙沼!N13:N28)</f>
        <v>0</v>
      </c>
      <c r="J18" s="124"/>
      <c r="K18" s="125"/>
      <c r="L18" s="124"/>
      <c r="M18" s="125"/>
      <c r="N18" s="124"/>
      <c r="O18" s="125"/>
      <c r="P18" s="131"/>
      <c r="Q18" s="505"/>
      <c r="R18" s="125"/>
      <c r="S18" s="1025"/>
    </row>
    <row r="19" spans="1:19" ht="17.100000000000001" customHeight="1">
      <c r="A19" s="196" t="s">
        <v>124</v>
      </c>
      <c r="B19" s="134">
        <f>SUM(B5:B18)</f>
        <v>498240</v>
      </c>
      <c r="C19" s="242">
        <f>SUM(C5:C18)</f>
        <v>0</v>
      </c>
      <c r="D19" s="243">
        <f t="shared" ref="D19:J19" si="2">SUM(D5:D18)</f>
        <v>362150</v>
      </c>
      <c r="E19" s="242">
        <f>SUM(E5:E18)</f>
        <v>0</v>
      </c>
      <c r="F19" s="134">
        <f t="shared" si="2"/>
        <v>34900</v>
      </c>
      <c r="G19" s="133">
        <f t="shared" si="2"/>
        <v>0</v>
      </c>
      <c r="H19" s="134">
        <f t="shared" si="2"/>
        <v>52250</v>
      </c>
      <c r="I19" s="133">
        <f t="shared" si="2"/>
        <v>0</v>
      </c>
      <c r="J19" s="134">
        <f t="shared" si="2"/>
        <v>9350</v>
      </c>
      <c r="K19" s="133">
        <f>SUM(K5:K17)</f>
        <v>0</v>
      </c>
      <c r="L19" s="134">
        <f>SUM(L5:L18)</f>
        <v>5600</v>
      </c>
      <c r="M19" s="133">
        <f>SUM(M5:M18)</f>
        <v>0</v>
      </c>
      <c r="N19" s="134">
        <f>SUM(N5:N6,N14)</f>
        <v>1850</v>
      </c>
      <c r="O19" s="133">
        <f>SUM(O5:O18)</f>
        <v>0</v>
      </c>
      <c r="P19" s="197"/>
      <c r="Q19" s="506">
        <f>SUM(Q13:Q17)</f>
        <v>32140</v>
      </c>
      <c r="R19" s="133">
        <f>SUM(R5:R18)</f>
        <v>0</v>
      </c>
      <c r="S19" s="1025"/>
    </row>
    <row r="20" spans="1:19" ht="3" customHeight="1">
      <c r="A20" s="196"/>
      <c r="B20" s="134"/>
      <c r="C20" s="244"/>
      <c r="D20" s="243"/>
      <c r="E20" s="244"/>
      <c r="F20" s="134"/>
      <c r="G20" s="198"/>
      <c r="H20" s="134"/>
      <c r="I20" s="198"/>
      <c r="J20" s="134"/>
      <c r="K20" s="198"/>
      <c r="L20" s="134"/>
      <c r="M20" s="198"/>
      <c r="N20" s="134"/>
      <c r="O20" s="198"/>
      <c r="P20" s="199"/>
      <c r="Q20" s="200"/>
      <c r="R20" s="198"/>
      <c r="S20" s="1025"/>
    </row>
    <row r="21" spans="1:19" ht="17.100000000000001" customHeight="1">
      <c r="A21" s="201" t="s">
        <v>104</v>
      </c>
      <c r="B21" s="126">
        <f>D21+F21+J21+H21+L21+N21</f>
        <v>14340</v>
      </c>
      <c r="C21" s="238">
        <f>SUM(E21,G21,K21,I21,M21,O21,R21)</f>
        <v>0</v>
      </c>
      <c r="D21" s="240">
        <f>SUM(近郊!E14:E17,近郊!I14:I16)</f>
        <v>13540</v>
      </c>
      <c r="E21" s="238">
        <f>SUM(近郊!F14:F17,近郊!J14:J16)</f>
        <v>0</v>
      </c>
      <c r="F21" s="126"/>
      <c r="G21" s="125"/>
      <c r="H21" s="126">
        <f>近郊!M15</f>
        <v>800</v>
      </c>
      <c r="I21" s="125">
        <f>SUM(近郊!N14:N16)</f>
        <v>0</v>
      </c>
      <c r="J21" s="126"/>
      <c r="K21" s="125"/>
      <c r="L21" s="126"/>
      <c r="M21" s="125"/>
      <c r="N21" s="126"/>
      <c r="O21" s="125"/>
      <c r="P21" s="129"/>
      <c r="Q21" s="507"/>
      <c r="R21" s="219"/>
      <c r="S21" s="1025"/>
    </row>
    <row r="22" spans="1:19" ht="17.100000000000001" customHeight="1">
      <c r="A22" s="192" t="s">
        <v>110</v>
      </c>
      <c r="B22" s="122">
        <f>D22+F22+J22+H22+L22+N22</f>
        <v>6650</v>
      </c>
      <c r="C22" s="238">
        <f>SUM(E22,G22,K22,I22,M22,O22,R22)</f>
        <v>0</v>
      </c>
      <c r="D22" s="217">
        <f>近郊!E18+近郊!E19+近郊!E21</f>
        <v>6650</v>
      </c>
      <c r="E22" s="238">
        <f>SUM(近郊!F18:F21)</f>
        <v>0</v>
      </c>
      <c r="F22" s="122"/>
      <c r="G22" s="125"/>
      <c r="H22" s="122"/>
      <c r="I22" s="125"/>
      <c r="J22" s="122"/>
      <c r="K22" s="125"/>
      <c r="L22" s="122"/>
      <c r="M22" s="125"/>
      <c r="N22" s="122"/>
      <c r="O22" s="125"/>
      <c r="P22" s="127"/>
      <c r="Q22" s="508"/>
      <c r="R22" s="219"/>
      <c r="S22" s="1025"/>
    </row>
    <row r="23" spans="1:19" ht="17.100000000000001" customHeight="1">
      <c r="A23" s="192" t="s">
        <v>125</v>
      </c>
      <c r="B23" s="193" t="s">
        <v>146</v>
      </c>
      <c r="C23" s="238"/>
      <c r="D23" s="217" t="s">
        <v>133</v>
      </c>
      <c r="E23" s="238"/>
      <c r="F23" s="122" t="s">
        <v>133</v>
      </c>
      <c r="G23" s="125"/>
      <c r="H23" s="122" t="s">
        <v>133</v>
      </c>
      <c r="I23" s="125"/>
      <c r="J23" s="122" t="s">
        <v>133</v>
      </c>
      <c r="K23" s="125"/>
      <c r="L23" s="122" t="s">
        <v>133</v>
      </c>
      <c r="M23" s="125"/>
      <c r="N23" s="122" t="s">
        <v>133</v>
      </c>
      <c r="O23" s="125"/>
      <c r="P23" s="130"/>
      <c r="Q23" s="509"/>
      <c r="R23" s="219"/>
      <c r="S23" s="1025"/>
    </row>
    <row r="24" spans="1:19" ht="17.100000000000001" customHeight="1">
      <c r="A24" s="192" t="s">
        <v>83</v>
      </c>
      <c r="B24" s="122">
        <f>D24+F24+J24+H24+L24+N24</f>
        <v>21250</v>
      </c>
      <c r="C24" s="238">
        <f t="shared" ref="C24:C30" si="3">SUM(E24,G24,K24,I24,M24,O24,R24)</f>
        <v>0</v>
      </c>
      <c r="D24" s="217">
        <f>仙南!E10+仙南!E11+仙南!E12+仙南!E13+仙南!E14</f>
        <v>16950</v>
      </c>
      <c r="E24" s="238">
        <f>SUM(仙南!F10:F14)</f>
        <v>0</v>
      </c>
      <c r="F24" s="122">
        <f>仙南!I10+仙南!I11</f>
        <v>0</v>
      </c>
      <c r="G24" s="125">
        <f>SUM(仙南!J10:J14)</f>
        <v>0</v>
      </c>
      <c r="H24" s="122">
        <f>仙南!M10+仙南!M11+仙南!M12</f>
        <v>4300</v>
      </c>
      <c r="I24" s="125">
        <f>SUM(仙南!N10:N14)</f>
        <v>0</v>
      </c>
      <c r="J24" s="122"/>
      <c r="K24" s="125"/>
      <c r="L24" s="122"/>
      <c r="M24" s="125"/>
      <c r="N24" s="122"/>
      <c r="O24" s="125"/>
      <c r="P24" s="127"/>
      <c r="Q24" s="508"/>
      <c r="R24" s="219"/>
      <c r="S24" s="1025"/>
    </row>
    <row r="25" spans="1:19" ht="17.100000000000001" customHeight="1">
      <c r="A25" s="192" t="s">
        <v>92</v>
      </c>
      <c r="B25" s="122">
        <f t="shared" ref="B25:B30" si="4">D25+F25+J25+H25+L25+N25</f>
        <v>2950</v>
      </c>
      <c r="C25" s="125">
        <f t="shared" si="3"/>
        <v>0</v>
      </c>
      <c r="D25" s="122">
        <f>SUM(仙南!E17:E19)</f>
        <v>2950</v>
      </c>
      <c r="E25" s="125">
        <f>SUM(仙南!F17:F19)</f>
        <v>0</v>
      </c>
      <c r="F25" s="122"/>
      <c r="G25" s="125"/>
      <c r="H25" s="122"/>
      <c r="I25" s="125"/>
      <c r="J25" s="122"/>
      <c r="K25" s="125"/>
      <c r="L25" s="122"/>
      <c r="M25" s="125"/>
      <c r="N25" s="122"/>
      <c r="O25" s="125"/>
      <c r="P25" s="127"/>
      <c r="Q25" s="508"/>
      <c r="R25" s="219"/>
      <c r="S25" s="1025"/>
    </row>
    <row r="26" spans="1:19" ht="17.100000000000001" customHeight="1">
      <c r="A26" s="192" t="s">
        <v>94</v>
      </c>
      <c r="B26" s="122">
        <f t="shared" si="4"/>
        <v>10650</v>
      </c>
      <c r="C26" s="125">
        <f t="shared" si="3"/>
        <v>0</v>
      </c>
      <c r="D26" s="122">
        <f>仙南!E20+仙南!E21+仙南!E22+仙南!E23+仙南!E24+仙南!E25</f>
        <v>9000</v>
      </c>
      <c r="E26" s="125">
        <f>SUM(仙南!F20:F25)</f>
        <v>0</v>
      </c>
      <c r="F26" s="122">
        <f>仙南!I20+仙南!I21+仙南!I23</f>
        <v>0</v>
      </c>
      <c r="G26" s="125">
        <f>SUM(仙南!J20:J23)</f>
        <v>0</v>
      </c>
      <c r="H26" s="122">
        <f>仙南!M20+仙南!M24</f>
        <v>1650</v>
      </c>
      <c r="I26" s="125">
        <f>SUM(仙南!N20:N25)</f>
        <v>0</v>
      </c>
      <c r="J26" s="122"/>
      <c r="K26" s="125"/>
      <c r="L26" s="122"/>
      <c r="M26" s="125"/>
      <c r="N26" s="122"/>
      <c r="O26" s="125"/>
      <c r="P26" s="127"/>
      <c r="Q26" s="508"/>
      <c r="R26" s="219"/>
      <c r="S26" s="1025"/>
    </row>
    <row r="27" spans="1:19" ht="17.100000000000001" customHeight="1">
      <c r="A27" s="192" t="s">
        <v>72</v>
      </c>
      <c r="B27" s="122">
        <f t="shared" si="4"/>
        <v>10270</v>
      </c>
      <c r="C27" s="125">
        <f t="shared" si="3"/>
        <v>0</v>
      </c>
      <c r="D27" s="122">
        <f>SUM(大崎!E18:E22)</f>
        <v>8970</v>
      </c>
      <c r="E27" s="125">
        <f>SUM(大崎!F18:F22)</f>
        <v>0</v>
      </c>
      <c r="F27" s="122">
        <f>SUM(大崎!I18:I20)</f>
        <v>0</v>
      </c>
      <c r="G27" s="125">
        <f>SUM(大崎!J18:J20)</f>
        <v>0</v>
      </c>
      <c r="H27" s="122">
        <f>SUM(大崎!M18:M22)</f>
        <v>1300</v>
      </c>
      <c r="I27" s="125">
        <f>SUM(大崎!N18:N22)</f>
        <v>0</v>
      </c>
      <c r="J27" s="122"/>
      <c r="K27" s="125"/>
      <c r="L27" s="122">
        <f>SUM(大崎!Q18:Q22)</f>
        <v>0</v>
      </c>
      <c r="M27" s="125">
        <f>SUM(大崎!R18:R22)</f>
        <v>0</v>
      </c>
      <c r="N27" s="122"/>
      <c r="O27" s="125"/>
      <c r="P27" s="127"/>
      <c r="Q27" s="508"/>
      <c r="R27" s="219"/>
      <c r="S27" s="1025"/>
    </row>
    <row r="28" spans="1:19" ht="17.100000000000001" customHeight="1">
      <c r="A28" s="192" t="s">
        <v>77</v>
      </c>
      <c r="B28" s="122">
        <f t="shared" si="4"/>
        <v>8050</v>
      </c>
      <c r="C28" s="125">
        <f t="shared" si="3"/>
        <v>0</v>
      </c>
      <c r="D28" s="122">
        <f>SUM(大崎!E25:E31)</f>
        <v>7700</v>
      </c>
      <c r="E28" s="125">
        <f>SUM(大崎!F25:F31)</f>
        <v>0</v>
      </c>
      <c r="F28" s="122">
        <f>SUM(大崎!I25:I31)</f>
        <v>0</v>
      </c>
      <c r="G28" s="125">
        <f>SUM(大崎!J25:J31)</f>
        <v>0</v>
      </c>
      <c r="H28" s="122">
        <f>SUM(大崎!M25:M31)</f>
        <v>350</v>
      </c>
      <c r="I28" s="125">
        <f>SUM(大崎!N25:N31)</f>
        <v>0</v>
      </c>
      <c r="J28" s="122"/>
      <c r="K28" s="125"/>
      <c r="L28" s="122"/>
      <c r="M28" s="125"/>
      <c r="N28" s="122"/>
      <c r="O28" s="125"/>
      <c r="P28" s="127"/>
      <c r="Q28" s="508"/>
      <c r="R28" s="219"/>
      <c r="S28" s="1025"/>
    </row>
    <row r="29" spans="1:19" ht="17.100000000000001" customHeight="1">
      <c r="A29" s="192" t="s">
        <v>70</v>
      </c>
      <c r="B29" s="122">
        <f>D29+F29+J29+H29+L29+N29</f>
        <v>1900</v>
      </c>
      <c r="C29" s="125">
        <f t="shared" si="3"/>
        <v>0</v>
      </c>
      <c r="D29" s="122">
        <f>SUM(石巻!E31:E33)</f>
        <v>1650</v>
      </c>
      <c r="E29" s="125">
        <f>SUM(石巻!F31:F33)</f>
        <v>0</v>
      </c>
      <c r="F29" s="122"/>
      <c r="G29" s="125"/>
      <c r="H29" s="122">
        <f>SUM(石巻!M30:M33)</f>
        <v>250</v>
      </c>
      <c r="I29" s="125">
        <f>SUM(石巻!N30:N33)</f>
        <v>0</v>
      </c>
      <c r="J29" s="122"/>
      <c r="K29" s="125"/>
      <c r="L29" s="122"/>
      <c r="M29" s="125"/>
      <c r="N29" s="122"/>
      <c r="O29" s="125"/>
      <c r="P29" s="127"/>
      <c r="Q29" s="508"/>
      <c r="R29" s="219"/>
      <c r="S29" s="1025"/>
    </row>
    <row r="30" spans="1:19" ht="17.100000000000001" customHeight="1">
      <c r="A30" s="192" t="s">
        <v>49</v>
      </c>
      <c r="B30" s="122">
        <f t="shared" si="4"/>
        <v>1700</v>
      </c>
      <c r="C30" s="125">
        <f t="shared" si="3"/>
        <v>0</v>
      </c>
      <c r="D30" s="122">
        <f>SUM(気仙沼!E11)</f>
        <v>1700</v>
      </c>
      <c r="E30" s="125">
        <f>SUM(気仙沼!F11)</f>
        <v>0</v>
      </c>
      <c r="F30" s="122"/>
      <c r="G30" s="125"/>
      <c r="H30" s="122"/>
      <c r="I30" s="125"/>
      <c r="J30" s="122"/>
      <c r="K30" s="125"/>
      <c r="L30" s="122"/>
      <c r="M30" s="125"/>
      <c r="N30" s="122"/>
      <c r="O30" s="125"/>
      <c r="P30" s="127"/>
      <c r="Q30" s="508"/>
      <c r="R30" s="219"/>
      <c r="S30" s="1025"/>
    </row>
    <row r="31" spans="1:19" ht="21" customHeight="1">
      <c r="A31" s="196" t="s">
        <v>126</v>
      </c>
      <c r="B31" s="134">
        <f>SUM(B21:B22,B24:B30)</f>
        <v>77760</v>
      </c>
      <c r="C31" s="133">
        <f>SUM(C21:C30)</f>
        <v>0</v>
      </c>
      <c r="D31" s="134">
        <f>SUM(D21:D22,D24:D30)</f>
        <v>69110</v>
      </c>
      <c r="E31" s="133">
        <f>SUM(E21:E30)</f>
        <v>0</v>
      </c>
      <c r="F31" s="134">
        <f>SUM(F21:F22,F24:F30)</f>
        <v>0</v>
      </c>
      <c r="G31" s="133">
        <f>SUM(G21:G30)</f>
        <v>0</v>
      </c>
      <c r="H31" s="134">
        <f>SUM(H21:H22,H24:H30)</f>
        <v>8650</v>
      </c>
      <c r="I31" s="133">
        <f>SUM(I21:I30)</f>
        <v>0</v>
      </c>
      <c r="J31" s="134">
        <f>SUM(J21:J22,J24:J30)</f>
        <v>0</v>
      </c>
      <c r="K31" s="133">
        <f>SUM(K21:K30)</f>
        <v>0</v>
      </c>
      <c r="L31" s="134">
        <f>SUM(L21:L22,L24:L30)</f>
        <v>0</v>
      </c>
      <c r="M31" s="133">
        <f>SUM(M21:M30)</f>
        <v>0</v>
      </c>
      <c r="N31" s="134"/>
      <c r="O31" s="133"/>
      <c r="P31" s="132"/>
      <c r="Q31" s="510"/>
      <c r="R31" s="198"/>
      <c r="S31" s="1025"/>
    </row>
    <row r="32" spans="1:19" ht="3" customHeight="1">
      <c r="A32" s="189"/>
      <c r="B32" s="190"/>
      <c r="C32" s="198"/>
      <c r="D32" s="190"/>
      <c r="E32" s="198"/>
      <c r="F32" s="190"/>
      <c r="G32" s="198"/>
      <c r="H32" s="190"/>
      <c r="I32" s="198"/>
      <c r="J32" s="190"/>
      <c r="K32" s="198"/>
      <c r="L32" s="190"/>
      <c r="M32" s="198"/>
      <c r="N32" s="190"/>
      <c r="O32" s="198"/>
      <c r="P32" s="202"/>
      <c r="Q32" s="511"/>
      <c r="R32" s="198"/>
      <c r="S32" s="1025"/>
    </row>
    <row r="33" spans="1:19" ht="17.100000000000001" customHeight="1">
      <c r="A33" s="196" t="s">
        <v>127</v>
      </c>
      <c r="B33" s="134">
        <f>B19+B31</f>
        <v>576000</v>
      </c>
      <c r="C33" s="133">
        <f>SUM(C19,C31)</f>
        <v>0</v>
      </c>
      <c r="D33" s="134">
        <f>D19+D31</f>
        <v>431260</v>
      </c>
      <c r="E33" s="133">
        <f>SUM(E19,E31)</f>
        <v>0</v>
      </c>
      <c r="F33" s="134">
        <f>F19+F31</f>
        <v>34900</v>
      </c>
      <c r="G33" s="133">
        <f>SUM(G19,G31)</f>
        <v>0</v>
      </c>
      <c r="H33" s="134">
        <f>H19+H31</f>
        <v>60900</v>
      </c>
      <c r="I33" s="133">
        <f>SUM(I19,I31)</f>
        <v>0</v>
      </c>
      <c r="J33" s="134">
        <f>J19+J31</f>
        <v>9350</v>
      </c>
      <c r="K33" s="133">
        <f>SUM(K19,K31)</f>
        <v>0</v>
      </c>
      <c r="L33" s="134">
        <f>L19+L31</f>
        <v>5600</v>
      </c>
      <c r="M33" s="133">
        <f>SUM(M19,M31)</f>
        <v>0</v>
      </c>
      <c r="N33" s="134">
        <f>N19+N31</f>
        <v>1850</v>
      </c>
      <c r="O33" s="133">
        <f>SUM(O19,O31)</f>
        <v>0</v>
      </c>
      <c r="P33" s="132"/>
      <c r="Q33" s="506">
        <f>Q19+Q31</f>
        <v>32140</v>
      </c>
      <c r="R33" s="198">
        <f>SUM(R19,R31)</f>
        <v>0</v>
      </c>
      <c r="S33" s="1025"/>
    </row>
    <row r="34" spans="1:19" ht="17.100000000000001" customHeight="1">
      <c r="A34" s="144"/>
      <c r="B34" s="246"/>
      <c r="C34" s="247"/>
      <c r="D34" s="1881" t="s">
        <v>881</v>
      </c>
      <c r="E34" s="247"/>
      <c r="F34" s="246"/>
      <c r="G34" s="247"/>
      <c r="H34" s="246"/>
      <c r="I34" s="247"/>
      <c r="J34" s="246"/>
      <c r="K34" s="247"/>
      <c r="L34" s="246"/>
      <c r="M34" s="247"/>
      <c r="N34" s="246"/>
      <c r="O34" s="248"/>
      <c r="P34" s="249"/>
      <c r="Q34" s="250"/>
      <c r="R34" s="248"/>
      <c r="S34" s="1025"/>
    </row>
    <row r="35" spans="1:19" ht="17.100000000000001" customHeight="1">
      <c r="A35" s="251" t="s">
        <v>343</v>
      </c>
      <c r="B35" s="246"/>
      <c r="C35" s="247"/>
      <c r="D35" s="246"/>
      <c r="E35" s="247"/>
      <c r="F35" s="246"/>
      <c r="G35" s="247"/>
      <c r="H35" s="246"/>
      <c r="I35" s="247"/>
      <c r="J35" s="246"/>
      <c r="K35" s="247"/>
      <c r="L35" s="246"/>
      <c r="M35" s="247"/>
      <c r="N35" s="246"/>
      <c r="O35" s="247"/>
      <c r="P35" s="868"/>
      <c r="Q35" s="246"/>
      <c r="R35" s="247"/>
      <c r="S35" s="1064"/>
    </row>
    <row r="36" spans="1:19" ht="17.100000000000001" customHeight="1">
      <c r="A36" s="188" t="s">
        <v>44</v>
      </c>
      <c r="B36" s="1959" t="s">
        <v>136</v>
      </c>
      <c r="C36" s="1960"/>
      <c r="D36" s="1961" t="s">
        <v>137</v>
      </c>
      <c r="E36" s="1960"/>
      <c r="F36" s="1961"/>
      <c r="G36" s="1961"/>
      <c r="H36" s="1959"/>
      <c r="I36" s="1960"/>
      <c r="J36" s="1959"/>
      <c r="K36" s="1960"/>
      <c r="L36" s="1959"/>
      <c r="M36" s="1960"/>
      <c r="N36" s="1961"/>
      <c r="O36" s="1961"/>
      <c r="P36" s="1959"/>
      <c r="Q36" s="1961"/>
      <c r="R36" s="1960"/>
      <c r="S36" s="1025"/>
    </row>
    <row r="37" spans="1:19" ht="17.100000000000001" customHeight="1">
      <c r="A37" s="252" t="s">
        <v>342</v>
      </c>
      <c r="B37" s="253">
        <f>D37</f>
        <v>30965</v>
      </c>
      <c r="C37" s="254">
        <f>E37</f>
        <v>0</v>
      </c>
      <c r="D37" s="134">
        <f>市内河北夕刊!T34</f>
        <v>30965</v>
      </c>
      <c r="E37" s="254">
        <f>市内河北夕刊!V34</f>
        <v>0</v>
      </c>
      <c r="F37" s="134">
        <f>東京紙!D97</f>
        <v>0</v>
      </c>
      <c r="G37" s="254">
        <f>東京紙!F97</f>
        <v>0</v>
      </c>
      <c r="H37" s="134">
        <f>東京紙!L97</f>
        <v>0</v>
      </c>
      <c r="I37" s="254">
        <f>東京紙!N97</f>
        <v>0</v>
      </c>
      <c r="J37" s="134">
        <f>東京紙!T97</f>
        <v>0</v>
      </c>
      <c r="K37" s="254">
        <f>東京紙!V97</f>
        <v>0</v>
      </c>
      <c r="L37" s="134">
        <f>東京紙!AD59</f>
        <v>0</v>
      </c>
      <c r="M37" s="254">
        <f>東京紙!AF59</f>
        <v>0</v>
      </c>
      <c r="N37" s="134">
        <f>東京紙!AL59</f>
        <v>0</v>
      </c>
      <c r="O37" s="254">
        <f>東京紙!AN59</f>
        <v>0</v>
      </c>
      <c r="P37" s="255"/>
      <c r="Q37" s="256"/>
      <c r="R37" s="254"/>
      <c r="S37" s="1025"/>
    </row>
    <row r="38" spans="1:19" ht="12.75" customHeight="1">
      <c r="A38" s="204"/>
      <c r="B38" s="204"/>
      <c r="C38" s="204"/>
      <c r="D38" s="204"/>
      <c r="E38" s="204"/>
      <c r="F38" s="204"/>
      <c r="G38" s="204"/>
      <c r="H38" s="204"/>
      <c r="I38" s="204"/>
      <c r="J38" s="204"/>
      <c r="K38" s="204"/>
      <c r="L38" s="204"/>
      <c r="M38" s="204"/>
      <c r="N38" s="204"/>
      <c r="O38" s="265"/>
      <c r="P38" s="1955"/>
      <c r="Q38" s="1955"/>
      <c r="R38" s="1955"/>
      <c r="S38" s="1025"/>
    </row>
    <row r="39" spans="1:19" ht="17.100000000000001" customHeight="1">
      <c r="A39" s="251" t="s">
        <v>430</v>
      </c>
      <c r="B39" s="246"/>
      <c r="C39" s="247"/>
      <c r="D39" s="246"/>
      <c r="E39" s="247"/>
      <c r="F39" s="246"/>
      <c r="G39" s="247"/>
      <c r="H39" s="246"/>
      <c r="I39" s="247"/>
      <c r="J39" s="246"/>
      <c r="K39" s="247"/>
      <c r="L39" s="246"/>
      <c r="M39" s="247"/>
      <c r="N39" s="246"/>
      <c r="O39" s="247"/>
      <c r="P39" s="868"/>
      <c r="Q39" s="246"/>
      <c r="R39" s="247"/>
      <c r="S39" s="1025"/>
    </row>
    <row r="40" spans="1:19" ht="17.100000000000001" customHeight="1">
      <c r="A40" s="188" t="s">
        <v>44</v>
      </c>
      <c r="B40" s="1959" t="s">
        <v>136</v>
      </c>
      <c r="C40" s="1960"/>
      <c r="D40" s="1961" t="s">
        <v>400</v>
      </c>
      <c r="E40" s="1960"/>
      <c r="F40" s="1961" t="s">
        <v>401</v>
      </c>
      <c r="G40" s="1961"/>
      <c r="H40" s="1959" t="s">
        <v>402</v>
      </c>
      <c r="I40" s="1960"/>
      <c r="J40" s="1959" t="s">
        <v>403</v>
      </c>
      <c r="K40" s="1960"/>
      <c r="L40" s="1959" t="s">
        <v>285</v>
      </c>
      <c r="M40" s="1960"/>
      <c r="N40" s="1961" t="s">
        <v>432</v>
      </c>
      <c r="O40" s="1961"/>
      <c r="P40" s="1959" t="s">
        <v>358</v>
      </c>
      <c r="Q40" s="1961"/>
      <c r="R40" s="1960"/>
      <c r="S40" s="1025"/>
    </row>
    <row r="41" spans="1:19" ht="17.100000000000001" customHeight="1">
      <c r="A41" s="252" t="s">
        <v>431</v>
      </c>
      <c r="B41" s="253">
        <f>D41+F41+J41+H41+L41+N41+Q41</f>
        <v>46500</v>
      </c>
      <c r="C41" s="254">
        <f>SUM(E41,G41,K41,I41,M41,O41,R41)</f>
        <v>0</v>
      </c>
      <c r="D41" s="134">
        <f>一関･西磐・高田!E17+一関･西磐・高田!E20+一関･西磐・高田!E27</f>
        <v>21300</v>
      </c>
      <c r="E41" s="254">
        <f>一関･西磐・高田!F17+一関･西磐・高田!F20+一関･西磐・高田!F27</f>
        <v>0</v>
      </c>
      <c r="F41" s="134">
        <f>一関･西磐・高田!I17+一関･西磐・高田!I20+一関･西磐・高田!I27</f>
        <v>5210</v>
      </c>
      <c r="G41" s="254">
        <f>一関･西磐・高田!J17+一関･西磐・高田!J20+一関･西磐・高田!J27</f>
        <v>0</v>
      </c>
      <c r="H41" s="134">
        <f>一関･西磐・高田!M17+一関･西磐・高田!M27</f>
        <v>1850</v>
      </c>
      <c r="I41" s="254">
        <f>一関･西磐・高田!N17+一関･西磐・高田!N27</f>
        <v>0</v>
      </c>
      <c r="J41" s="134">
        <f>一関･西磐・高田!Q17</f>
        <v>300</v>
      </c>
      <c r="K41" s="254">
        <f>一関･西磐・高田!R17</f>
        <v>0</v>
      </c>
      <c r="L41" s="134">
        <f>一関･西磐・高田!U17+一関･西磐・高田!U27</f>
        <v>710</v>
      </c>
      <c r="M41" s="254">
        <f>一関･西磐・高田!V17+一関･西磐・高田!V27</f>
        <v>0</v>
      </c>
      <c r="N41" s="134">
        <f>一関･西磐・高田!Y5</f>
        <v>400</v>
      </c>
      <c r="O41" s="254">
        <f>一関･西磐・高田!Z5</f>
        <v>0</v>
      </c>
      <c r="P41" s="869" t="s">
        <v>433</v>
      </c>
      <c r="Q41" s="870">
        <f>一関･西磐・高田!Y16</f>
        <v>16730</v>
      </c>
      <c r="R41" s="254">
        <f>一関･西磐・高田!Z16</f>
        <v>0</v>
      </c>
      <c r="S41" s="1025"/>
    </row>
    <row r="42" spans="1:19" ht="12.75" customHeight="1">
      <c r="A42" s="203" t="s">
        <v>373</v>
      </c>
      <c r="B42" s="206"/>
      <c r="C42" s="206"/>
      <c r="D42" s="206"/>
      <c r="E42" s="206"/>
      <c r="F42" s="206"/>
      <c r="G42" s="206"/>
      <c r="H42" s="206"/>
      <c r="I42" s="206"/>
      <c r="J42" s="206"/>
      <c r="K42" s="206"/>
      <c r="L42" s="206"/>
      <c r="M42" s="207"/>
      <c r="N42" s="206"/>
      <c r="O42" s="266"/>
      <c r="P42" s="266"/>
      <c r="Q42" s="1956"/>
      <c r="R42" s="1956"/>
      <c r="S42" s="1025"/>
    </row>
    <row r="43" spans="1:19" ht="12.75" customHeight="1">
      <c r="A43" s="205" t="s">
        <v>152</v>
      </c>
      <c r="B43" s="206"/>
      <c r="C43" s="206"/>
      <c r="D43" s="206"/>
      <c r="E43" s="206"/>
      <c r="F43" s="206"/>
      <c r="G43" s="206"/>
      <c r="H43" s="206"/>
      <c r="I43" s="206"/>
      <c r="J43" s="206"/>
      <c r="K43" s="206"/>
      <c r="L43" s="206"/>
      <c r="M43" s="204"/>
      <c r="N43" s="206"/>
      <c r="O43" s="1028"/>
      <c r="P43" s="1028"/>
      <c r="Q43" s="1956"/>
      <c r="R43" s="1956"/>
      <c r="S43" s="1025"/>
    </row>
    <row r="44" spans="1:19" ht="16.5">
      <c r="A44" s="1029" t="s">
        <v>484</v>
      </c>
      <c r="B44" s="206"/>
      <c r="C44" s="206"/>
      <c r="D44" s="206"/>
      <c r="E44" s="206"/>
      <c r="F44" s="206"/>
      <c r="G44" s="206"/>
      <c r="H44" s="206"/>
      <c r="I44" s="206"/>
      <c r="J44" s="206"/>
      <c r="K44" s="206"/>
      <c r="L44" s="206"/>
      <c r="M44" s="204"/>
      <c r="N44" s="1030"/>
      <c r="O44" s="1030"/>
      <c r="P44" s="1963" t="s">
        <v>574</v>
      </c>
      <c r="Q44" s="1963"/>
      <c r="R44" s="1963"/>
      <c r="S44" s="1421"/>
    </row>
    <row r="45" spans="1:19">
      <c r="A45" s="1029" t="s">
        <v>485</v>
      </c>
      <c r="B45" s="206"/>
      <c r="C45" s="206"/>
      <c r="D45" s="206"/>
      <c r="E45" s="206"/>
      <c r="F45" s="206"/>
      <c r="G45" s="206"/>
      <c r="H45" s="206"/>
      <c r="I45" s="206"/>
      <c r="J45" s="206"/>
      <c r="K45" s="206"/>
      <c r="L45" s="206"/>
      <c r="M45" s="206"/>
      <c r="N45" s="206"/>
      <c r="O45" s="206"/>
      <c r="P45" s="206"/>
      <c r="Q45" s="1956" t="s">
        <v>495</v>
      </c>
      <c r="R45" s="1956"/>
      <c r="S45" s="1025"/>
    </row>
    <row r="46" spans="1:19">
      <c r="A46" s="206" t="s">
        <v>627</v>
      </c>
      <c r="B46" s="206"/>
      <c r="C46" s="206"/>
      <c r="D46" s="206"/>
      <c r="E46" s="206"/>
      <c r="F46" s="206"/>
      <c r="G46" s="206"/>
      <c r="H46" s="206"/>
      <c r="I46" s="206"/>
      <c r="J46" s="206"/>
      <c r="K46" s="206"/>
      <c r="L46" s="206"/>
      <c r="M46" s="206"/>
      <c r="N46" s="206"/>
      <c r="O46" s="206"/>
      <c r="P46" s="206"/>
      <c r="Q46" s="1956" t="s">
        <v>496</v>
      </c>
      <c r="R46" s="1956"/>
      <c r="S46" s="1025"/>
    </row>
    <row r="47" spans="1:19">
      <c r="A47" s="206" t="s">
        <v>628</v>
      </c>
      <c r="B47" s="206"/>
      <c r="C47" s="206"/>
      <c r="D47" s="206"/>
      <c r="E47" s="206"/>
      <c r="F47" s="206"/>
      <c r="G47" s="206"/>
      <c r="H47" s="206"/>
      <c r="I47" s="206"/>
      <c r="J47" s="206"/>
      <c r="K47" s="206"/>
      <c r="L47" s="206"/>
      <c r="M47" s="206"/>
      <c r="N47" s="206"/>
      <c r="O47" s="206"/>
      <c r="P47" s="206"/>
      <c r="Q47" s="206"/>
      <c r="R47" s="206"/>
      <c r="S47" s="1025"/>
    </row>
    <row r="48" spans="1:19">
      <c r="A48" s="70"/>
      <c r="B48" s="70"/>
      <c r="C48" s="70"/>
      <c r="D48" s="70"/>
      <c r="E48" s="70"/>
      <c r="F48" s="70"/>
      <c r="G48" s="70"/>
      <c r="H48" s="70"/>
      <c r="I48" s="70"/>
      <c r="J48" s="70"/>
      <c r="K48" s="70"/>
      <c r="L48" s="70"/>
      <c r="M48" s="70"/>
      <c r="N48" s="70"/>
      <c r="O48" s="70"/>
      <c r="P48" s="70"/>
      <c r="Q48" s="70"/>
    </row>
    <row r="49" spans="1:17">
      <c r="A49" s="70"/>
      <c r="B49" s="70"/>
      <c r="C49" s="70"/>
      <c r="D49" s="70"/>
      <c r="E49" s="70"/>
      <c r="F49" s="70"/>
      <c r="G49" s="70"/>
      <c r="H49" s="70"/>
      <c r="I49" s="70"/>
      <c r="J49" s="70"/>
      <c r="K49" s="70"/>
      <c r="L49" s="70"/>
      <c r="M49" s="70"/>
      <c r="N49" s="70"/>
      <c r="O49" s="70"/>
      <c r="P49" s="70"/>
      <c r="Q49" s="70"/>
    </row>
    <row r="50" spans="1:17">
      <c r="A50" s="70"/>
      <c r="B50" s="70"/>
      <c r="C50" s="70"/>
      <c r="D50" s="70"/>
      <c r="E50" s="70"/>
      <c r="F50" s="70"/>
      <c r="G50" s="70"/>
      <c r="H50" s="70"/>
      <c r="I50" s="70"/>
      <c r="J50" s="70"/>
      <c r="K50" s="70"/>
      <c r="L50" s="70"/>
      <c r="M50" s="70"/>
      <c r="N50" s="70"/>
      <c r="O50" s="70"/>
      <c r="P50" s="70"/>
      <c r="Q50" s="70"/>
    </row>
    <row r="51" spans="1:17">
      <c r="A51" s="70"/>
      <c r="B51" s="70"/>
      <c r="C51" s="70"/>
      <c r="D51" s="70"/>
      <c r="E51" s="70"/>
      <c r="F51" s="70"/>
      <c r="G51" s="70"/>
      <c r="H51" s="70"/>
      <c r="I51" s="70"/>
      <c r="J51" s="70"/>
      <c r="K51" s="70"/>
      <c r="L51" s="70"/>
      <c r="M51" s="70"/>
      <c r="N51" s="70"/>
      <c r="O51" s="70"/>
      <c r="P51" s="70"/>
      <c r="Q51" s="70"/>
    </row>
    <row r="52" spans="1:17">
      <c r="A52" s="70"/>
      <c r="B52" s="70"/>
      <c r="C52" s="70"/>
      <c r="D52" s="70"/>
      <c r="E52" s="70"/>
      <c r="F52" s="70"/>
      <c r="G52" s="70"/>
      <c r="J52" s="70"/>
      <c r="K52" s="70"/>
      <c r="L52" s="70"/>
      <c r="M52" s="70"/>
      <c r="N52" s="70"/>
      <c r="O52" s="70"/>
      <c r="P52" s="70"/>
      <c r="Q52" s="70"/>
    </row>
    <row r="53" spans="1:17">
      <c r="A53" s="70"/>
      <c r="B53" s="70"/>
      <c r="C53" s="70"/>
      <c r="D53" s="70"/>
      <c r="E53" s="70"/>
      <c r="F53" s="70"/>
      <c r="G53" s="70"/>
      <c r="J53" s="70"/>
      <c r="K53" s="70"/>
      <c r="L53" s="70"/>
      <c r="M53" s="70"/>
      <c r="N53" s="70"/>
      <c r="O53" s="70"/>
      <c r="P53" s="70"/>
      <c r="Q53" s="70"/>
    </row>
    <row r="54" spans="1:17">
      <c r="A54" s="70"/>
      <c r="B54" s="70"/>
      <c r="C54" s="70"/>
      <c r="D54" s="70"/>
      <c r="E54" s="70"/>
      <c r="F54" s="70"/>
      <c r="G54" s="70"/>
      <c r="J54" s="70"/>
      <c r="K54" s="70"/>
      <c r="L54" s="70"/>
      <c r="M54" s="70"/>
      <c r="N54" s="70"/>
      <c r="O54" s="70"/>
      <c r="P54" s="70"/>
      <c r="Q54" s="70"/>
    </row>
    <row r="55" spans="1:17">
      <c r="A55" s="70"/>
      <c r="B55" s="70"/>
      <c r="C55" s="70"/>
      <c r="D55" s="70"/>
      <c r="E55" s="70"/>
      <c r="F55" s="70"/>
      <c r="G55" s="70"/>
      <c r="J55" s="70"/>
      <c r="K55" s="70"/>
      <c r="L55" s="70"/>
      <c r="M55" s="70"/>
      <c r="N55" s="70"/>
      <c r="O55" s="70"/>
      <c r="P55" s="70"/>
      <c r="Q55" s="70"/>
    </row>
    <row r="56" spans="1:17">
      <c r="A56" s="70"/>
      <c r="B56" s="70"/>
      <c r="C56" s="70"/>
      <c r="D56" s="70"/>
      <c r="E56" s="70"/>
      <c r="F56" s="70"/>
      <c r="G56" s="70"/>
      <c r="J56" s="70"/>
      <c r="K56" s="70"/>
      <c r="L56" s="70"/>
      <c r="M56" s="70"/>
      <c r="N56" s="70"/>
      <c r="O56" s="70"/>
      <c r="P56" s="70"/>
      <c r="Q56" s="70"/>
    </row>
    <row r="57" spans="1:17">
      <c r="A57" s="70"/>
      <c r="B57" s="70"/>
      <c r="C57" s="70"/>
      <c r="D57" s="70"/>
      <c r="E57" s="70"/>
      <c r="F57" s="70"/>
      <c r="G57" s="70"/>
      <c r="J57" s="70"/>
      <c r="K57" s="70"/>
      <c r="L57" s="70"/>
      <c r="M57" s="70"/>
      <c r="N57" s="70"/>
      <c r="O57" s="70"/>
      <c r="P57" s="70"/>
      <c r="Q57" s="70"/>
    </row>
    <row r="58" spans="1:17">
      <c r="A58" s="70"/>
      <c r="B58" s="70"/>
      <c r="C58" s="70"/>
      <c r="D58" s="70"/>
      <c r="E58" s="70"/>
      <c r="F58" s="70"/>
      <c r="G58" s="70"/>
      <c r="J58" s="70"/>
      <c r="K58" s="70"/>
      <c r="L58" s="70"/>
      <c r="M58" s="70"/>
      <c r="N58" s="70"/>
      <c r="O58" s="70"/>
      <c r="P58" s="70"/>
      <c r="Q58" s="70"/>
    </row>
    <row r="59" spans="1:17">
      <c r="A59" s="70"/>
      <c r="B59" s="70"/>
      <c r="C59" s="70"/>
      <c r="D59" s="70"/>
      <c r="E59" s="70"/>
      <c r="F59" s="70"/>
      <c r="G59" s="70"/>
      <c r="J59" s="70"/>
      <c r="K59" s="70"/>
      <c r="L59" s="70"/>
      <c r="M59" s="70"/>
      <c r="N59" s="70"/>
      <c r="O59" s="70"/>
      <c r="P59" s="70"/>
      <c r="Q59" s="70"/>
    </row>
    <row r="60" spans="1:17">
      <c r="A60" s="70"/>
      <c r="B60" s="70"/>
      <c r="C60" s="70"/>
      <c r="D60" s="70"/>
      <c r="E60" s="70"/>
      <c r="F60" s="70"/>
      <c r="G60" s="70"/>
      <c r="J60" s="70"/>
      <c r="K60" s="70"/>
      <c r="L60" s="70"/>
      <c r="M60" s="70"/>
      <c r="N60" s="70"/>
      <c r="O60" s="70"/>
      <c r="P60" s="70"/>
      <c r="Q60" s="70"/>
    </row>
    <row r="61" spans="1:17">
      <c r="A61" s="70"/>
      <c r="B61" s="70"/>
      <c r="C61" s="70"/>
      <c r="D61" s="70"/>
      <c r="E61" s="70"/>
      <c r="F61" s="70"/>
      <c r="G61" s="70"/>
      <c r="J61" s="70"/>
      <c r="K61" s="70"/>
      <c r="L61" s="70"/>
      <c r="M61" s="70"/>
      <c r="N61" s="70"/>
      <c r="O61" s="70"/>
      <c r="P61" s="70"/>
      <c r="Q61" s="70"/>
    </row>
    <row r="62" spans="1:17">
      <c r="A62" s="70"/>
      <c r="B62" s="70"/>
      <c r="C62" s="70"/>
      <c r="D62" s="70"/>
      <c r="E62" s="70"/>
      <c r="F62" s="70"/>
      <c r="G62" s="70"/>
      <c r="J62" s="70"/>
      <c r="K62" s="70"/>
      <c r="L62" s="70"/>
      <c r="M62" s="70"/>
      <c r="N62" s="70"/>
      <c r="O62" s="70"/>
      <c r="P62" s="70"/>
      <c r="Q62" s="70"/>
    </row>
    <row r="63" spans="1:17">
      <c r="A63" s="70"/>
      <c r="B63" s="70"/>
      <c r="C63" s="70"/>
      <c r="D63" s="70"/>
      <c r="E63" s="70"/>
      <c r="F63" s="70"/>
      <c r="G63" s="70"/>
      <c r="J63" s="70"/>
      <c r="K63" s="70"/>
      <c r="L63" s="70"/>
      <c r="M63" s="70"/>
      <c r="N63" s="70"/>
      <c r="O63" s="70"/>
      <c r="P63" s="70"/>
      <c r="Q63" s="70"/>
    </row>
    <row r="64" spans="1:17">
      <c r="A64" s="70"/>
      <c r="B64" s="70"/>
      <c r="C64" s="70"/>
      <c r="D64" s="70"/>
      <c r="E64" s="70"/>
      <c r="F64" s="70"/>
      <c r="G64" s="70"/>
      <c r="J64" s="70"/>
      <c r="K64" s="70"/>
      <c r="L64" s="70"/>
      <c r="M64" s="70"/>
      <c r="N64" s="70"/>
      <c r="O64" s="70"/>
      <c r="P64" s="70"/>
      <c r="Q64" s="70"/>
    </row>
    <row r="65" spans="1:17">
      <c r="A65" s="70"/>
      <c r="B65" s="70"/>
      <c r="C65" s="70"/>
      <c r="D65" s="70"/>
      <c r="E65" s="70"/>
      <c r="F65" s="70"/>
      <c r="G65" s="70"/>
      <c r="J65" s="70"/>
      <c r="K65" s="70"/>
      <c r="L65" s="70"/>
      <c r="M65" s="70"/>
      <c r="N65" s="70"/>
      <c r="O65" s="70"/>
      <c r="P65" s="70"/>
      <c r="Q65" s="70"/>
    </row>
    <row r="66" spans="1:17">
      <c r="A66" s="70"/>
      <c r="B66" s="70"/>
      <c r="C66" s="70"/>
      <c r="D66" s="70"/>
      <c r="E66" s="70"/>
      <c r="F66" s="70"/>
      <c r="G66" s="70"/>
      <c r="J66" s="70"/>
      <c r="K66" s="70"/>
      <c r="L66" s="70"/>
      <c r="M66" s="70"/>
      <c r="N66" s="70"/>
      <c r="O66" s="70"/>
      <c r="P66" s="70"/>
      <c r="Q66" s="70"/>
    </row>
    <row r="67" spans="1:17">
      <c r="A67" s="70"/>
      <c r="B67" s="70"/>
      <c r="C67" s="70"/>
      <c r="D67" s="70"/>
      <c r="E67" s="70"/>
      <c r="F67" s="70"/>
      <c r="G67" s="70"/>
      <c r="J67" s="70"/>
      <c r="K67" s="70"/>
      <c r="L67" s="70"/>
      <c r="M67" s="70"/>
      <c r="N67" s="70"/>
      <c r="O67" s="70"/>
      <c r="P67" s="70"/>
      <c r="Q67" s="70"/>
    </row>
    <row r="68" spans="1:17">
      <c r="A68" s="70"/>
      <c r="B68" s="70"/>
      <c r="C68" s="70"/>
      <c r="D68" s="70"/>
      <c r="E68" s="70"/>
      <c r="F68" s="70"/>
      <c r="G68" s="70"/>
      <c r="J68" s="70"/>
      <c r="K68" s="70"/>
      <c r="L68" s="70"/>
      <c r="M68" s="70"/>
      <c r="N68" s="70"/>
      <c r="O68" s="70"/>
      <c r="P68" s="70"/>
      <c r="Q68" s="70"/>
    </row>
    <row r="69" spans="1:17">
      <c r="A69" s="70"/>
      <c r="B69" s="70"/>
      <c r="C69" s="70"/>
      <c r="D69" s="70"/>
      <c r="E69" s="70"/>
      <c r="F69" s="70"/>
      <c r="G69" s="70"/>
      <c r="J69" s="70"/>
      <c r="K69" s="70"/>
      <c r="L69" s="70"/>
      <c r="M69" s="70"/>
      <c r="N69" s="70"/>
      <c r="O69" s="70"/>
      <c r="P69" s="70"/>
      <c r="Q69" s="70"/>
    </row>
    <row r="70" spans="1:17">
      <c r="A70" s="70"/>
      <c r="B70" s="70"/>
      <c r="C70" s="70"/>
      <c r="D70" s="70"/>
      <c r="E70" s="70"/>
      <c r="F70" s="70"/>
      <c r="G70" s="70"/>
      <c r="J70" s="70"/>
      <c r="K70" s="70"/>
      <c r="L70" s="70"/>
      <c r="M70" s="70"/>
      <c r="N70" s="70"/>
      <c r="O70" s="70"/>
      <c r="P70" s="70"/>
      <c r="Q70" s="70"/>
    </row>
    <row r="71" spans="1:17">
      <c r="A71" s="70"/>
      <c r="B71" s="70"/>
      <c r="C71" s="70"/>
      <c r="D71" s="70"/>
      <c r="E71" s="70"/>
      <c r="F71" s="70"/>
      <c r="G71" s="70"/>
      <c r="J71" s="70"/>
      <c r="K71" s="70"/>
      <c r="L71" s="70"/>
      <c r="M71" s="70"/>
      <c r="N71" s="70"/>
      <c r="O71" s="70"/>
      <c r="P71" s="70"/>
      <c r="Q71" s="70"/>
    </row>
    <row r="72" spans="1:17">
      <c r="A72" s="70"/>
      <c r="B72" s="70"/>
      <c r="C72" s="70"/>
      <c r="D72" s="70"/>
      <c r="E72" s="70"/>
      <c r="F72" s="70"/>
      <c r="G72" s="70"/>
      <c r="J72" s="70"/>
      <c r="K72" s="70"/>
      <c r="L72" s="70"/>
      <c r="M72" s="70"/>
      <c r="N72" s="70"/>
      <c r="O72" s="70"/>
      <c r="P72" s="70"/>
      <c r="Q72" s="70"/>
    </row>
    <row r="73" spans="1:17">
      <c r="A73" s="70"/>
      <c r="B73" s="70"/>
      <c r="C73" s="70"/>
      <c r="D73" s="70"/>
      <c r="E73" s="70"/>
      <c r="F73" s="70"/>
      <c r="G73" s="70"/>
      <c r="J73" s="70"/>
      <c r="K73" s="70"/>
      <c r="L73" s="70"/>
      <c r="M73" s="70"/>
      <c r="N73" s="70"/>
      <c r="O73" s="70"/>
      <c r="P73" s="70"/>
      <c r="Q73" s="70"/>
    </row>
    <row r="74" spans="1:17">
      <c r="A74" s="70"/>
      <c r="B74" s="70"/>
      <c r="C74" s="70"/>
      <c r="D74" s="70"/>
      <c r="E74" s="70"/>
      <c r="F74" s="70"/>
      <c r="G74" s="70"/>
      <c r="J74" s="70"/>
      <c r="K74" s="70"/>
      <c r="L74" s="70"/>
      <c r="M74" s="70"/>
      <c r="N74" s="70"/>
      <c r="O74" s="70"/>
      <c r="P74" s="70"/>
      <c r="Q74" s="70"/>
    </row>
    <row r="75" spans="1:17">
      <c r="Q75" s="70"/>
    </row>
    <row r="76" spans="1:17">
      <c r="Q76" s="70"/>
    </row>
  </sheetData>
  <sheetProtection password="C536" sheet="1"/>
  <mergeCells count="44">
    <mergeCell ref="P36:R36"/>
    <mergeCell ref="Q2:Q3"/>
    <mergeCell ref="P4:R4"/>
    <mergeCell ref="R2:R3"/>
    <mergeCell ref="L3:M3"/>
    <mergeCell ref="L4:M4"/>
    <mergeCell ref="N4:O4"/>
    <mergeCell ref="N2:P3"/>
    <mergeCell ref="L1:M2"/>
    <mergeCell ref="N1:P1"/>
    <mergeCell ref="B4:C4"/>
    <mergeCell ref="D4:E4"/>
    <mergeCell ref="L36:M36"/>
    <mergeCell ref="N36:O36"/>
    <mergeCell ref="B36:C36"/>
    <mergeCell ref="D36:E36"/>
    <mergeCell ref="F36:G36"/>
    <mergeCell ref="J36:K36"/>
    <mergeCell ref="H36:I36"/>
    <mergeCell ref="K1:K2"/>
    <mergeCell ref="B2:D3"/>
    <mergeCell ref="H1:I1"/>
    <mergeCell ref="H2:I3"/>
    <mergeCell ref="B1:D1"/>
    <mergeCell ref="J2:J3"/>
    <mergeCell ref="E1:G1"/>
    <mergeCell ref="E2:G3"/>
    <mergeCell ref="Q46:R46"/>
    <mergeCell ref="J40:K40"/>
    <mergeCell ref="L40:M40"/>
    <mergeCell ref="N40:O40"/>
    <mergeCell ref="Q45:R45"/>
    <mergeCell ref="Q43:R43"/>
    <mergeCell ref="P44:R44"/>
    <mergeCell ref="P38:R38"/>
    <mergeCell ref="Q42:R42"/>
    <mergeCell ref="J4:K4"/>
    <mergeCell ref="B40:C40"/>
    <mergeCell ref="D40:E40"/>
    <mergeCell ref="F40:G40"/>
    <mergeCell ref="H40:I40"/>
    <mergeCell ref="P40:R40"/>
    <mergeCell ref="F4:G4"/>
    <mergeCell ref="H4:I4"/>
  </mergeCells>
  <phoneticPr fontId="3"/>
  <conditionalFormatting sqref="O6:O35 I37 I5:I35 M6:M13 R5:R35 E5:E35 G5:G35 K37 G37 M37 O37 R37 C37 E37 M15:M35 K6:K35 O39 I41 I39 R39 C39 E39 G39 K41 G41 M41 O41 R41 C41 E41 M39 K39 C5:C35">
    <cfRule type="expression" dxfId="89" priority="1" stopIfTrue="1">
      <formula>B5&lt;C5</formula>
    </cfRule>
  </conditionalFormatting>
  <conditionalFormatting sqref="M14">
    <cfRule type="expression" dxfId="88" priority="2" stopIfTrue="1">
      <formula>L14&lt;M14</formula>
    </cfRule>
  </conditionalFormatting>
  <conditionalFormatting sqref="K5 M5 O5">
    <cfRule type="expression" dxfId="87" priority="3" stopIfTrue="1">
      <formula>J5&lt;K5</formula>
    </cfRule>
  </conditionalFormatting>
  <pageMargins left="0.59055118110236227" right="0.19685039370078741" top="0.39370078740157483" bottom="0.19685039370078741" header="0.51181102362204722" footer="0.51181102362204722"/>
  <pageSetup paperSize="9" scale="79"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B1435"/>
  <sheetViews>
    <sheetView showZeros="0" view="pageBreakPreview" zoomScaleNormal="100" workbookViewId="0">
      <selection activeCell="C36" sqref="C36"/>
    </sheetView>
  </sheetViews>
  <sheetFormatPr defaultRowHeight="13.5"/>
  <cols>
    <col min="1" max="1" width="3.375" style="74" customWidth="1"/>
    <col min="2" max="2" width="3.625" style="74" customWidth="1"/>
    <col min="3" max="3" width="12.625" style="74" customWidth="1"/>
    <col min="4" max="4" width="1.625" style="74" customWidth="1"/>
    <col min="5" max="5" width="6.125" style="74" customWidth="1"/>
    <col min="6" max="6" width="9.875" style="74" customWidth="1"/>
    <col min="7" max="7" width="8.875" style="74" customWidth="1"/>
    <col min="8" max="8" width="5.37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9" style="74"/>
    <col min="24" max="24" width="4.25" style="74" customWidth="1"/>
    <col min="25" max="25" width="0.75" style="3" customWidth="1"/>
    <col min="26" max="26" width="8.5" style="3" customWidth="1"/>
    <col min="27" max="16384" width="9" style="3"/>
  </cols>
  <sheetData>
    <row r="1" spans="1:157" ht="18" customHeight="1" thickTop="1">
      <c r="A1" s="2101" t="s">
        <v>842</v>
      </c>
      <c r="B1" s="2101"/>
      <c r="C1" s="2104" t="s">
        <v>305</v>
      </c>
      <c r="D1" s="2105"/>
      <c r="E1" s="2064"/>
      <c r="F1" s="2065"/>
      <c r="G1" s="2033" t="s">
        <v>326</v>
      </c>
      <c r="H1" s="2033"/>
      <c r="I1" s="2033"/>
      <c r="J1" s="2033"/>
      <c r="K1" s="2043"/>
      <c r="L1" s="2032" t="s">
        <v>284</v>
      </c>
      <c r="M1" s="2033"/>
      <c r="N1" s="2043"/>
      <c r="O1" s="273" t="s">
        <v>40</v>
      </c>
      <c r="P1" s="2032" t="s">
        <v>212</v>
      </c>
      <c r="Q1" s="2033"/>
      <c r="R1" s="2033"/>
      <c r="S1" s="2021">
        <f>市・郡!L1</f>
        <v>0</v>
      </c>
      <c r="T1" s="2021"/>
      <c r="U1" s="2022"/>
      <c r="V1" s="2032" t="s">
        <v>502</v>
      </c>
      <c r="W1" s="2033"/>
      <c r="X1" s="2034"/>
      <c r="Y1" s="12"/>
      <c r="Z1" s="12"/>
      <c r="AA1" s="20"/>
      <c r="AB1" s="21"/>
    </row>
    <row r="2" spans="1:157" s="23" customFormat="1" ht="16.5" customHeight="1">
      <c r="A2" s="2046">
        <v>45017</v>
      </c>
      <c r="B2" s="2047"/>
      <c r="C2" s="2102"/>
      <c r="D2" s="2093"/>
      <c r="E2" s="2093"/>
      <c r="F2" s="2094"/>
      <c r="G2" s="2092"/>
      <c r="H2" s="2093"/>
      <c r="I2" s="2093"/>
      <c r="J2" s="2093"/>
      <c r="K2" s="2094"/>
      <c r="L2" s="2098"/>
      <c r="M2" s="2093"/>
      <c r="N2" s="2094"/>
      <c r="O2" s="2044"/>
      <c r="P2" s="2099"/>
      <c r="Q2" s="2100"/>
      <c r="R2" s="2100"/>
      <c r="S2" s="2023"/>
      <c r="T2" s="2023"/>
      <c r="U2" s="2024"/>
      <c r="V2" s="2035"/>
      <c r="W2" s="2036"/>
      <c r="X2" s="2037"/>
      <c r="Y2" s="22" t="s">
        <v>308</v>
      </c>
      <c r="Z2" s="1">
        <v>1</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2090" t="s">
        <v>213</v>
      </c>
      <c r="B3" s="2091"/>
      <c r="C3" s="2103"/>
      <c r="D3" s="2096"/>
      <c r="E3" s="2096"/>
      <c r="F3" s="2097"/>
      <c r="G3" s="2095"/>
      <c r="H3" s="2096"/>
      <c r="I3" s="2096"/>
      <c r="J3" s="2096"/>
      <c r="K3" s="2097"/>
      <c r="L3" s="2095"/>
      <c r="M3" s="2096"/>
      <c r="N3" s="2097"/>
      <c r="O3" s="2045"/>
      <c r="P3" s="120" t="s">
        <v>143</v>
      </c>
      <c r="Q3" s="121"/>
      <c r="R3" s="121"/>
      <c r="S3" s="2055">
        <f>V31</f>
        <v>0</v>
      </c>
      <c r="T3" s="2055"/>
      <c r="U3" s="2056"/>
      <c r="V3" s="2038"/>
      <c r="W3" s="2039"/>
      <c r="X3" s="2040"/>
      <c r="Y3" s="22"/>
      <c r="Z3" s="22"/>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2091" t="s">
        <v>285</v>
      </c>
      <c r="B4" s="2091"/>
      <c r="C4" s="274" t="s">
        <v>429</v>
      </c>
      <c r="D4" s="257"/>
      <c r="E4" s="257"/>
      <c r="F4" s="257"/>
      <c r="G4" s="257"/>
      <c r="H4" s="257"/>
      <c r="I4" s="257"/>
      <c r="J4" s="257"/>
      <c r="K4" s="258"/>
      <c r="L4" s="2069" t="s">
        <v>159</v>
      </c>
      <c r="M4" s="2070"/>
      <c r="N4" s="2011"/>
      <c r="O4" s="2011"/>
      <c r="P4" s="2011"/>
      <c r="Q4" s="2011"/>
      <c r="R4" s="2011"/>
      <c r="S4" s="2011"/>
      <c r="T4" s="2012"/>
      <c r="U4" s="2009" t="s">
        <v>158</v>
      </c>
      <c r="V4" s="2010"/>
      <c r="W4" s="2007" t="s">
        <v>151</v>
      </c>
      <c r="X4" s="2008"/>
      <c r="Y4" s="22"/>
      <c r="Z4" s="2028" t="s">
        <v>348</v>
      </c>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2106" t="s">
        <v>302</v>
      </c>
      <c r="B5" s="2107"/>
      <c r="C5" s="275" t="s">
        <v>390</v>
      </c>
      <c r="D5" s="276"/>
      <c r="E5" s="276"/>
      <c r="F5" s="276"/>
      <c r="G5" s="587" t="s">
        <v>428</v>
      </c>
      <c r="H5" s="276"/>
      <c r="I5" s="276"/>
      <c r="J5" s="276"/>
      <c r="K5" s="277"/>
      <c r="L5" s="2071" t="s">
        <v>309</v>
      </c>
      <c r="M5" s="2072"/>
      <c r="N5" s="2041"/>
      <c r="O5" s="2041"/>
      <c r="P5" s="2041"/>
      <c r="Q5" s="2041"/>
      <c r="R5" s="2041"/>
      <c r="S5" s="2041"/>
      <c r="T5" s="2042"/>
      <c r="U5" s="2005"/>
      <c r="V5" s="2006"/>
      <c r="W5" s="2005"/>
      <c r="X5" s="2029"/>
      <c r="Y5" s="3"/>
      <c r="Z5" s="2028"/>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8" customHeight="1" thickTop="1">
      <c r="A6" s="2080" t="s">
        <v>882</v>
      </c>
      <c r="B6" s="96" t="s">
        <v>286</v>
      </c>
      <c r="C6" s="95" t="s">
        <v>161</v>
      </c>
      <c r="D6" s="2030" t="s">
        <v>162</v>
      </c>
      <c r="E6" s="2031"/>
      <c r="F6" s="285" t="s">
        <v>163</v>
      </c>
      <c r="G6" s="271"/>
      <c r="H6" s="99" t="s">
        <v>164</v>
      </c>
      <c r="I6" s="148"/>
      <c r="J6" s="100" t="s">
        <v>286</v>
      </c>
      <c r="K6" s="95" t="s">
        <v>161</v>
      </c>
      <c r="L6" s="2030" t="s">
        <v>162</v>
      </c>
      <c r="M6" s="2031"/>
      <c r="N6" s="285" t="s">
        <v>163</v>
      </c>
      <c r="O6" s="272"/>
      <c r="P6" s="417" t="s">
        <v>164</v>
      </c>
      <c r="Q6" s="150"/>
      <c r="R6" s="100" t="s">
        <v>165</v>
      </c>
      <c r="S6" s="95" t="s">
        <v>161</v>
      </c>
      <c r="T6" s="2030" t="s">
        <v>162</v>
      </c>
      <c r="U6" s="2031"/>
      <c r="V6" s="285" t="s">
        <v>163</v>
      </c>
      <c r="W6" s="272"/>
      <c r="X6" s="417" t="s">
        <v>164</v>
      </c>
      <c r="Y6" s="69"/>
      <c r="Z6" s="2028"/>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817" customFormat="1" ht="18" customHeight="1">
      <c r="A7" s="2081"/>
      <c r="B7" s="829"/>
      <c r="C7" s="2074" t="s">
        <v>812</v>
      </c>
      <c r="D7" s="2075"/>
      <c r="E7" s="2075"/>
      <c r="F7" s="2075"/>
      <c r="G7" s="2075"/>
      <c r="H7" s="2076"/>
      <c r="I7" s="833"/>
      <c r="J7" s="829">
        <v>11</v>
      </c>
      <c r="K7" s="834" t="s">
        <v>185</v>
      </c>
      <c r="L7" s="835" t="s">
        <v>166</v>
      </c>
      <c r="M7" s="831">
        <v>4050</v>
      </c>
      <c r="N7" s="717"/>
      <c r="O7" s="938"/>
      <c r="P7" s="879" t="s">
        <v>241</v>
      </c>
      <c r="Q7" s="837"/>
      <c r="R7" s="829">
        <v>22</v>
      </c>
      <c r="S7" s="830" t="s">
        <v>172</v>
      </c>
      <c r="T7" s="835" t="s">
        <v>166</v>
      </c>
      <c r="U7" s="831">
        <v>3450</v>
      </c>
      <c r="V7" s="832"/>
      <c r="W7" s="838" t="s">
        <v>155</v>
      </c>
      <c r="X7" s="875" t="s">
        <v>234</v>
      </c>
      <c r="Y7" s="816"/>
      <c r="Z7" s="2028"/>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16"/>
      <c r="AY7" s="816"/>
      <c r="AZ7" s="816"/>
      <c r="BA7" s="816"/>
      <c r="BB7" s="816"/>
      <c r="BC7" s="816"/>
      <c r="BD7" s="816"/>
      <c r="BE7" s="816"/>
      <c r="BF7" s="816"/>
      <c r="BG7" s="816"/>
      <c r="BH7" s="816"/>
      <c r="BI7" s="816"/>
      <c r="BJ7" s="816"/>
      <c r="BK7" s="816"/>
      <c r="BL7" s="816"/>
      <c r="BM7" s="816"/>
      <c r="BN7" s="816"/>
      <c r="BO7" s="816"/>
      <c r="BP7" s="816"/>
      <c r="BQ7" s="816"/>
      <c r="BR7" s="816"/>
      <c r="BS7" s="816"/>
      <c r="BT7" s="816"/>
      <c r="BU7" s="816"/>
      <c r="BV7" s="816"/>
      <c r="BW7" s="816"/>
      <c r="BX7" s="816"/>
      <c r="BY7" s="816"/>
      <c r="BZ7" s="816"/>
      <c r="CA7" s="816"/>
      <c r="CB7" s="816"/>
      <c r="CC7" s="816"/>
      <c r="CD7" s="816"/>
      <c r="CE7" s="816"/>
      <c r="CF7" s="816"/>
      <c r="CG7" s="816"/>
      <c r="CH7" s="816"/>
      <c r="CI7" s="816"/>
      <c r="CJ7" s="816"/>
      <c r="CK7" s="816"/>
      <c r="CL7" s="816"/>
      <c r="CM7" s="816"/>
      <c r="CN7" s="816"/>
      <c r="CO7" s="816"/>
      <c r="CP7" s="816"/>
      <c r="CQ7" s="816"/>
      <c r="CR7" s="816"/>
      <c r="CS7" s="816"/>
      <c r="CT7" s="816"/>
      <c r="CU7" s="816"/>
      <c r="CV7" s="816"/>
      <c r="CW7" s="816"/>
      <c r="CX7" s="816"/>
      <c r="CY7" s="816"/>
      <c r="CZ7" s="816"/>
      <c r="DA7" s="816"/>
      <c r="DB7" s="816"/>
      <c r="DC7" s="816"/>
      <c r="DD7" s="816"/>
      <c r="DE7" s="816"/>
      <c r="DF7" s="816"/>
      <c r="DG7" s="816"/>
      <c r="DH7" s="816"/>
      <c r="DI7" s="816"/>
      <c r="DJ7" s="816"/>
      <c r="DK7" s="816"/>
      <c r="DL7" s="816"/>
      <c r="DM7" s="816"/>
      <c r="DN7" s="816"/>
      <c r="DO7" s="816"/>
      <c r="DP7" s="816"/>
      <c r="DQ7" s="816"/>
      <c r="DR7" s="816"/>
      <c r="DS7" s="816"/>
      <c r="DT7" s="816"/>
      <c r="DU7" s="816"/>
      <c r="DV7" s="816"/>
      <c r="DW7" s="816"/>
      <c r="DX7" s="816"/>
      <c r="DY7" s="816"/>
      <c r="DZ7" s="816"/>
      <c r="EA7" s="816"/>
      <c r="EB7" s="816"/>
      <c r="EC7" s="816"/>
      <c r="ED7" s="816"/>
      <c r="EE7" s="816"/>
      <c r="EF7" s="816"/>
      <c r="EG7" s="816"/>
      <c r="EH7" s="816"/>
      <c r="EI7" s="816"/>
      <c r="EJ7" s="816"/>
      <c r="EK7" s="816"/>
      <c r="EL7" s="816"/>
      <c r="EM7" s="816"/>
      <c r="EN7" s="816"/>
      <c r="EO7" s="816"/>
      <c r="EP7" s="816"/>
      <c r="EQ7" s="816"/>
      <c r="ER7" s="816"/>
      <c r="ES7" s="816"/>
      <c r="ET7" s="816"/>
      <c r="EU7" s="816"/>
      <c r="EV7" s="816"/>
      <c r="EW7" s="816"/>
      <c r="EX7" s="816"/>
      <c r="EY7" s="816"/>
      <c r="EZ7" s="816"/>
      <c r="FA7" s="816"/>
    </row>
    <row r="8" spans="1:157" s="817" customFormat="1" ht="18" customHeight="1">
      <c r="A8" s="2081"/>
      <c r="B8" s="713">
        <v>1</v>
      </c>
      <c r="C8" s="714" t="s">
        <v>199</v>
      </c>
      <c r="D8" s="715" t="s">
        <v>166</v>
      </c>
      <c r="E8" s="716">
        <v>6100</v>
      </c>
      <c r="F8" s="717"/>
      <c r="G8" s="939"/>
      <c r="H8" s="866" t="s">
        <v>220</v>
      </c>
      <c r="I8" s="229"/>
      <c r="J8" s="720">
        <v>12</v>
      </c>
      <c r="K8" s="719" t="s">
        <v>186</v>
      </c>
      <c r="L8" s="715" t="s">
        <v>166</v>
      </c>
      <c r="M8" s="716">
        <v>4600</v>
      </c>
      <c r="N8" s="717"/>
      <c r="O8" s="939"/>
      <c r="P8" s="876" t="s">
        <v>222</v>
      </c>
      <c r="Q8" s="840"/>
      <c r="R8" s="713">
        <v>23</v>
      </c>
      <c r="S8" s="714" t="s">
        <v>173</v>
      </c>
      <c r="T8" s="715" t="s">
        <v>166</v>
      </c>
      <c r="U8" s="716">
        <v>3550</v>
      </c>
      <c r="V8" s="717"/>
      <c r="W8" s="841"/>
      <c r="X8" s="866" t="s">
        <v>234</v>
      </c>
      <c r="Y8" s="816"/>
      <c r="Z8" s="2028"/>
      <c r="AA8" s="816"/>
      <c r="AB8" s="816"/>
      <c r="AC8" s="816"/>
      <c r="AD8" s="816"/>
      <c r="AE8" s="816"/>
      <c r="AF8" s="816"/>
      <c r="AG8" s="816"/>
      <c r="AH8" s="816"/>
      <c r="AI8" s="816"/>
      <c r="AJ8" s="816"/>
      <c r="AK8" s="816"/>
      <c r="AL8" s="816"/>
      <c r="AM8" s="816"/>
      <c r="AN8" s="816"/>
      <c r="AO8" s="816"/>
      <c r="AP8" s="816"/>
      <c r="AQ8" s="816"/>
      <c r="AR8" s="816"/>
      <c r="AS8" s="816"/>
      <c r="AT8" s="816"/>
      <c r="AU8" s="816"/>
      <c r="AV8" s="816"/>
      <c r="AW8" s="816"/>
      <c r="AX8" s="816"/>
      <c r="AY8" s="816"/>
      <c r="AZ8" s="816"/>
      <c r="BA8" s="816"/>
      <c r="BB8" s="816"/>
      <c r="BC8" s="816"/>
      <c r="BD8" s="816"/>
      <c r="BE8" s="816"/>
      <c r="BF8" s="816"/>
      <c r="BG8" s="816"/>
      <c r="BH8" s="816"/>
      <c r="BI8" s="816"/>
      <c r="BJ8" s="816"/>
      <c r="BK8" s="816"/>
      <c r="BL8" s="816"/>
      <c r="BM8" s="816"/>
      <c r="BN8" s="816"/>
      <c r="BO8" s="816"/>
      <c r="BP8" s="816"/>
      <c r="BQ8" s="816"/>
      <c r="BR8" s="816"/>
      <c r="BS8" s="816"/>
      <c r="BT8" s="816"/>
      <c r="BU8" s="816"/>
      <c r="BV8" s="816"/>
      <c r="BW8" s="816"/>
      <c r="BX8" s="816"/>
      <c r="BY8" s="816"/>
      <c r="BZ8" s="816"/>
      <c r="CA8" s="816"/>
      <c r="CB8" s="816"/>
      <c r="CC8" s="816"/>
      <c r="CD8" s="816"/>
      <c r="CE8" s="816"/>
      <c r="CF8" s="816"/>
      <c r="CG8" s="816"/>
      <c r="CH8" s="816"/>
      <c r="CI8" s="816"/>
      <c r="CJ8" s="816"/>
      <c r="CK8" s="816"/>
      <c r="CL8" s="816"/>
      <c r="CM8" s="816"/>
      <c r="CN8" s="816"/>
      <c r="CO8" s="816"/>
      <c r="CP8" s="816"/>
      <c r="CQ8" s="816"/>
      <c r="CR8" s="816"/>
      <c r="CS8" s="816"/>
      <c r="CT8" s="816"/>
      <c r="CU8" s="816"/>
      <c r="CV8" s="816"/>
      <c r="CW8" s="816"/>
      <c r="CX8" s="816"/>
      <c r="CY8" s="816"/>
      <c r="CZ8" s="816"/>
      <c r="DA8" s="816"/>
      <c r="DB8" s="816"/>
      <c r="DC8" s="816"/>
      <c r="DD8" s="816"/>
      <c r="DE8" s="816"/>
      <c r="DF8" s="816"/>
      <c r="DG8" s="816"/>
      <c r="DH8" s="816"/>
      <c r="DI8" s="816"/>
      <c r="DJ8" s="816"/>
      <c r="DK8" s="816"/>
      <c r="DL8" s="816"/>
      <c r="DM8" s="816"/>
      <c r="DN8" s="816"/>
      <c r="DO8" s="816"/>
      <c r="DP8" s="816"/>
      <c r="DQ8" s="816"/>
      <c r="DR8" s="816"/>
      <c r="DS8" s="816"/>
      <c r="DT8" s="816"/>
      <c r="DU8" s="816"/>
      <c r="DV8" s="816"/>
      <c r="DW8" s="816"/>
      <c r="DX8" s="816"/>
      <c r="DY8" s="816"/>
      <c r="DZ8" s="816"/>
      <c r="EA8" s="816"/>
      <c r="EB8" s="816"/>
      <c r="EC8" s="816"/>
      <c r="ED8" s="816"/>
      <c r="EE8" s="816"/>
      <c r="EF8" s="816"/>
      <c r="EG8" s="816"/>
      <c r="EH8" s="816"/>
      <c r="EI8" s="816"/>
      <c r="EJ8" s="816"/>
      <c r="EK8" s="816"/>
      <c r="EL8" s="816"/>
      <c r="EM8" s="816"/>
      <c r="EN8" s="816"/>
      <c r="EO8" s="816"/>
      <c r="EP8" s="816"/>
      <c r="EQ8" s="816"/>
      <c r="ER8" s="816"/>
      <c r="ES8" s="816"/>
      <c r="ET8" s="816"/>
      <c r="EU8" s="816"/>
      <c r="EV8" s="816"/>
      <c r="EW8" s="816"/>
      <c r="EX8" s="816"/>
      <c r="EY8" s="816"/>
      <c r="EZ8" s="816"/>
      <c r="FA8" s="816"/>
    </row>
    <row r="9" spans="1:157" s="817" customFormat="1" ht="18" customHeight="1">
      <c r="A9" s="2081"/>
      <c r="B9" s="713">
        <v>2</v>
      </c>
      <c r="C9" s="714" t="s">
        <v>200</v>
      </c>
      <c r="D9" s="726"/>
      <c r="E9" s="716">
        <v>3550</v>
      </c>
      <c r="F9" s="717"/>
      <c r="G9" s="839"/>
      <c r="H9" s="866" t="s">
        <v>220</v>
      </c>
      <c r="I9" s="229"/>
      <c r="J9" s="720"/>
      <c r="K9" s="2077" t="s">
        <v>785</v>
      </c>
      <c r="L9" s="2078"/>
      <c r="M9" s="2078"/>
      <c r="N9" s="2078"/>
      <c r="O9" s="2078"/>
      <c r="P9" s="2079"/>
      <c r="Q9" s="840"/>
      <c r="R9" s="713">
        <v>24</v>
      </c>
      <c r="S9" s="714" t="s">
        <v>174</v>
      </c>
      <c r="T9" s="715" t="s">
        <v>166</v>
      </c>
      <c r="U9" s="716">
        <v>1750</v>
      </c>
      <c r="V9" s="717"/>
      <c r="W9" s="841"/>
      <c r="X9" s="866" t="s">
        <v>234</v>
      </c>
      <c r="Y9" s="816"/>
      <c r="Z9" s="2028"/>
      <c r="AA9" s="816"/>
      <c r="AB9" s="816"/>
      <c r="AC9" s="816"/>
      <c r="AD9" s="816"/>
      <c r="AE9" s="816"/>
      <c r="AF9" s="816"/>
      <c r="AG9" s="816"/>
      <c r="AH9" s="816"/>
      <c r="AI9" s="816"/>
      <c r="AJ9" s="816"/>
      <c r="AK9" s="816"/>
      <c r="AL9" s="816"/>
      <c r="AM9" s="816"/>
      <c r="AN9" s="816"/>
      <c r="AO9" s="816"/>
      <c r="AP9" s="816"/>
      <c r="AQ9" s="816"/>
      <c r="AR9" s="816"/>
      <c r="AS9" s="816"/>
      <c r="AT9" s="816"/>
      <c r="AU9" s="816"/>
      <c r="AV9" s="816"/>
      <c r="AW9" s="816"/>
      <c r="AX9" s="816"/>
      <c r="AY9" s="816"/>
      <c r="AZ9" s="816"/>
      <c r="BA9" s="816"/>
      <c r="BB9" s="816"/>
      <c r="BC9" s="816"/>
      <c r="BD9" s="816"/>
      <c r="BE9" s="816"/>
      <c r="BF9" s="816"/>
      <c r="BG9" s="816"/>
      <c r="BH9" s="816"/>
      <c r="BI9" s="816"/>
      <c r="BJ9" s="816"/>
      <c r="BK9" s="816"/>
      <c r="BL9" s="816"/>
      <c r="BM9" s="816"/>
      <c r="BN9" s="816"/>
      <c r="BO9" s="816"/>
      <c r="BP9" s="816"/>
      <c r="BQ9" s="816"/>
      <c r="BR9" s="816"/>
      <c r="BS9" s="816"/>
      <c r="BT9" s="816"/>
      <c r="BU9" s="816"/>
      <c r="BV9" s="816"/>
      <c r="BW9" s="816"/>
      <c r="BX9" s="816"/>
      <c r="BY9" s="816"/>
      <c r="BZ9" s="816"/>
      <c r="CA9" s="816"/>
      <c r="CB9" s="816"/>
      <c r="CC9" s="816"/>
      <c r="CD9" s="816"/>
      <c r="CE9" s="816"/>
      <c r="CF9" s="816"/>
      <c r="CG9" s="816"/>
      <c r="CH9" s="816"/>
      <c r="CI9" s="816"/>
      <c r="CJ9" s="816"/>
      <c r="CK9" s="816"/>
      <c r="CL9" s="816"/>
      <c r="CM9" s="816"/>
      <c r="CN9" s="816"/>
      <c r="CO9" s="816"/>
      <c r="CP9" s="816"/>
      <c r="CQ9" s="816"/>
      <c r="CR9" s="816"/>
      <c r="CS9" s="816"/>
      <c r="CT9" s="816"/>
      <c r="CU9" s="816"/>
      <c r="CV9" s="816"/>
      <c r="CW9" s="816"/>
      <c r="CX9" s="816"/>
      <c r="CY9" s="816"/>
      <c r="CZ9" s="816"/>
      <c r="DA9" s="816"/>
      <c r="DB9" s="816"/>
      <c r="DC9" s="816"/>
      <c r="DD9" s="816"/>
      <c r="DE9" s="816"/>
      <c r="DF9" s="816"/>
      <c r="DG9" s="816"/>
      <c r="DH9" s="816"/>
      <c r="DI9" s="816"/>
      <c r="DJ9" s="816"/>
      <c r="DK9" s="816"/>
      <c r="DL9" s="816"/>
      <c r="DM9" s="816"/>
      <c r="DN9" s="816"/>
      <c r="DO9" s="816"/>
      <c r="DP9" s="816"/>
      <c r="DQ9" s="816"/>
      <c r="DR9" s="816"/>
      <c r="DS9" s="816"/>
      <c r="DT9" s="816"/>
      <c r="DU9" s="816"/>
      <c r="DV9" s="816"/>
      <c r="DW9" s="816"/>
      <c r="DX9" s="816"/>
      <c r="DY9" s="816"/>
      <c r="DZ9" s="816"/>
      <c r="EA9" s="816"/>
      <c r="EB9" s="816"/>
      <c r="EC9" s="816"/>
      <c r="ED9" s="816"/>
      <c r="EE9" s="816"/>
      <c r="EF9" s="816"/>
      <c r="EG9" s="816"/>
      <c r="EH9" s="816"/>
      <c r="EI9" s="816"/>
      <c r="EJ9" s="816"/>
      <c r="EK9" s="816"/>
      <c r="EL9" s="816"/>
      <c r="EM9" s="816"/>
      <c r="EN9" s="816"/>
      <c r="EO9" s="816"/>
      <c r="EP9" s="816"/>
      <c r="EQ9" s="816"/>
      <c r="ER9" s="816"/>
      <c r="ES9" s="816"/>
      <c r="ET9" s="816"/>
      <c r="EU9" s="816"/>
      <c r="EV9" s="816"/>
      <c r="EW9" s="816"/>
      <c r="EX9" s="816"/>
      <c r="EY9" s="816"/>
      <c r="EZ9" s="816"/>
      <c r="FA9" s="816"/>
    </row>
    <row r="10" spans="1:157" s="817" customFormat="1" ht="18" customHeight="1">
      <c r="A10" s="2081"/>
      <c r="B10" s="713">
        <v>3</v>
      </c>
      <c r="C10" s="714" t="s">
        <v>201</v>
      </c>
      <c r="D10" s="726"/>
      <c r="E10" s="716">
        <v>2900</v>
      </c>
      <c r="F10" s="717"/>
      <c r="G10" s="839"/>
      <c r="H10" s="866" t="s">
        <v>220</v>
      </c>
      <c r="I10" s="229"/>
      <c r="J10" s="720">
        <v>13</v>
      </c>
      <c r="K10" s="719" t="s">
        <v>187</v>
      </c>
      <c r="L10" s="715" t="s">
        <v>166</v>
      </c>
      <c r="M10" s="716">
        <v>5250</v>
      </c>
      <c r="N10" s="717"/>
      <c r="O10" s="939"/>
      <c r="P10" s="876" t="s">
        <v>229</v>
      </c>
      <c r="Q10" s="840"/>
      <c r="R10" s="713">
        <v>25</v>
      </c>
      <c r="S10" s="714" t="s">
        <v>175</v>
      </c>
      <c r="T10" s="715" t="s">
        <v>166</v>
      </c>
      <c r="U10" s="716">
        <v>3850</v>
      </c>
      <c r="V10" s="717"/>
      <c r="W10" s="841"/>
      <c r="X10" s="866" t="s">
        <v>234</v>
      </c>
      <c r="Y10" s="842"/>
      <c r="Z10" s="2028"/>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6"/>
      <c r="AZ10" s="816"/>
      <c r="BA10" s="816"/>
      <c r="BB10" s="816"/>
      <c r="BC10" s="816"/>
      <c r="BD10" s="816"/>
      <c r="BE10" s="816"/>
      <c r="BF10" s="816"/>
      <c r="BG10" s="816"/>
      <c r="BH10" s="816"/>
      <c r="BI10" s="816"/>
      <c r="BJ10" s="816"/>
      <c r="BK10" s="816"/>
      <c r="BL10" s="816"/>
      <c r="BM10" s="816"/>
      <c r="BN10" s="816"/>
      <c r="BO10" s="816"/>
      <c r="BP10" s="816"/>
      <c r="BQ10" s="816"/>
      <c r="BR10" s="816"/>
      <c r="BS10" s="816"/>
      <c r="BT10" s="816"/>
      <c r="BU10" s="816"/>
      <c r="BV10" s="816"/>
      <c r="BW10" s="816"/>
      <c r="BX10" s="816"/>
      <c r="BY10" s="816"/>
      <c r="BZ10" s="816"/>
      <c r="CA10" s="816"/>
      <c r="CB10" s="816"/>
      <c r="CC10" s="816"/>
      <c r="CD10" s="816"/>
      <c r="CE10" s="816"/>
      <c r="CF10" s="816"/>
      <c r="CG10" s="816"/>
      <c r="CH10" s="816"/>
      <c r="CI10" s="816"/>
      <c r="CJ10" s="816"/>
      <c r="CK10" s="816"/>
      <c r="CL10" s="816"/>
      <c r="CM10" s="816"/>
      <c r="CN10" s="816"/>
      <c r="CO10" s="816"/>
      <c r="CP10" s="816"/>
      <c r="CQ10" s="816"/>
      <c r="CR10" s="816"/>
      <c r="CS10" s="816"/>
      <c r="CT10" s="816"/>
      <c r="CU10" s="816"/>
      <c r="CV10" s="816"/>
      <c r="CW10" s="816"/>
      <c r="CX10" s="816"/>
      <c r="CY10" s="816"/>
      <c r="CZ10" s="816"/>
      <c r="DA10" s="816"/>
      <c r="DB10" s="816"/>
      <c r="DC10" s="816"/>
      <c r="DD10" s="816"/>
      <c r="DE10" s="816"/>
      <c r="DF10" s="816"/>
      <c r="DG10" s="816"/>
      <c r="DH10" s="816"/>
      <c r="DI10" s="816"/>
      <c r="DJ10" s="816"/>
      <c r="DK10" s="816"/>
      <c r="DL10" s="816"/>
      <c r="DM10" s="816"/>
      <c r="DN10" s="816"/>
      <c r="DO10" s="816"/>
      <c r="DP10" s="816"/>
      <c r="DQ10" s="816"/>
      <c r="DR10" s="816"/>
      <c r="DS10" s="816"/>
      <c r="DT10" s="816"/>
      <c r="DU10" s="816"/>
      <c r="DV10" s="816"/>
      <c r="DW10" s="816"/>
      <c r="DX10" s="816"/>
      <c r="DY10" s="816"/>
      <c r="DZ10" s="816"/>
      <c r="EA10" s="816"/>
      <c r="EB10" s="816"/>
      <c r="EC10" s="816"/>
      <c r="ED10" s="816"/>
      <c r="EE10" s="816"/>
      <c r="EF10" s="816"/>
      <c r="EG10" s="816"/>
      <c r="EH10" s="816"/>
      <c r="EI10" s="816"/>
      <c r="EJ10" s="816"/>
      <c r="EK10" s="816"/>
      <c r="EL10" s="816"/>
      <c r="EM10" s="816"/>
      <c r="EN10" s="816"/>
      <c r="EO10" s="816"/>
      <c r="EP10" s="816"/>
      <c r="EQ10" s="816"/>
      <c r="ER10" s="816"/>
      <c r="ES10" s="816"/>
      <c r="ET10" s="816"/>
      <c r="EU10" s="816"/>
      <c r="EV10" s="816"/>
      <c r="EW10" s="816"/>
      <c r="EX10" s="816"/>
      <c r="EY10" s="816"/>
      <c r="EZ10" s="816"/>
      <c r="FA10" s="816"/>
    </row>
    <row r="11" spans="1:157" s="817" customFormat="1" ht="18" customHeight="1">
      <c r="A11" s="2081"/>
      <c r="B11" s="713">
        <v>4</v>
      </c>
      <c r="C11" s="714" t="s">
        <v>202</v>
      </c>
      <c r="D11" s="726"/>
      <c r="E11" s="716">
        <v>3600</v>
      </c>
      <c r="F11" s="717"/>
      <c r="G11" s="839"/>
      <c r="H11" s="866" t="s">
        <v>220</v>
      </c>
      <c r="I11" s="229"/>
      <c r="J11" s="720">
        <v>14</v>
      </c>
      <c r="K11" s="719" t="s">
        <v>188</v>
      </c>
      <c r="L11" s="715" t="s">
        <v>166</v>
      </c>
      <c r="M11" s="716">
        <v>5450</v>
      </c>
      <c r="N11" s="717"/>
      <c r="O11" s="939"/>
      <c r="P11" s="876" t="s">
        <v>649</v>
      </c>
      <c r="Q11" s="840"/>
      <c r="R11" s="713"/>
      <c r="S11" s="2052" t="s">
        <v>710</v>
      </c>
      <c r="T11" s="2053"/>
      <c r="U11" s="2053"/>
      <c r="V11" s="2053"/>
      <c r="W11" s="2053"/>
      <c r="X11" s="2054"/>
      <c r="Y11" s="843"/>
      <c r="Z11" s="2028"/>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6"/>
      <c r="AY11" s="816"/>
      <c r="AZ11" s="816"/>
      <c r="BA11" s="816"/>
      <c r="BB11" s="816"/>
      <c r="BC11" s="816"/>
      <c r="BD11" s="816"/>
      <c r="BE11" s="816"/>
      <c r="BF11" s="816"/>
      <c r="BG11" s="816"/>
      <c r="BH11" s="816"/>
      <c r="BI11" s="816"/>
      <c r="BJ11" s="816"/>
      <c r="BK11" s="816"/>
      <c r="BL11" s="816"/>
      <c r="BM11" s="816"/>
      <c r="BN11" s="816"/>
      <c r="BO11" s="816"/>
      <c r="BP11" s="816"/>
      <c r="BQ11" s="816"/>
      <c r="BR11" s="816"/>
      <c r="BS11" s="816"/>
      <c r="BT11" s="816"/>
      <c r="BU11" s="816"/>
      <c r="BV11" s="816"/>
      <c r="BW11" s="816"/>
      <c r="BX11" s="816"/>
      <c r="BY11" s="816"/>
      <c r="BZ11" s="816"/>
      <c r="CA11" s="816"/>
      <c r="CB11" s="816"/>
      <c r="CC11" s="816"/>
      <c r="CD11" s="816"/>
      <c r="CE11" s="816"/>
      <c r="CF11" s="816"/>
      <c r="CG11" s="816"/>
      <c r="CH11" s="816"/>
      <c r="CI11" s="816"/>
      <c r="CJ11" s="816"/>
      <c r="CK11" s="816"/>
      <c r="CL11" s="816"/>
      <c r="CM11" s="816"/>
      <c r="CN11" s="816"/>
      <c r="CO11" s="816"/>
      <c r="CP11" s="816"/>
      <c r="CQ11" s="816"/>
      <c r="CR11" s="816"/>
      <c r="CS11" s="816"/>
      <c r="CT11" s="816"/>
      <c r="CU11" s="816"/>
      <c r="CV11" s="816"/>
      <c r="CW11" s="816"/>
      <c r="CX11" s="816"/>
      <c r="CY11" s="816"/>
      <c r="CZ11" s="816"/>
      <c r="DA11" s="816"/>
      <c r="DB11" s="816"/>
      <c r="DC11" s="816"/>
      <c r="DD11" s="816"/>
      <c r="DE11" s="816"/>
      <c r="DF11" s="816"/>
      <c r="DG11" s="816"/>
      <c r="DH11" s="816"/>
      <c r="DI11" s="816"/>
      <c r="DJ11" s="816"/>
      <c r="DK11" s="816"/>
      <c r="DL11" s="816"/>
      <c r="DM11" s="816"/>
      <c r="DN11" s="816"/>
      <c r="DO11" s="816"/>
      <c r="DP11" s="816"/>
      <c r="DQ11" s="816"/>
      <c r="DR11" s="816"/>
      <c r="DS11" s="816"/>
      <c r="DT11" s="816"/>
      <c r="DU11" s="816"/>
      <c r="DV11" s="816"/>
      <c r="DW11" s="816"/>
      <c r="DX11" s="816"/>
      <c r="DY11" s="816"/>
      <c r="DZ11" s="816"/>
      <c r="EA11" s="816"/>
      <c r="EB11" s="816"/>
      <c r="EC11" s="816"/>
      <c r="ED11" s="816"/>
      <c r="EE11" s="816"/>
      <c r="EF11" s="816"/>
      <c r="EG11" s="816"/>
      <c r="EH11" s="816"/>
      <c r="EI11" s="816"/>
      <c r="EJ11" s="816"/>
      <c r="EK11" s="816"/>
      <c r="EL11" s="816"/>
      <c r="EM11" s="816"/>
      <c r="EN11" s="816"/>
      <c r="EO11" s="816"/>
      <c r="EP11" s="816"/>
      <c r="EQ11" s="816"/>
      <c r="ER11" s="816"/>
      <c r="ES11" s="816"/>
      <c r="ET11" s="816"/>
      <c r="EU11" s="816"/>
      <c r="EV11" s="816"/>
      <c r="EW11" s="816"/>
      <c r="EX11" s="816"/>
      <c r="EY11" s="816"/>
      <c r="EZ11" s="816"/>
      <c r="FA11" s="816"/>
    </row>
    <row r="12" spans="1:157" s="817" customFormat="1" ht="18" customHeight="1">
      <c r="A12" s="2081"/>
      <c r="B12" s="713">
        <v>5</v>
      </c>
      <c r="C12" s="714" t="s">
        <v>203</v>
      </c>
      <c r="D12" s="726"/>
      <c r="E12" s="716">
        <v>4300</v>
      </c>
      <c r="F12" s="717"/>
      <c r="G12" s="839"/>
      <c r="H12" s="866" t="s">
        <v>220</v>
      </c>
      <c r="I12" s="229"/>
      <c r="J12" s="720"/>
      <c r="K12" s="2052" t="s">
        <v>650</v>
      </c>
      <c r="L12" s="2053"/>
      <c r="M12" s="2053"/>
      <c r="N12" s="2053"/>
      <c r="O12" s="2073"/>
      <c r="P12" s="876"/>
      <c r="Q12" s="840"/>
      <c r="R12" s="713">
        <v>26</v>
      </c>
      <c r="S12" s="1638" t="s">
        <v>711</v>
      </c>
      <c r="T12" s="715" t="s">
        <v>166</v>
      </c>
      <c r="U12" s="716">
        <v>4400</v>
      </c>
      <c r="V12" s="717"/>
      <c r="W12" s="841"/>
      <c r="X12" s="866" t="s">
        <v>234</v>
      </c>
      <c r="Y12" s="816"/>
      <c r="Z12" s="2028"/>
      <c r="AA12" s="816"/>
      <c r="AB12" s="816"/>
      <c r="AC12" s="816"/>
      <c r="AD12" s="816"/>
      <c r="AE12" s="816"/>
      <c r="AF12" s="816"/>
      <c r="AG12" s="816"/>
      <c r="AH12" s="816"/>
      <c r="AI12" s="816"/>
      <c r="AJ12" s="816"/>
      <c r="AK12" s="816"/>
      <c r="AL12" s="816"/>
      <c r="AM12" s="816"/>
      <c r="AN12" s="816"/>
      <c r="AO12" s="816"/>
      <c r="AP12" s="816"/>
      <c r="AQ12" s="816"/>
      <c r="AR12" s="816"/>
      <c r="AS12" s="816"/>
      <c r="AT12" s="816"/>
      <c r="AU12" s="816"/>
      <c r="AV12" s="816"/>
      <c r="AW12" s="816"/>
      <c r="AX12" s="816"/>
      <c r="AY12" s="816"/>
      <c r="AZ12" s="816"/>
      <c r="BA12" s="816"/>
      <c r="BB12" s="816"/>
      <c r="BC12" s="816"/>
      <c r="BD12" s="816"/>
      <c r="BE12" s="816"/>
      <c r="BF12" s="816"/>
      <c r="BG12" s="816"/>
      <c r="BH12" s="816"/>
      <c r="BI12" s="816"/>
      <c r="BJ12" s="816"/>
      <c r="BK12" s="816"/>
      <c r="BL12" s="816"/>
      <c r="BM12" s="816"/>
      <c r="BN12" s="816"/>
      <c r="BO12" s="816"/>
      <c r="BP12" s="816"/>
      <c r="BQ12" s="816"/>
      <c r="BR12" s="816"/>
      <c r="BS12" s="816"/>
      <c r="BT12" s="816"/>
      <c r="BU12" s="816"/>
      <c r="BV12" s="816"/>
      <c r="BW12" s="816"/>
      <c r="BX12" s="816"/>
      <c r="BY12" s="816"/>
      <c r="BZ12" s="816"/>
      <c r="CA12" s="816"/>
      <c r="CB12" s="816"/>
      <c r="CC12" s="816"/>
      <c r="CD12" s="816"/>
      <c r="CE12" s="816"/>
      <c r="CF12" s="816"/>
      <c r="CG12" s="816"/>
      <c r="CH12" s="816"/>
      <c r="CI12" s="816"/>
      <c r="CJ12" s="816"/>
      <c r="CK12" s="816"/>
      <c r="CL12" s="816"/>
      <c r="CM12" s="816"/>
      <c r="CN12" s="816"/>
      <c r="CO12" s="816"/>
      <c r="CP12" s="816"/>
      <c r="CQ12" s="816"/>
      <c r="CR12" s="816"/>
      <c r="CS12" s="816"/>
      <c r="CT12" s="816"/>
      <c r="CU12" s="816"/>
      <c r="CV12" s="816"/>
      <c r="CW12" s="816"/>
      <c r="CX12" s="816"/>
      <c r="CY12" s="816"/>
      <c r="CZ12" s="816"/>
      <c r="DA12" s="816"/>
      <c r="DB12" s="816"/>
      <c r="DC12" s="816"/>
      <c r="DD12" s="816"/>
      <c r="DE12" s="816"/>
      <c r="DF12" s="816"/>
      <c r="DG12" s="816"/>
      <c r="DH12" s="816"/>
      <c r="DI12" s="816"/>
      <c r="DJ12" s="816"/>
      <c r="DK12" s="816"/>
      <c r="DL12" s="816"/>
      <c r="DM12" s="816"/>
      <c r="DN12" s="816"/>
      <c r="DO12" s="816"/>
      <c r="DP12" s="816"/>
      <c r="DQ12" s="816"/>
      <c r="DR12" s="816"/>
      <c r="DS12" s="816"/>
      <c r="DT12" s="816"/>
      <c r="DU12" s="816"/>
      <c r="DV12" s="816"/>
      <c r="DW12" s="816"/>
      <c r="DX12" s="816"/>
      <c r="DY12" s="816"/>
      <c r="DZ12" s="816"/>
      <c r="EA12" s="816"/>
      <c r="EB12" s="816"/>
      <c r="EC12" s="816"/>
      <c r="ED12" s="816"/>
      <c r="EE12" s="816"/>
      <c r="EF12" s="816"/>
      <c r="EG12" s="816"/>
      <c r="EH12" s="816"/>
      <c r="EI12" s="816"/>
      <c r="EJ12" s="816"/>
      <c r="EK12" s="816"/>
      <c r="EL12" s="816"/>
      <c r="EM12" s="816"/>
      <c r="EN12" s="816"/>
      <c r="EO12" s="816"/>
      <c r="EP12" s="816"/>
      <c r="EQ12" s="816"/>
      <c r="ER12" s="816"/>
      <c r="ES12" s="816"/>
      <c r="ET12" s="816"/>
      <c r="EU12" s="816"/>
      <c r="EV12" s="816"/>
      <c r="EW12" s="816"/>
      <c r="EX12" s="816"/>
      <c r="EY12" s="816"/>
      <c r="EZ12" s="816"/>
      <c r="FA12" s="816"/>
    </row>
    <row r="13" spans="1:157" s="817" customFormat="1" ht="18" customHeight="1">
      <c r="A13" s="2081"/>
      <c r="B13" s="713">
        <v>6</v>
      </c>
      <c r="C13" s="714" t="s">
        <v>570</v>
      </c>
      <c r="D13" s="715" t="s">
        <v>166</v>
      </c>
      <c r="E13" s="716">
        <v>5050</v>
      </c>
      <c r="F13" s="717">
        <v>0</v>
      </c>
      <c r="G13" s="839"/>
      <c r="H13" s="866" t="s">
        <v>233</v>
      </c>
      <c r="I13" s="229"/>
      <c r="J13" s="720">
        <v>15</v>
      </c>
      <c r="K13" s="719" t="s">
        <v>190</v>
      </c>
      <c r="L13" s="715" t="s">
        <v>166</v>
      </c>
      <c r="M13" s="716">
        <v>5550</v>
      </c>
      <c r="N13" s="717"/>
      <c r="O13" s="939"/>
      <c r="P13" s="866" t="s">
        <v>475</v>
      </c>
      <c r="Q13" s="840"/>
      <c r="R13" s="713">
        <v>27</v>
      </c>
      <c r="S13" s="714" t="s">
        <v>177</v>
      </c>
      <c r="T13" s="715" t="s">
        <v>166</v>
      </c>
      <c r="U13" s="716">
        <v>4450</v>
      </c>
      <c r="V13" s="717">
        <v>0</v>
      </c>
      <c r="W13" s="841"/>
      <c r="X13" s="866" t="s">
        <v>237</v>
      </c>
      <c r="Y13" s="816"/>
      <c r="Z13" s="2028"/>
      <c r="AA13" s="816"/>
      <c r="AB13" s="816"/>
      <c r="AC13" s="816"/>
      <c r="AD13" s="816"/>
      <c r="AE13" s="816"/>
      <c r="AF13" s="816"/>
      <c r="AG13" s="816"/>
      <c r="AH13" s="816"/>
      <c r="AI13" s="816"/>
      <c r="AJ13" s="816"/>
      <c r="AK13" s="816"/>
      <c r="AL13" s="816"/>
      <c r="AM13" s="816"/>
      <c r="AN13" s="816"/>
      <c r="AO13" s="816"/>
      <c r="AP13" s="816"/>
      <c r="AQ13" s="816"/>
      <c r="AR13" s="816"/>
      <c r="AS13" s="816"/>
      <c r="AT13" s="816"/>
      <c r="AU13" s="816"/>
      <c r="AV13" s="816"/>
      <c r="AW13" s="816"/>
      <c r="AX13" s="816"/>
      <c r="AY13" s="816"/>
      <c r="AZ13" s="816"/>
      <c r="BA13" s="816"/>
      <c r="BB13" s="816"/>
      <c r="BC13" s="816"/>
      <c r="BD13" s="816"/>
      <c r="BE13" s="816"/>
      <c r="BF13" s="816"/>
      <c r="BG13" s="816"/>
      <c r="BH13" s="816"/>
      <c r="BI13" s="816"/>
      <c r="BJ13" s="816"/>
      <c r="BK13" s="816"/>
      <c r="BL13" s="816"/>
      <c r="BM13" s="816"/>
      <c r="BN13" s="816"/>
      <c r="BO13" s="816"/>
      <c r="BP13" s="816"/>
      <c r="BQ13" s="816"/>
      <c r="BR13" s="816"/>
      <c r="BS13" s="816"/>
      <c r="BT13" s="816"/>
      <c r="BU13" s="816"/>
      <c r="BV13" s="816"/>
      <c r="BW13" s="816"/>
      <c r="BX13" s="816"/>
      <c r="BY13" s="816"/>
      <c r="BZ13" s="816"/>
      <c r="CA13" s="816"/>
      <c r="CB13" s="816"/>
      <c r="CC13" s="816"/>
      <c r="CD13" s="816"/>
      <c r="CE13" s="816"/>
      <c r="CF13" s="816"/>
      <c r="CG13" s="816"/>
      <c r="CH13" s="816"/>
      <c r="CI13" s="816"/>
      <c r="CJ13" s="816"/>
      <c r="CK13" s="816"/>
      <c r="CL13" s="816"/>
      <c r="CM13" s="816"/>
      <c r="CN13" s="816"/>
      <c r="CO13" s="816"/>
      <c r="CP13" s="816"/>
      <c r="CQ13" s="816"/>
      <c r="CR13" s="816"/>
      <c r="CS13" s="816"/>
      <c r="CT13" s="816"/>
      <c r="CU13" s="816"/>
      <c r="CV13" s="816"/>
      <c r="CW13" s="816"/>
      <c r="CX13" s="816"/>
      <c r="CY13" s="816"/>
      <c r="CZ13" s="816"/>
      <c r="DA13" s="816"/>
      <c r="DB13" s="816"/>
      <c r="DC13" s="816"/>
      <c r="DD13" s="816"/>
      <c r="DE13" s="816"/>
      <c r="DF13" s="816"/>
      <c r="DG13" s="816"/>
      <c r="DH13" s="816"/>
      <c r="DI13" s="816"/>
      <c r="DJ13" s="816"/>
      <c r="DK13" s="816"/>
      <c r="DL13" s="816"/>
      <c r="DM13" s="816"/>
      <c r="DN13" s="816"/>
      <c r="DO13" s="816"/>
      <c r="DP13" s="816"/>
      <c r="DQ13" s="816"/>
      <c r="DR13" s="816"/>
      <c r="DS13" s="816"/>
      <c r="DT13" s="816"/>
      <c r="DU13" s="816"/>
      <c r="DV13" s="816"/>
      <c r="DW13" s="816"/>
      <c r="DX13" s="816"/>
      <c r="DY13" s="816"/>
      <c r="DZ13" s="816"/>
      <c r="EA13" s="816"/>
      <c r="EB13" s="816"/>
      <c r="EC13" s="816"/>
      <c r="ED13" s="816"/>
      <c r="EE13" s="816"/>
      <c r="EF13" s="816"/>
      <c r="EG13" s="816"/>
      <c r="EH13" s="816"/>
      <c r="EI13" s="816"/>
      <c r="EJ13" s="816"/>
      <c r="EK13" s="816"/>
      <c r="EL13" s="816"/>
      <c r="EM13" s="816"/>
      <c r="EN13" s="816"/>
      <c r="EO13" s="816"/>
      <c r="EP13" s="816"/>
      <c r="EQ13" s="816"/>
      <c r="ER13" s="816"/>
      <c r="ES13" s="816"/>
      <c r="ET13" s="816"/>
      <c r="EU13" s="816"/>
      <c r="EV13" s="816"/>
      <c r="EW13" s="816"/>
      <c r="EX13" s="816"/>
      <c r="EY13" s="816"/>
      <c r="EZ13" s="816"/>
      <c r="FA13" s="816"/>
    </row>
    <row r="14" spans="1:157" s="817" customFormat="1" ht="18" customHeight="1">
      <c r="A14" s="2081"/>
      <c r="B14" s="713"/>
      <c r="C14" s="2052" t="s">
        <v>639</v>
      </c>
      <c r="D14" s="2053"/>
      <c r="E14" s="2053"/>
      <c r="F14" s="2053"/>
      <c r="G14" s="2073"/>
      <c r="H14" s="866"/>
      <c r="I14" s="229"/>
      <c r="J14" s="720">
        <v>16</v>
      </c>
      <c r="K14" s="719" t="s">
        <v>191</v>
      </c>
      <c r="L14" s="715" t="s">
        <v>166</v>
      </c>
      <c r="M14" s="1808">
        <v>4150</v>
      </c>
      <c r="N14" s="717">
        <v>0</v>
      </c>
      <c r="O14" s="939"/>
      <c r="P14" s="876" t="s">
        <v>239</v>
      </c>
      <c r="Q14" s="840"/>
      <c r="R14" s="713">
        <v>28</v>
      </c>
      <c r="S14" s="714" t="s">
        <v>178</v>
      </c>
      <c r="T14" s="715" t="s">
        <v>166</v>
      </c>
      <c r="U14" s="1398">
        <v>6100</v>
      </c>
      <c r="V14" s="825"/>
      <c r="W14" s="1435" t="s">
        <v>155</v>
      </c>
      <c r="X14" s="866" t="s">
        <v>225</v>
      </c>
      <c r="Y14" s="816"/>
      <c r="Z14" s="2028"/>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6"/>
      <c r="AY14" s="816"/>
      <c r="AZ14" s="816"/>
      <c r="BA14" s="816"/>
      <c r="BB14" s="816"/>
      <c r="BC14" s="816"/>
      <c r="BD14" s="816"/>
      <c r="BE14" s="816"/>
      <c r="BF14" s="816"/>
      <c r="BG14" s="816"/>
      <c r="BH14" s="816"/>
      <c r="BI14" s="816"/>
      <c r="BJ14" s="816"/>
      <c r="BK14" s="816"/>
      <c r="BL14" s="816"/>
      <c r="BM14" s="816"/>
      <c r="BN14" s="816"/>
      <c r="BO14" s="816"/>
      <c r="BP14" s="816"/>
      <c r="BQ14" s="816"/>
      <c r="BR14" s="816"/>
      <c r="BS14" s="816"/>
      <c r="BT14" s="816"/>
      <c r="BU14" s="816"/>
      <c r="BV14" s="816"/>
      <c r="BW14" s="816"/>
      <c r="BX14" s="816"/>
      <c r="BY14" s="816"/>
      <c r="BZ14" s="816"/>
      <c r="CA14" s="816"/>
      <c r="CB14" s="816"/>
      <c r="CC14" s="816"/>
      <c r="CD14" s="816"/>
      <c r="CE14" s="816"/>
      <c r="CF14" s="816"/>
      <c r="CG14" s="816"/>
      <c r="CH14" s="816"/>
      <c r="CI14" s="816"/>
      <c r="CJ14" s="816"/>
      <c r="CK14" s="816"/>
      <c r="CL14" s="816"/>
      <c r="CM14" s="816"/>
      <c r="CN14" s="816"/>
      <c r="CO14" s="816"/>
      <c r="CP14" s="816"/>
      <c r="CQ14" s="816"/>
      <c r="CR14" s="816"/>
      <c r="CS14" s="816"/>
      <c r="CT14" s="816"/>
      <c r="CU14" s="816"/>
      <c r="CV14" s="816"/>
      <c r="CW14" s="816"/>
      <c r="CX14" s="816"/>
      <c r="CY14" s="816"/>
      <c r="CZ14" s="816"/>
      <c r="DA14" s="816"/>
      <c r="DB14" s="816"/>
      <c r="DC14" s="816"/>
      <c r="DD14" s="816"/>
      <c r="DE14" s="816"/>
      <c r="DF14" s="816"/>
      <c r="DG14" s="816"/>
      <c r="DH14" s="816"/>
      <c r="DI14" s="816"/>
      <c r="DJ14" s="816"/>
      <c r="DK14" s="816"/>
      <c r="DL14" s="816"/>
      <c r="DM14" s="816"/>
      <c r="DN14" s="816"/>
      <c r="DO14" s="816"/>
      <c r="DP14" s="816"/>
      <c r="DQ14" s="816"/>
      <c r="DR14" s="816"/>
      <c r="DS14" s="816"/>
      <c r="DT14" s="816"/>
      <c r="DU14" s="816"/>
      <c r="DV14" s="816"/>
      <c r="DW14" s="816"/>
      <c r="DX14" s="816"/>
      <c r="DY14" s="816"/>
      <c r="DZ14" s="816"/>
      <c r="EA14" s="816"/>
      <c r="EB14" s="816"/>
      <c r="EC14" s="816"/>
      <c r="ED14" s="816"/>
      <c r="EE14" s="816"/>
      <c r="EF14" s="816"/>
      <c r="EG14" s="816"/>
      <c r="EH14" s="816"/>
      <c r="EI14" s="816"/>
      <c r="EJ14" s="816"/>
      <c r="EK14" s="816"/>
      <c r="EL14" s="816"/>
      <c r="EM14" s="816"/>
      <c r="EN14" s="816"/>
      <c r="EO14" s="816"/>
      <c r="EP14" s="816"/>
      <c r="EQ14" s="816"/>
      <c r="ER14" s="816"/>
      <c r="ES14" s="816"/>
      <c r="ET14" s="816"/>
      <c r="EU14" s="816"/>
      <c r="EV14" s="816"/>
      <c r="EW14" s="816"/>
      <c r="EX14" s="816"/>
      <c r="EY14" s="816"/>
      <c r="EZ14" s="816"/>
      <c r="FA14" s="816"/>
    </row>
    <row r="15" spans="1:157" s="817" customFormat="1" ht="18" customHeight="1">
      <c r="A15" s="2081"/>
      <c r="B15" s="713">
        <v>7</v>
      </c>
      <c r="C15" s="714" t="s">
        <v>130</v>
      </c>
      <c r="D15" s="715" t="s">
        <v>166</v>
      </c>
      <c r="E15" s="716">
        <v>5200</v>
      </c>
      <c r="F15" s="717">
        <v>0</v>
      </c>
      <c r="G15" s="839"/>
      <c r="H15" s="866" t="s">
        <v>235</v>
      </c>
      <c r="I15" s="229"/>
      <c r="J15" s="720">
        <v>17</v>
      </c>
      <c r="K15" s="719" t="s">
        <v>192</v>
      </c>
      <c r="L15" s="715" t="s">
        <v>166</v>
      </c>
      <c r="M15" s="1808">
        <v>2800</v>
      </c>
      <c r="N15" s="717">
        <v>0</v>
      </c>
      <c r="O15" s="940"/>
      <c r="P15" s="876" t="s">
        <v>239</v>
      </c>
      <c r="Q15" s="840"/>
      <c r="R15" s="713">
        <v>29</v>
      </c>
      <c r="S15" s="714" t="s">
        <v>247</v>
      </c>
      <c r="T15" s="715" t="s">
        <v>166</v>
      </c>
      <c r="U15" s="716">
        <v>4300</v>
      </c>
      <c r="V15" s="717"/>
      <c r="W15" s="1436"/>
      <c r="X15" s="866" t="s">
        <v>723</v>
      </c>
      <c r="Y15" s="816"/>
      <c r="Z15" s="2028"/>
      <c r="AA15" s="816"/>
      <c r="AB15" s="816"/>
      <c r="AC15" s="816"/>
      <c r="AD15" s="816"/>
      <c r="AE15" s="816"/>
      <c r="AF15" s="816"/>
      <c r="AG15" s="816"/>
      <c r="AH15" s="816"/>
      <c r="AI15" s="816"/>
      <c r="AJ15" s="816"/>
      <c r="AK15" s="816"/>
      <c r="AL15" s="816"/>
      <c r="AM15" s="816"/>
      <c r="AN15" s="816"/>
      <c r="AO15" s="816"/>
      <c r="AP15" s="816"/>
      <c r="AQ15" s="816"/>
      <c r="AR15" s="816"/>
      <c r="AS15" s="816"/>
      <c r="AT15" s="816"/>
      <c r="AU15" s="816"/>
      <c r="AV15" s="816"/>
      <c r="AW15" s="816"/>
      <c r="AX15" s="816"/>
      <c r="AY15" s="816"/>
      <c r="AZ15" s="816"/>
      <c r="BA15" s="816"/>
      <c r="BB15" s="816"/>
      <c r="BC15" s="816"/>
      <c r="BD15" s="816"/>
      <c r="BE15" s="816"/>
      <c r="BF15" s="816"/>
      <c r="BG15" s="816"/>
      <c r="BH15" s="816"/>
      <c r="BI15" s="816"/>
      <c r="BJ15" s="816"/>
      <c r="BK15" s="816"/>
      <c r="BL15" s="816"/>
      <c r="BM15" s="816"/>
      <c r="BN15" s="816"/>
      <c r="BO15" s="816"/>
      <c r="BP15" s="816"/>
      <c r="BQ15" s="816"/>
      <c r="BR15" s="816"/>
      <c r="BS15" s="816"/>
      <c r="BT15" s="816"/>
      <c r="BU15" s="816"/>
      <c r="BV15" s="816"/>
      <c r="BW15" s="816"/>
      <c r="BX15" s="816"/>
      <c r="BY15" s="816"/>
      <c r="BZ15" s="816"/>
      <c r="CA15" s="816"/>
      <c r="CB15" s="816"/>
      <c r="CC15" s="816"/>
      <c r="CD15" s="816"/>
      <c r="CE15" s="816"/>
      <c r="CF15" s="816"/>
      <c r="CG15" s="816"/>
      <c r="CH15" s="816"/>
      <c r="CI15" s="816"/>
      <c r="CJ15" s="816"/>
      <c r="CK15" s="816"/>
      <c r="CL15" s="816"/>
      <c r="CM15" s="816"/>
      <c r="CN15" s="816"/>
      <c r="CO15" s="816"/>
      <c r="CP15" s="816"/>
      <c r="CQ15" s="816"/>
      <c r="CR15" s="816"/>
      <c r="CS15" s="816"/>
      <c r="CT15" s="816"/>
      <c r="CU15" s="816"/>
      <c r="CV15" s="816"/>
      <c r="CW15" s="816"/>
      <c r="CX15" s="816"/>
      <c r="CY15" s="816"/>
      <c r="CZ15" s="816"/>
      <c r="DA15" s="816"/>
      <c r="DB15" s="816"/>
      <c r="DC15" s="816"/>
      <c r="DD15" s="816"/>
      <c r="DE15" s="816"/>
      <c r="DF15" s="816"/>
      <c r="DG15" s="816"/>
      <c r="DH15" s="816"/>
      <c r="DI15" s="816"/>
      <c r="DJ15" s="816"/>
      <c r="DK15" s="816"/>
      <c r="DL15" s="816"/>
      <c r="DM15" s="816"/>
      <c r="DN15" s="816"/>
      <c r="DO15" s="816"/>
      <c r="DP15" s="816"/>
      <c r="DQ15" s="816"/>
      <c r="DR15" s="816"/>
      <c r="DS15" s="816"/>
      <c r="DT15" s="816"/>
      <c r="DU15" s="816"/>
      <c r="DV15" s="816"/>
      <c r="DW15" s="816"/>
      <c r="DX15" s="816"/>
      <c r="DY15" s="816"/>
      <c r="DZ15" s="816"/>
      <c r="EA15" s="816"/>
      <c r="EB15" s="816"/>
      <c r="EC15" s="816"/>
      <c r="ED15" s="816"/>
      <c r="EE15" s="816"/>
      <c r="EF15" s="816"/>
      <c r="EG15" s="816"/>
      <c r="EH15" s="816"/>
      <c r="EI15" s="816"/>
      <c r="EJ15" s="816"/>
      <c r="EK15" s="816"/>
      <c r="EL15" s="816"/>
      <c r="EM15" s="816"/>
      <c r="EN15" s="816"/>
      <c r="EO15" s="816"/>
      <c r="EP15" s="816"/>
      <c r="EQ15" s="816"/>
      <c r="ER15" s="816"/>
      <c r="ES15" s="816"/>
      <c r="ET15" s="816"/>
      <c r="EU15" s="816"/>
      <c r="EV15" s="816"/>
      <c r="EW15" s="816"/>
      <c r="EX15" s="816"/>
      <c r="EY15" s="816"/>
      <c r="EZ15" s="816"/>
      <c r="FA15" s="816"/>
    </row>
    <row r="16" spans="1:157" s="817" customFormat="1" ht="18" customHeight="1">
      <c r="A16" s="2081"/>
      <c r="B16" s="713"/>
      <c r="C16" s="2052" t="s">
        <v>625</v>
      </c>
      <c r="D16" s="2053"/>
      <c r="E16" s="2053"/>
      <c r="F16" s="2053"/>
      <c r="G16" s="2073"/>
      <c r="H16" s="866"/>
      <c r="I16" s="229"/>
      <c r="J16" s="720">
        <v>18</v>
      </c>
      <c r="K16" s="719" t="s">
        <v>193</v>
      </c>
      <c r="L16" s="715" t="s">
        <v>166</v>
      </c>
      <c r="M16" s="716">
        <v>4800</v>
      </c>
      <c r="N16" s="717"/>
      <c r="O16" s="939"/>
      <c r="P16" s="876" t="s">
        <v>235</v>
      </c>
      <c r="Q16" s="840"/>
      <c r="R16" s="713">
        <v>30</v>
      </c>
      <c r="S16" s="730" t="s">
        <v>197</v>
      </c>
      <c r="T16" s="728" t="s">
        <v>166</v>
      </c>
      <c r="U16" s="716">
        <v>2200</v>
      </c>
      <c r="V16" s="717"/>
      <c r="W16" s="847"/>
      <c r="X16" s="876" t="s">
        <v>220</v>
      </c>
      <c r="Y16" s="816"/>
      <c r="Z16" s="2028"/>
      <c r="AA16" s="816"/>
      <c r="AB16" s="816"/>
      <c r="AC16" s="816"/>
      <c r="AD16" s="816"/>
      <c r="AE16" s="816"/>
      <c r="AF16" s="816"/>
      <c r="AG16" s="816"/>
      <c r="AH16" s="816"/>
      <c r="AI16" s="816"/>
      <c r="AJ16" s="816"/>
      <c r="AK16" s="816"/>
      <c r="AL16" s="816"/>
      <c r="AM16" s="816"/>
      <c r="AN16" s="816"/>
      <c r="AO16" s="816"/>
      <c r="AP16" s="816"/>
      <c r="AQ16" s="816"/>
      <c r="AR16" s="816"/>
      <c r="AS16" s="816"/>
      <c r="AT16" s="816"/>
      <c r="AU16" s="816"/>
      <c r="AV16" s="816"/>
      <c r="AW16" s="816"/>
      <c r="AX16" s="816"/>
      <c r="AY16" s="816"/>
      <c r="AZ16" s="816"/>
      <c r="BA16" s="816"/>
      <c r="BB16" s="816"/>
      <c r="BC16" s="816"/>
      <c r="BD16" s="816"/>
      <c r="BE16" s="816"/>
      <c r="BF16" s="816"/>
      <c r="BG16" s="816"/>
      <c r="BH16" s="816"/>
      <c r="BI16" s="816"/>
      <c r="BJ16" s="816"/>
      <c r="BK16" s="816"/>
      <c r="BL16" s="816"/>
      <c r="BM16" s="816"/>
      <c r="BN16" s="816"/>
      <c r="BO16" s="816"/>
      <c r="BP16" s="816"/>
      <c r="BQ16" s="816"/>
      <c r="BR16" s="816"/>
      <c r="BS16" s="816"/>
      <c r="BT16" s="816"/>
      <c r="BU16" s="816"/>
      <c r="BV16" s="816"/>
      <c r="BW16" s="816"/>
      <c r="BX16" s="816"/>
      <c r="BY16" s="816"/>
      <c r="BZ16" s="816"/>
      <c r="CA16" s="816"/>
      <c r="CB16" s="816"/>
      <c r="CC16" s="816"/>
      <c r="CD16" s="816"/>
      <c r="CE16" s="816"/>
      <c r="CF16" s="816"/>
      <c r="CG16" s="816"/>
      <c r="CH16" s="816"/>
      <c r="CI16" s="816"/>
      <c r="CJ16" s="816"/>
      <c r="CK16" s="816"/>
      <c r="CL16" s="816"/>
      <c r="CM16" s="816"/>
      <c r="CN16" s="816"/>
      <c r="CO16" s="816"/>
      <c r="CP16" s="816"/>
      <c r="CQ16" s="816"/>
      <c r="CR16" s="816"/>
      <c r="CS16" s="816"/>
      <c r="CT16" s="816"/>
      <c r="CU16" s="816"/>
      <c r="CV16" s="816"/>
      <c r="CW16" s="816"/>
      <c r="CX16" s="816"/>
      <c r="CY16" s="816"/>
      <c r="CZ16" s="816"/>
      <c r="DA16" s="816"/>
      <c r="DB16" s="816"/>
      <c r="DC16" s="816"/>
      <c r="DD16" s="816"/>
      <c r="DE16" s="816"/>
      <c r="DF16" s="816"/>
      <c r="DG16" s="816"/>
      <c r="DH16" s="816"/>
      <c r="DI16" s="816"/>
      <c r="DJ16" s="816"/>
      <c r="DK16" s="816"/>
      <c r="DL16" s="816"/>
      <c r="DM16" s="816"/>
      <c r="DN16" s="816"/>
      <c r="DO16" s="816"/>
      <c r="DP16" s="816"/>
      <c r="DQ16" s="816"/>
      <c r="DR16" s="816"/>
      <c r="DS16" s="816"/>
      <c r="DT16" s="816"/>
      <c r="DU16" s="816"/>
      <c r="DV16" s="816"/>
      <c r="DW16" s="816"/>
      <c r="DX16" s="816"/>
      <c r="DY16" s="816"/>
      <c r="DZ16" s="816"/>
      <c r="EA16" s="816"/>
      <c r="EB16" s="816"/>
      <c r="EC16" s="816"/>
      <c r="ED16" s="816"/>
      <c r="EE16" s="816"/>
      <c r="EF16" s="816"/>
      <c r="EG16" s="816"/>
      <c r="EH16" s="816"/>
      <c r="EI16" s="816"/>
      <c r="EJ16" s="816"/>
      <c r="EK16" s="816"/>
      <c r="EL16" s="816"/>
      <c r="EM16" s="816"/>
      <c r="EN16" s="816"/>
      <c r="EO16" s="816"/>
      <c r="EP16" s="816"/>
      <c r="EQ16" s="816"/>
      <c r="ER16" s="816"/>
      <c r="ES16" s="816"/>
      <c r="ET16" s="816"/>
      <c r="EU16" s="816"/>
      <c r="EV16" s="816"/>
      <c r="EW16" s="816"/>
      <c r="EX16" s="816"/>
      <c r="EY16" s="816"/>
      <c r="EZ16" s="816"/>
      <c r="FA16" s="816"/>
    </row>
    <row r="17" spans="1:157" s="817" customFormat="1" ht="18" customHeight="1">
      <c r="A17" s="2081"/>
      <c r="B17" s="713">
        <v>8</v>
      </c>
      <c r="C17" s="727" t="s">
        <v>182</v>
      </c>
      <c r="D17" s="728" t="s">
        <v>166</v>
      </c>
      <c r="E17" s="716">
        <v>3950</v>
      </c>
      <c r="F17" s="717"/>
      <c r="G17" s="845" t="s">
        <v>155</v>
      </c>
      <c r="H17" s="866" t="s">
        <v>229</v>
      </c>
      <c r="I17" s="229"/>
      <c r="J17" s="720">
        <v>19</v>
      </c>
      <c r="K17" s="714" t="s">
        <v>168</v>
      </c>
      <c r="L17" s="715" t="s">
        <v>166</v>
      </c>
      <c r="M17" s="716">
        <v>5100</v>
      </c>
      <c r="N17" s="717">
        <v>0</v>
      </c>
      <c r="O17" s="941"/>
      <c r="P17" s="866" t="s">
        <v>231</v>
      </c>
      <c r="Q17" s="840"/>
      <c r="R17" s="713"/>
      <c r="S17" s="714"/>
      <c r="T17" s="715"/>
      <c r="U17" s="716"/>
      <c r="V17" s="717"/>
      <c r="W17" s="1436"/>
      <c r="X17" s="866"/>
      <c r="Y17" s="816"/>
      <c r="Z17" s="2028"/>
      <c r="AA17" s="816"/>
      <c r="AB17" s="816"/>
      <c r="AC17" s="816"/>
      <c r="AD17" s="816"/>
      <c r="AE17" s="816"/>
      <c r="AF17" s="816"/>
      <c r="AG17" s="816"/>
      <c r="AH17" s="816"/>
      <c r="AI17" s="816"/>
      <c r="AJ17" s="816"/>
      <c r="AK17" s="816"/>
      <c r="AL17" s="816"/>
      <c r="AM17" s="816"/>
      <c r="AN17" s="816"/>
      <c r="AO17" s="816"/>
      <c r="AP17" s="816"/>
      <c r="AQ17" s="816"/>
      <c r="AR17" s="816"/>
      <c r="AS17" s="816"/>
      <c r="AT17" s="816"/>
      <c r="AU17" s="816"/>
      <c r="AV17" s="816"/>
      <c r="AW17" s="816"/>
      <c r="AX17" s="816"/>
      <c r="AY17" s="816"/>
      <c r="AZ17" s="816"/>
      <c r="BA17" s="816"/>
      <c r="BB17" s="816"/>
      <c r="BC17" s="816"/>
      <c r="BD17" s="816"/>
      <c r="BE17" s="816"/>
      <c r="BF17" s="816"/>
      <c r="BG17" s="816"/>
      <c r="BH17" s="816"/>
      <c r="BI17" s="816"/>
      <c r="BJ17" s="816"/>
      <c r="BK17" s="816"/>
      <c r="BL17" s="816"/>
      <c r="BM17" s="816"/>
      <c r="BN17" s="816"/>
      <c r="BO17" s="816"/>
      <c r="BP17" s="816"/>
      <c r="BQ17" s="816"/>
      <c r="BR17" s="816"/>
      <c r="BS17" s="816"/>
      <c r="BT17" s="816"/>
      <c r="BU17" s="816"/>
      <c r="BV17" s="816"/>
      <c r="BW17" s="816"/>
      <c r="BX17" s="816"/>
      <c r="BY17" s="816"/>
      <c r="BZ17" s="816"/>
      <c r="CA17" s="816"/>
      <c r="CB17" s="816"/>
      <c r="CC17" s="816"/>
      <c r="CD17" s="816"/>
      <c r="CE17" s="816"/>
      <c r="CF17" s="816"/>
      <c r="CG17" s="816"/>
      <c r="CH17" s="816"/>
      <c r="CI17" s="816"/>
      <c r="CJ17" s="816"/>
      <c r="CK17" s="816"/>
      <c r="CL17" s="816"/>
      <c r="CM17" s="816"/>
      <c r="CN17" s="816"/>
      <c r="CO17" s="816"/>
      <c r="CP17" s="816"/>
      <c r="CQ17" s="816"/>
      <c r="CR17" s="816"/>
      <c r="CS17" s="816"/>
      <c r="CT17" s="816"/>
      <c r="CU17" s="816"/>
      <c r="CV17" s="816"/>
      <c r="CW17" s="816"/>
      <c r="CX17" s="816"/>
      <c r="CY17" s="816"/>
      <c r="CZ17" s="816"/>
      <c r="DA17" s="816"/>
      <c r="DB17" s="816"/>
      <c r="DC17" s="816"/>
      <c r="DD17" s="816"/>
      <c r="DE17" s="816"/>
      <c r="DF17" s="816"/>
      <c r="DG17" s="816"/>
      <c r="DH17" s="816"/>
      <c r="DI17" s="816"/>
      <c r="DJ17" s="816"/>
      <c r="DK17" s="816"/>
      <c r="DL17" s="816"/>
      <c r="DM17" s="816"/>
      <c r="DN17" s="816"/>
      <c r="DO17" s="816"/>
      <c r="DP17" s="816"/>
      <c r="DQ17" s="816"/>
      <c r="DR17" s="816"/>
      <c r="DS17" s="816"/>
      <c r="DT17" s="816"/>
      <c r="DU17" s="816"/>
      <c r="DV17" s="816"/>
      <c r="DW17" s="816"/>
      <c r="DX17" s="816"/>
      <c r="DY17" s="816"/>
      <c r="DZ17" s="816"/>
      <c r="EA17" s="816"/>
      <c r="EB17" s="816"/>
      <c r="EC17" s="816"/>
      <c r="ED17" s="816"/>
      <c r="EE17" s="816"/>
      <c r="EF17" s="816"/>
      <c r="EG17" s="816"/>
      <c r="EH17" s="816"/>
      <c r="EI17" s="816"/>
      <c r="EJ17" s="816"/>
      <c r="EK17" s="816"/>
      <c r="EL17" s="816"/>
      <c r="EM17" s="816"/>
      <c r="EN17" s="816"/>
      <c r="EO17" s="816"/>
      <c r="EP17" s="816"/>
      <c r="EQ17" s="816"/>
      <c r="ER17" s="816"/>
      <c r="ES17" s="816"/>
      <c r="ET17" s="816"/>
      <c r="EU17" s="816"/>
      <c r="EV17" s="816"/>
      <c r="EW17" s="816"/>
      <c r="EX17" s="816"/>
      <c r="EY17" s="816"/>
      <c r="EZ17" s="816"/>
      <c r="FA17" s="816"/>
    </row>
    <row r="18" spans="1:157" s="817" customFormat="1" ht="18" customHeight="1">
      <c r="A18" s="2081"/>
      <c r="B18" s="729">
        <v>9</v>
      </c>
      <c r="C18" s="730" t="s">
        <v>183</v>
      </c>
      <c r="D18" s="728" t="s">
        <v>166</v>
      </c>
      <c r="E18" s="716">
        <v>1100</v>
      </c>
      <c r="F18" s="717"/>
      <c r="G18" s="839" t="s">
        <v>155</v>
      </c>
      <c r="H18" s="876" t="s">
        <v>222</v>
      </c>
      <c r="I18" s="229"/>
      <c r="J18" s="720"/>
      <c r="K18" s="2052" t="s">
        <v>651</v>
      </c>
      <c r="L18" s="2053"/>
      <c r="M18" s="2053"/>
      <c r="N18" s="2053"/>
      <c r="O18" s="2073"/>
      <c r="P18" s="866"/>
      <c r="Q18" s="840"/>
      <c r="R18" s="713"/>
      <c r="S18" s="714"/>
      <c r="T18" s="715"/>
      <c r="U18" s="716"/>
      <c r="V18" s="717"/>
      <c r="W18" s="847"/>
      <c r="X18" s="866"/>
      <c r="Y18" s="816"/>
      <c r="Z18" s="2028"/>
      <c r="AA18" s="816"/>
      <c r="AB18" s="816"/>
      <c r="AC18" s="816"/>
      <c r="AD18" s="816"/>
      <c r="AE18" s="816"/>
      <c r="AF18" s="816"/>
      <c r="AG18" s="816"/>
      <c r="AH18" s="816"/>
      <c r="AI18" s="816"/>
      <c r="AJ18" s="816"/>
      <c r="AK18" s="816"/>
      <c r="AL18" s="816"/>
      <c r="AM18" s="816"/>
      <c r="AN18" s="816"/>
      <c r="AO18" s="816"/>
      <c r="AP18" s="816"/>
      <c r="AQ18" s="816"/>
      <c r="AR18" s="816"/>
      <c r="AS18" s="816"/>
      <c r="AT18" s="816"/>
      <c r="AU18" s="816"/>
      <c r="AV18" s="816"/>
      <c r="AW18" s="816"/>
      <c r="AX18" s="816"/>
      <c r="AY18" s="816"/>
      <c r="AZ18" s="816"/>
      <c r="BA18" s="816"/>
      <c r="BB18" s="816"/>
      <c r="BC18" s="816"/>
      <c r="BD18" s="816"/>
      <c r="BE18" s="816"/>
      <c r="BF18" s="816"/>
      <c r="BG18" s="816"/>
      <c r="BH18" s="816"/>
      <c r="BI18" s="816"/>
      <c r="BJ18" s="816"/>
      <c r="BK18" s="816"/>
      <c r="BL18" s="816"/>
      <c r="BM18" s="816"/>
      <c r="BN18" s="816"/>
      <c r="BO18" s="816"/>
      <c r="BP18" s="816"/>
      <c r="BQ18" s="816"/>
      <c r="BR18" s="816"/>
      <c r="BS18" s="816"/>
      <c r="BT18" s="816"/>
      <c r="BU18" s="816"/>
      <c r="BV18" s="816"/>
      <c r="BW18" s="816"/>
      <c r="BX18" s="816"/>
      <c r="BY18" s="816"/>
      <c r="BZ18" s="816"/>
      <c r="CA18" s="816"/>
      <c r="CB18" s="816"/>
      <c r="CC18" s="816"/>
      <c r="CD18" s="816"/>
      <c r="CE18" s="816"/>
      <c r="CF18" s="816"/>
      <c r="CG18" s="816"/>
      <c r="CH18" s="816"/>
      <c r="CI18" s="816"/>
      <c r="CJ18" s="816"/>
      <c r="CK18" s="816"/>
      <c r="CL18" s="816"/>
      <c r="CM18" s="816"/>
      <c r="CN18" s="816"/>
      <c r="CO18" s="816"/>
      <c r="CP18" s="816"/>
      <c r="CQ18" s="816"/>
      <c r="CR18" s="816"/>
      <c r="CS18" s="816"/>
      <c r="CT18" s="816"/>
      <c r="CU18" s="816"/>
      <c r="CV18" s="816"/>
      <c r="CW18" s="816"/>
      <c r="CX18" s="816"/>
      <c r="CY18" s="816"/>
      <c r="CZ18" s="816"/>
      <c r="DA18" s="816"/>
      <c r="DB18" s="816"/>
      <c r="DC18" s="816"/>
      <c r="DD18" s="816"/>
      <c r="DE18" s="816"/>
      <c r="DF18" s="816"/>
      <c r="DG18" s="816"/>
      <c r="DH18" s="816"/>
      <c r="DI18" s="816"/>
      <c r="DJ18" s="816"/>
      <c r="DK18" s="816"/>
      <c r="DL18" s="816"/>
      <c r="DM18" s="816"/>
      <c r="DN18" s="816"/>
      <c r="DO18" s="816"/>
      <c r="DP18" s="816"/>
      <c r="DQ18" s="816"/>
      <c r="DR18" s="816"/>
      <c r="DS18" s="816"/>
      <c r="DT18" s="816"/>
      <c r="DU18" s="816"/>
      <c r="DV18" s="816"/>
      <c r="DW18" s="816"/>
      <c r="DX18" s="816"/>
      <c r="DY18" s="816"/>
      <c r="DZ18" s="816"/>
      <c r="EA18" s="816"/>
      <c r="EB18" s="816"/>
      <c r="EC18" s="816"/>
      <c r="ED18" s="816"/>
      <c r="EE18" s="816"/>
      <c r="EF18" s="816"/>
      <c r="EG18" s="816"/>
      <c r="EH18" s="816"/>
      <c r="EI18" s="816"/>
      <c r="EJ18" s="816"/>
      <c r="EK18" s="816"/>
      <c r="EL18" s="816"/>
      <c r="EM18" s="816"/>
      <c r="EN18" s="816"/>
      <c r="EO18" s="816"/>
      <c r="EP18" s="816"/>
      <c r="EQ18" s="816"/>
      <c r="ER18" s="816"/>
      <c r="ES18" s="816"/>
      <c r="ET18" s="816"/>
      <c r="EU18" s="816"/>
      <c r="EV18" s="816"/>
      <c r="EW18" s="816"/>
      <c r="EX18" s="816"/>
      <c r="EY18" s="816"/>
      <c r="EZ18" s="816"/>
      <c r="FA18" s="816"/>
    </row>
    <row r="19" spans="1:157" s="817" customFormat="1" ht="18" customHeight="1" thickBot="1">
      <c r="A19" s="2081"/>
      <c r="B19" s="713"/>
      <c r="C19" s="2025" t="s">
        <v>620</v>
      </c>
      <c r="D19" s="2026"/>
      <c r="E19" s="2026"/>
      <c r="F19" s="2026"/>
      <c r="G19" s="2027"/>
      <c r="H19" s="876"/>
      <c r="I19" s="229"/>
      <c r="J19" s="720">
        <v>20</v>
      </c>
      <c r="K19" s="714" t="s">
        <v>170</v>
      </c>
      <c r="L19" s="715" t="s">
        <v>166</v>
      </c>
      <c r="M19" s="716">
        <v>5900</v>
      </c>
      <c r="N19" s="717">
        <v>0</v>
      </c>
      <c r="O19" s="942"/>
      <c r="P19" s="866" t="s">
        <v>237</v>
      </c>
      <c r="Q19" s="840"/>
      <c r="R19" s="1395"/>
      <c r="S19" s="1396"/>
      <c r="T19" s="1397"/>
      <c r="U19" s="1398"/>
      <c r="V19" s="725"/>
      <c r="W19" s="1655"/>
      <c r="X19" s="1656"/>
      <c r="Y19" s="816"/>
      <c r="Z19" s="2028"/>
      <c r="AA19" s="816"/>
      <c r="AB19" s="816"/>
      <c r="AC19" s="816"/>
      <c r="AD19" s="816"/>
      <c r="AE19" s="816"/>
      <c r="AF19" s="816"/>
      <c r="AG19" s="816"/>
      <c r="AH19" s="816"/>
      <c r="AI19" s="816"/>
      <c r="AJ19" s="816"/>
      <c r="AK19" s="816"/>
      <c r="AL19" s="816"/>
      <c r="AM19" s="816"/>
      <c r="AN19" s="816"/>
      <c r="AO19" s="816"/>
      <c r="AP19" s="816"/>
      <c r="AQ19" s="816"/>
      <c r="AR19" s="816"/>
      <c r="AS19" s="816"/>
      <c r="AT19" s="816"/>
      <c r="AU19" s="816"/>
      <c r="AV19" s="816"/>
      <c r="AW19" s="816"/>
      <c r="AX19" s="816"/>
      <c r="AY19" s="816"/>
      <c r="AZ19" s="816"/>
      <c r="BA19" s="816"/>
      <c r="BB19" s="816"/>
      <c r="BC19" s="816"/>
      <c r="BD19" s="816"/>
      <c r="BE19" s="816"/>
      <c r="BF19" s="816"/>
      <c r="BG19" s="816"/>
      <c r="BH19" s="816"/>
      <c r="BI19" s="816"/>
      <c r="BJ19" s="816"/>
      <c r="BK19" s="816"/>
      <c r="BL19" s="816"/>
      <c r="BM19" s="816"/>
      <c r="BN19" s="816"/>
      <c r="BO19" s="816"/>
      <c r="BP19" s="816"/>
      <c r="BQ19" s="816"/>
      <c r="BR19" s="816"/>
      <c r="BS19" s="816"/>
      <c r="BT19" s="816"/>
      <c r="BU19" s="816"/>
      <c r="BV19" s="816"/>
      <c r="BW19" s="816"/>
      <c r="BX19" s="816"/>
      <c r="BY19" s="816"/>
      <c r="BZ19" s="816"/>
      <c r="CA19" s="816"/>
      <c r="CB19" s="816"/>
      <c r="CC19" s="816"/>
      <c r="CD19" s="816"/>
      <c r="CE19" s="816"/>
      <c r="CF19" s="816"/>
      <c r="CG19" s="816"/>
      <c r="CH19" s="816"/>
      <c r="CI19" s="816"/>
      <c r="CJ19" s="816"/>
      <c r="CK19" s="816"/>
      <c r="CL19" s="816"/>
      <c r="CM19" s="816"/>
      <c r="CN19" s="816"/>
      <c r="CO19" s="816"/>
      <c r="CP19" s="816"/>
      <c r="CQ19" s="816"/>
      <c r="CR19" s="816"/>
      <c r="CS19" s="816"/>
      <c r="CT19" s="816"/>
      <c r="CU19" s="816"/>
      <c r="CV19" s="816"/>
      <c r="CW19" s="816"/>
      <c r="CX19" s="816"/>
      <c r="CY19" s="816"/>
      <c r="CZ19" s="816"/>
      <c r="DA19" s="816"/>
      <c r="DB19" s="816"/>
      <c r="DC19" s="816"/>
      <c r="DD19" s="816"/>
      <c r="DE19" s="816"/>
      <c r="DF19" s="816"/>
      <c r="DG19" s="816"/>
      <c r="DH19" s="816"/>
      <c r="DI19" s="816"/>
      <c r="DJ19" s="816"/>
      <c r="DK19" s="816"/>
      <c r="DL19" s="816"/>
      <c r="DM19" s="816"/>
      <c r="DN19" s="816"/>
      <c r="DO19" s="816"/>
      <c r="DP19" s="816"/>
      <c r="DQ19" s="816"/>
      <c r="DR19" s="816"/>
      <c r="DS19" s="816"/>
      <c r="DT19" s="816"/>
      <c r="DU19" s="816"/>
      <c r="DV19" s="816"/>
      <c r="DW19" s="816"/>
      <c r="DX19" s="816"/>
      <c r="DY19" s="816"/>
      <c r="DZ19" s="816"/>
      <c r="EA19" s="816"/>
      <c r="EB19" s="816"/>
      <c r="EC19" s="816"/>
      <c r="ED19" s="816"/>
      <c r="EE19" s="816"/>
      <c r="EF19" s="816"/>
      <c r="EG19" s="816"/>
      <c r="EH19" s="816"/>
      <c r="EI19" s="816"/>
      <c r="EJ19" s="816"/>
      <c r="EK19" s="816"/>
      <c r="EL19" s="816"/>
      <c r="EM19" s="816"/>
      <c r="EN19" s="816"/>
      <c r="EO19" s="816"/>
      <c r="EP19" s="816"/>
      <c r="EQ19" s="816"/>
      <c r="ER19" s="816"/>
      <c r="ES19" s="816"/>
      <c r="ET19" s="816"/>
      <c r="EU19" s="816"/>
      <c r="EV19" s="816"/>
      <c r="EW19" s="816"/>
      <c r="EX19" s="816"/>
      <c r="EY19" s="816"/>
      <c r="EZ19" s="816"/>
      <c r="FA19" s="816"/>
    </row>
    <row r="20" spans="1:157" s="817" customFormat="1" ht="18" customHeight="1" thickTop="1" thickBot="1">
      <c r="A20" s="2082"/>
      <c r="B20" s="721">
        <v>10</v>
      </c>
      <c r="C20" s="722" t="s">
        <v>184</v>
      </c>
      <c r="D20" s="723" t="s">
        <v>166</v>
      </c>
      <c r="E20" s="724">
        <v>3650</v>
      </c>
      <c r="F20" s="725"/>
      <c r="G20" s="851"/>
      <c r="H20" s="877" t="s">
        <v>229</v>
      </c>
      <c r="I20" s="229"/>
      <c r="J20" s="852">
        <v>21</v>
      </c>
      <c r="K20" s="850" t="s">
        <v>171</v>
      </c>
      <c r="L20" s="723" t="s">
        <v>166</v>
      </c>
      <c r="M20" s="724">
        <v>4350</v>
      </c>
      <c r="N20" s="725"/>
      <c r="O20" s="943" t="s">
        <v>155</v>
      </c>
      <c r="P20" s="880" t="s">
        <v>234</v>
      </c>
      <c r="Q20" s="849"/>
      <c r="R20" s="2016" t="s">
        <v>884</v>
      </c>
      <c r="S20" s="2017"/>
      <c r="T20" s="2057">
        <f>SUM(E7:E20,M7:M20,U7:U19)</f>
        <v>125450</v>
      </c>
      <c r="U20" s="2058"/>
      <c r="V20" s="1399">
        <f>SUM(F6:F20,N6:N20,V6:V19)</f>
        <v>0</v>
      </c>
      <c r="W20" s="1657"/>
      <c r="X20" s="1556"/>
      <c r="Y20" s="816"/>
      <c r="Z20" s="2028"/>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c r="AX20" s="816"/>
      <c r="AY20" s="816"/>
      <c r="AZ20" s="816"/>
      <c r="BA20" s="816"/>
      <c r="BB20" s="816"/>
      <c r="BC20" s="816"/>
      <c r="BD20" s="816"/>
      <c r="BE20" s="816"/>
      <c r="BF20" s="816"/>
      <c r="BG20" s="816"/>
      <c r="BH20" s="816"/>
      <c r="BI20" s="816"/>
      <c r="BJ20" s="816"/>
      <c r="BK20" s="816"/>
      <c r="BL20" s="816"/>
      <c r="BM20" s="816"/>
      <c r="BN20" s="816"/>
      <c r="BO20" s="816"/>
      <c r="BP20" s="816"/>
      <c r="BQ20" s="816"/>
      <c r="BR20" s="816"/>
      <c r="BS20" s="816"/>
      <c r="BT20" s="816"/>
      <c r="BU20" s="816"/>
      <c r="BV20" s="816"/>
      <c r="BW20" s="816"/>
      <c r="BX20" s="816"/>
      <c r="BY20" s="816"/>
      <c r="BZ20" s="816"/>
      <c r="CA20" s="816"/>
      <c r="CB20" s="816"/>
      <c r="CC20" s="816"/>
      <c r="CD20" s="816"/>
      <c r="CE20" s="816"/>
      <c r="CF20" s="816"/>
      <c r="CG20" s="816"/>
      <c r="CH20" s="816"/>
      <c r="CI20" s="816"/>
      <c r="CJ20" s="816"/>
      <c r="CK20" s="816"/>
      <c r="CL20" s="816"/>
      <c r="CM20" s="816"/>
      <c r="CN20" s="816"/>
      <c r="CO20" s="816"/>
      <c r="CP20" s="816"/>
      <c r="CQ20" s="816"/>
      <c r="CR20" s="816"/>
      <c r="CS20" s="816"/>
      <c r="CT20" s="816"/>
      <c r="CU20" s="816"/>
      <c r="CV20" s="816"/>
      <c r="CW20" s="816"/>
      <c r="CX20" s="816"/>
      <c r="CY20" s="816"/>
      <c r="CZ20" s="816"/>
      <c r="DA20" s="816"/>
      <c r="DB20" s="816"/>
      <c r="DC20" s="816"/>
      <c r="DD20" s="816"/>
      <c r="DE20" s="816"/>
      <c r="DF20" s="816"/>
      <c r="DG20" s="816"/>
      <c r="DH20" s="816"/>
      <c r="DI20" s="816"/>
      <c r="DJ20" s="816"/>
      <c r="DK20" s="816"/>
      <c r="DL20" s="816"/>
      <c r="DM20" s="816"/>
      <c r="DN20" s="816"/>
      <c r="DO20" s="816"/>
      <c r="DP20" s="816"/>
      <c r="DQ20" s="816"/>
      <c r="DR20" s="816"/>
      <c r="DS20" s="816"/>
      <c r="DT20" s="816"/>
      <c r="DU20" s="816"/>
      <c r="DV20" s="816"/>
      <c r="DW20" s="816"/>
      <c r="DX20" s="816"/>
      <c r="DY20" s="816"/>
      <c r="DZ20" s="816"/>
      <c r="EA20" s="816"/>
      <c r="EB20" s="816"/>
      <c r="EC20" s="816"/>
      <c r="ED20" s="816"/>
      <c r="EE20" s="816"/>
      <c r="EF20" s="816"/>
      <c r="EG20" s="816"/>
      <c r="EH20" s="816"/>
      <c r="EI20" s="816"/>
      <c r="EJ20" s="816"/>
      <c r="EK20" s="816"/>
      <c r="EL20" s="816"/>
      <c r="EM20" s="816"/>
      <c r="EN20" s="816"/>
      <c r="EO20" s="816"/>
      <c r="EP20" s="816"/>
      <c r="EQ20" s="816"/>
      <c r="ER20" s="816"/>
      <c r="ES20" s="816"/>
      <c r="ET20" s="816"/>
      <c r="EU20" s="816"/>
      <c r="EV20" s="816"/>
      <c r="EW20" s="816"/>
      <c r="EX20" s="816"/>
      <c r="EY20" s="816"/>
      <c r="EZ20" s="816"/>
      <c r="FA20" s="816"/>
    </row>
    <row r="21" spans="1:157" s="817" customFormat="1" ht="6" customHeight="1" thickTop="1" thickBot="1">
      <c r="A21" s="854"/>
      <c r="B21" s="231"/>
      <c r="C21" s="231"/>
      <c r="D21" s="231"/>
      <c r="E21" s="855"/>
      <c r="F21" s="856"/>
      <c r="G21" s="232"/>
      <c r="H21" s="878"/>
      <c r="I21" s="857"/>
      <c r="J21" s="234"/>
      <c r="K21" s="234"/>
      <c r="L21" s="235"/>
      <c r="M21" s="858"/>
      <c r="N21" s="856"/>
      <c r="O21" s="859" t="s">
        <v>155</v>
      </c>
      <c r="P21" s="881"/>
      <c r="Q21" s="860"/>
      <c r="R21" s="229"/>
      <c r="S21" s="837"/>
      <c r="T21" s="999"/>
      <c r="U21" s="1000"/>
      <c r="V21" s="236"/>
      <c r="W21" s="859"/>
      <c r="X21" s="878"/>
      <c r="Y21" s="816"/>
      <c r="Z21" s="2028"/>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6"/>
      <c r="AY21" s="816"/>
      <c r="AZ21" s="816"/>
      <c r="BA21" s="816"/>
      <c r="BB21" s="816"/>
      <c r="BC21" s="816"/>
      <c r="BD21" s="816"/>
      <c r="BE21" s="816"/>
      <c r="BF21" s="816"/>
      <c r="BG21" s="816"/>
      <c r="BH21" s="816"/>
      <c r="BI21" s="816"/>
      <c r="BJ21" s="816"/>
      <c r="BK21" s="816"/>
      <c r="BL21" s="816"/>
      <c r="BM21" s="816"/>
      <c r="BN21" s="816"/>
      <c r="BO21" s="816"/>
      <c r="BP21" s="816"/>
      <c r="BQ21" s="816"/>
      <c r="BR21" s="816"/>
      <c r="BS21" s="816"/>
      <c r="BT21" s="816"/>
      <c r="BU21" s="816"/>
      <c r="BV21" s="816"/>
      <c r="BW21" s="816"/>
      <c r="BX21" s="816"/>
      <c r="BY21" s="816"/>
      <c r="BZ21" s="816"/>
      <c r="CA21" s="816"/>
      <c r="CB21" s="816"/>
      <c r="CC21" s="816"/>
      <c r="CD21" s="816"/>
      <c r="CE21" s="816"/>
      <c r="CF21" s="816"/>
      <c r="CG21" s="816"/>
      <c r="CH21" s="816"/>
      <c r="CI21" s="816"/>
      <c r="CJ21" s="816"/>
      <c r="CK21" s="816"/>
      <c r="CL21" s="816"/>
      <c r="CM21" s="816"/>
      <c r="CN21" s="816"/>
      <c r="CO21" s="816"/>
      <c r="CP21" s="816"/>
      <c r="CQ21" s="816"/>
      <c r="CR21" s="816"/>
      <c r="CS21" s="816"/>
      <c r="CT21" s="816"/>
      <c r="CU21" s="816"/>
      <c r="CV21" s="816"/>
      <c r="CW21" s="816"/>
      <c r="CX21" s="816"/>
      <c r="CY21" s="816"/>
      <c r="CZ21" s="816"/>
      <c r="DA21" s="816"/>
      <c r="DB21" s="816"/>
      <c r="DC21" s="816"/>
      <c r="DD21" s="816"/>
      <c r="DE21" s="816"/>
      <c r="DF21" s="816"/>
      <c r="DG21" s="816"/>
      <c r="DH21" s="816"/>
      <c r="DI21" s="816"/>
      <c r="DJ21" s="816"/>
      <c r="DK21" s="816"/>
      <c r="DL21" s="816"/>
      <c r="DM21" s="816"/>
      <c r="DN21" s="816"/>
      <c r="DO21" s="816"/>
      <c r="DP21" s="816"/>
      <c r="DQ21" s="816"/>
      <c r="DR21" s="816"/>
      <c r="DS21" s="816"/>
      <c r="DT21" s="816"/>
      <c r="DU21" s="816"/>
      <c r="DV21" s="816"/>
      <c r="DW21" s="816"/>
      <c r="DX21" s="816"/>
      <c r="DY21" s="816"/>
      <c r="DZ21" s="816"/>
      <c r="EA21" s="816"/>
      <c r="EB21" s="816"/>
      <c r="EC21" s="816"/>
      <c r="ED21" s="816"/>
      <c r="EE21" s="816"/>
      <c r="EF21" s="816"/>
      <c r="EG21" s="816"/>
      <c r="EH21" s="816"/>
      <c r="EI21" s="816"/>
      <c r="EJ21" s="816"/>
      <c r="EK21" s="816"/>
      <c r="EL21" s="816"/>
      <c r="EM21" s="816"/>
      <c r="EN21" s="816"/>
      <c r="EO21" s="816"/>
      <c r="EP21" s="816"/>
      <c r="EQ21" s="816"/>
      <c r="ER21" s="816"/>
      <c r="ES21" s="816"/>
      <c r="ET21" s="816"/>
      <c r="EU21" s="816"/>
      <c r="EV21" s="816"/>
      <c r="EW21" s="816"/>
      <c r="EX21" s="816"/>
      <c r="EY21" s="816"/>
      <c r="EZ21" s="816"/>
      <c r="FA21" s="816"/>
    </row>
    <row r="22" spans="1:157" s="817" customFormat="1" ht="18" customHeight="1" thickTop="1">
      <c r="A22" s="2083" t="s">
        <v>883</v>
      </c>
      <c r="B22" s="829">
        <v>50</v>
      </c>
      <c r="C22" s="1940" t="s">
        <v>938</v>
      </c>
      <c r="D22" s="871" t="s">
        <v>166</v>
      </c>
      <c r="E22" s="831">
        <v>2750</v>
      </c>
      <c r="F22" s="861"/>
      <c r="G22" s="836" t="s">
        <v>155</v>
      </c>
      <c r="H22" s="875" t="s">
        <v>222</v>
      </c>
      <c r="I22" s="229"/>
      <c r="J22" s="862">
        <v>58</v>
      </c>
      <c r="K22" s="873" t="s">
        <v>195</v>
      </c>
      <c r="L22" s="871" t="s">
        <v>166</v>
      </c>
      <c r="M22" s="831">
        <v>1300</v>
      </c>
      <c r="N22" s="861">
        <v>0</v>
      </c>
      <c r="O22" s="836" t="s">
        <v>155</v>
      </c>
      <c r="P22" s="879" t="s">
        <v>237</v>
      </c>
      <c r="Q22" s="840"/>
      <c r="R22" s="863">
        <v>66</v>
      </c>
      <c r="S22" s="830" t="s">
        <v>719</v>
      </c>
      <c r="T22" s="835" t="s">
        <v>166</v>
      </c>
      <c r="U22" s="831">
        <v>4950</v>
      </c>
      <c r="V22" s="832"/>
      <c r="W22" s="836" t="s">
        <v>155</v>
      </c>
      <c r="X22" s="875" t="s">
        <v>234</v>
      </c>
      <c r="Y22" s="816"/>
      <c r="Z22" s="2028"/>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6"/>
      <c r="AY22" s="816"/>
      <c r="AZ22" s="816"/>
      <c r="BA22" s="816"/>
      <c r="BB22" s="816"/>
      <c r="BC22" s="816"/>
      <c r="BD22" s="816"/>
      <c r="BE22" s="816"/>
      <c r="BF22" s="816"/>
      <c r="BG22" s="816"/>
      <c r="BH22" s="816"/>
      <c r="BI22" s="816"/>
      <c r="BJ22" s="816"/>
      <c r="BK22" s="816"/>
      <c r="BL22" s="816"/>
      <c r="BM22" s="816"/>
      <c r="BN22" s="816"/>
      <c r="BO22" s="816"/>
      <c r="BP22" s="816"/>
      <c r="BQ22" s="816"/>
      <c r="BR22" s="816"/>
      <c r="BS22" s="816"/>
      <c r="BT22" s="816"/>
      <c r="BU22" s="816"/>
      <c r="BV22" s="816"/>
      <c r="BW22" s="816"/>
      <c r="BX22" s="816"/>
      <c r="BY22" s="816"/>
      <c r="BZ22" s="816"/>
      <c r="CA22" s="816"/>
      <c r="CB22" s="816"/>
      <c r="CC22" s="816"/>
      <c r="CD22" s="816"/>
      <c r="CE22" s="816"/>
      <c r="CF22" s="816"/>
      <c r="CG22" s="816"/>
      <c r="CH22" s="816"/>
      <c r="CI22" s="816"/>
      <c r="CJ22" s="816"/>
      <c r="CK22" s="816"/>
      <c r="CL22" s="816"/>
      <c r="CM22" s="816"/>
      <c r="CN22" s="816"/>
      <c r="CO22" s="816"/>
      <c r="CP22" s="816"/>
      <c r="CQ22" s="816"/>
      <c r="CR22" s="816"/>
      <c r="CS22" s="816"/>
      <c r="CT22" s="816"/>
      <c r="CU22" s="816"/>
      <c r="CV22" s="816"/>
      <c r="CW22" s="816"/>
      <c r="CX22" s="816"/>
      <c r="CY22" s="816"/>
      <c r="CZ22" s="816"/>
      <c r="DA22" s="816"/>
      <c r="DB22" s="816"/>
      <c r="DC22" s="816"/>
      <c r="DD22" s="816"/>
      <c r="DE22" s="816"/>
      <c r="DF22" s="816"/>
      <c r="DG22" s="816"/>
      <c r="DH22" s="816"/>
      <c r="DI22" s="816"/>
      <c r="DJ22" s="816"/>
      <c r="DK22" s="816"/>
      <c r="DL22" s="816"/>
      <c r="DM22" s="816"/>
      <c r="DN22" s="816"/>
      <c r="DO22" s="816"/>
      <c r="DP22" s="816"/>
      <c r="DQ22" s="816"/>
      <c r="DR22" s="816"/>
      <c r="DS22" s="816"/>
      <c r="DT22" s="816"/>
      <c r="DU22" s="816"/>
      <c r="DV22" s="816"/>
      <c r="DW22" s="816"/>
      <c r="DX22" s="816"/>
      <c r="DY22" s="816"/>
      <c r="DZ22" s="816"/>
      <c r="EA22" s="816"/>
      <c r="EB22" s="816"/>
      <c r="EC22" s="816"/>
      <c r="ED22" s="816"/>
      <c r="EE22" s="816"/>
      <c r="EF22" s="816"/>
      <c r="EG22" s="816"/>
      <c r="EH22" s="816"/>
      <c r="EI22" s="816"/>
      <c r="EJ22" s="816"/>
      <c r="EK22" s="816"/>
      <c r="EL22" s="816"/>
      <c r="EM22" s="816"/>
      <c r="EN22" s="816"/>
      <c r="EO22" s="816"/>
      <c r="EP22" s="816"/>
      <c r="EQ22" s="816"/>
      <c r="ER22" s="816"/>
      <c r="ES22" s="816"/>
      <c r="ET22" s="816"/>
      <c r="EU22" s="816"/>
      <c r="EV22" s="816"/>
      <c r="EW22" s="816"/>
      <c r="EX22" s="816"/>
      <c r="EY22" s="816"/>
      <c r="EZ22" s="816"/>
      <c r="FA22" s="816"/>
    </row>
    <row r="23" spans="1:157" s="817" customFormat="1" ht="17.100000000000001" customHeight="1">
      <c r="A23" s="2084"/>
      <c r="B23" s="713">
        <v>51</v>
      </c>
      <c r="C23" s="727" t="s">
        <v>207</v>
      </c>
      <c r="D23" s="728" t="s">
        <v>166</v>
      </c>
      <c r="E23" s="716">
        <v>2450</v>
      </c>
      <c r="F23" s="717"/>
      <c r="G23" s="839" t="s">
        <v>155</v>
      </c>
      <c r="H23" s="866" t="s">
        <v>222</v>
      </c>
      <c r="I23" s="229"/>
      <c r="J23" s="718">
        <v>59</v>
      </c>
      <c r="K23" s="730" t="s">
        <v>154</v>
      </c>
      <c r="L23" s="728" t="s">
        <v>166</v>
      </c>
      <c r="M23" s="716">
        <v>6450</v>
      </c>
      <c r="N23" s="717">
        <v>0</v>
      </c>
      <c r="O23" s="864"/>
      <c r="P23" s="876" t="s">
        <v>237</v>
      </c>
      <c r="Q23" s="840"/>
      <c r="R23" s="865">
        <v>67</v>
      </c>
      <c r="S23" s="714" t="s">
        <v>179</v>
      </c>
      <c r="T23" s="715" t="s">
        <v>166</v>
      </c>
      <c r="U23" s="1712">
        <v>4050</v>
      </c>
      <c r="V23" s="717"/>
      <c r="W23" s="839" t="s">
        <v>155</v>
      </c>
      <c r="X23" s="866" t="s">
        <v>222</v>
      </c>
      <c r="Y23" s="816"/>
      <c r="Z23" s="2028"/>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816"/>
      <c r="BA23" s="816"/>
      <c r="BB23" s="816"/>
      <c r="BC23" s="816"/>
      <c r="BD23" s="816"/>
      <c r="BE23" s="816"/>
      <c r="BF23" s="816"/>
      <c r="BG23" s="816"/>
      <c r="BH23" s="816"/>
      <c r="BI23" s="816"/>
      <c r="BJ23" s="816"/>
      <c r="BK23" s="816"/>
      <c r="BL23" s="816"/>
      <c r="BM23" s="816"/>
      <c r="BN23" s="816"/>
      <c r="BO23" s="816"/>
      <c r="BP23" s="816"/>
      <c r="BQ23" s="816"/>
      <c r="BR23" s="816"/>
      <c r="BS23" s="816"/>
      <c r="BT23" s="816"/>
      <c r="BU23" s="816"/>
      <c r="BV23" s="816"/>
      <c r="BW23" s="816"/>
      <c r="BX23" s="816"/>
      <c r="BY23" s="816"/>
      <c r="BZ23" s="816"/>
      <c r="CA23" s="816"/>
      <c r="CB23" s="816"/>
      <c r="CC23" s="816"/>
      <c r="CD23" s="816"/>
      <c r="CE23" s="816"/>
      <c r="CF23" s="816"/>
      <c r="CG23" s="816"/>
      <c r="CH23" s="816"/>
      <c r="CI23" s="816"/>
      <c r="CJ23" s="816"/>
      <c r="CK23" s="816"/>
      <c r="CL23" s="816"/>
      <c r="CM23" s="816"/>
      <c r="CN23" s="816"/>
      <c r="CO23" s="816"/>
      <c r="CP23" s="816"/>
      <c r="CQ23" s="816"/>
      <c r="CR23" s="816"/>
      <c r="CS23" s="816"/>
      <c r="CT23" s="816"/>
      <c r="CU23" s="816"/>
      <c r="CV23" s="816"/>
      <c r="CW23" s="816"/>
      <c r="CX23" s="816"/>
      <c r="CY23" s="816"/>
      <c r="CZ23" s="816"/>
      <c r="DA23" s="816"/>
      <c r="DB23" s="816"/>
      <c r="DC23" s="816"/>
      <c r="DD23" s="816"/>
      <c r="DE23" s="816"/>
      <c r="DF23" s="816"/>
      <c r="DG23" s="816"/>
      <c r="DH23" s="816"/>
      <c r="DI23" s="816"/>
      <c r="DJ23" s="816"/>
      <c r="DK23" s="816"/>
      <c r="DL23" s="816"/>
      <c r="DM23" s="816"/>
      <c r="DN23" s="816"/>
      <c r="DO23" s="816"/>
      <c r="DP23" s="816"/>
      <c r="DQ23" s="816"/>
      <c r="DR23" s="816"/>
      <c r="DS23" s="816"/>
      <c r="DT23" s="816"/>
      <c r="DU23" s="816"/>
      <c r="DV23" s="816"/>
      <c r="DW23" s="816"/>
      <c r="DX23" s="816"/>
      <c r="DY23" s="816"/>
      <c r="DZ23" s="816"/>
      <c r="EA23" s="816"/>
      <c r="EB23" s="816"/>
      <c r="EC23" s="816"/>
      <c r="ED23" s="816"/>
      <c r="EE23" s="816"/>
      <c r="EF23" s="816"/>
      <c r="EG23" s="816"/>
      <c r="EH23" s="816"/>
      <c r="EI23" s="816"/>
      <c r="EJ23" s="816"/>
      <c r="EK23" s="816"/>
      <c r="EL23" s="816"/>
      <c r="EM23" s="816"/>
      <c r="EN23" s="816"/>
      <c r="EO23" s="816"/>
      <c r="EP23" s="816"/>
      <c r="EQ23" s="816"/>
      <c r="ER23" s="816"/>
      <c r="ES23" s="816"/>
      <c r="ET23" s="816"/>
      <c r="EU23" s="816"/>
      <c r="EV23" s="816"/>
      <c r="EW23" s="816"/>
      <c r="EX23" s="816"/>
      <c r="EY23" s="816"/>
      <c r="EZ23" s="816"/>
      <c r="FA23" s="816"/>
    </row>
    <row r="24" spans="1:157" s="817" customFormat="1" ht="17.100000000000001" customHeight="1">
      <c r="A24" s="2084"/>
      <c r="B24" s="713"/>
      <c r="C24" s="2066" t="s">
        <v>738</v>
      </c>
      <c r="D24" s="2067"/>
      <c r="E24" s="2067"/>
      <c r="F24" s="2067"/>
      <c r="G24" s="2068"/>
      <c r="H24" s="866"/>
      <c r="I24" s="229"/>
      <c r="J24" s="718"/>
      <c r="K24" s="2025" t="s">
        <v>722</v>
      </c>
      <c r="L24" s="2026"/>
      <c r="M24" s="2026"/>
      <c r="N24" s="2026"/>
      <c r="O24" s="2027"/>
      <c r="P24" s="876"/>
      <c r="Q24" s="237"/>
      <c r="R24" s="865">
        <v>68</v>
      </c>
      <c r="S24" s="1638" t="s">
        <v>737</v>
      </c>
      <c r="T24" s="1708" t="s">
        <v>166</v>
      </c>
      <c r="U24" s="716">
        <v>3350</v>
      </c>
      <c r="V24" s="717"/>
      <c r="W24" s="839"/>
      <c r="X24" s="866" t="s">
        <v>222</v>
      </c>
      <c r="Y24" s="816"/>
      <c r="Z24" s="2028"/>
      <c r="AA24" s="816"/>
      <c r="AB24" s="816"/>
      <c r="AC24" s="816"/>
      <c r="AD24" s="816"/>
      <c r="AE24" s="816"/>
      <c r="AF24" s="816"/>
      <c r="AG24" s="816"/>
      <c r="AH24" s="816"/>
      <c r="AI24" s="816"/>
      <c r="AJ24" s="816"/>
      <c r="AK24" s="816"/>
      <c r="AL24" s="816"/>
      <c r="AM24" s="816"/>
      <c r="AN24" s="816"/>
      <c r="AO24" s="816"/>
      <c r="AP24" s="816"/>
      <c r="AQ24" s="816"/>
      <c r="AR24" s="816"/>
      <c r="AS24" s="816"/>
      <c r="AT24" s="816"/>
      <c r="AU24" s="816"/>
      <c r="AV24" s="816"/>
      <c r="AW24" s="816"/>
      <c r="AX24" s="816"/>
      <c r="AY24" s="816"/>
      <c r="AZ24" s="816"/>
      <c r="BA24" s="816"/>
      <c r="BB24" s="816"/>
      <c r="BC24" s="816"/>
      <c r="BD24" s="816"/>
      <c r="BE24" s="816"/>
      <c r="BF24" s="816"/>
      <c r="BG24" s="816"/>
      <c r="BH24" s="816"/>
      <c r="BI24" s="816"/>
      <c r="BJ24" s="816"/>
      <c r="BK24" s="816"/>
      <c r="BL24" s="816"/>
      <c r="BM24" s="816"/>
      <c r="BN24" s="816"/>
      <c r="BO24" s="816"/>
      <c r="BP24" s="816"/>
      <c r="BQ24" s="816"/>
      <c r="BR24" s="816"/>
      <c r="BS24" s="816"/>
      <c r="BT24" s="816"/>
      <c r="BU24" s="816"/>
      <c r="BV24" s="816"/>
      <c r="BW24" s="816"/>
      <c r="BX24" s="816"/>
      <c r="BY24" s="816"/>
      <c r="BZ24" s="816"/>
      <c r="CA24" s="816"/>
      <c r="CB24" s="816"/>
      <c r="CC24" s="816"/>
      <c r="CD24" s="816"/>
      <c r="CE24" s="816"/>
      <c r="CF24" s="816"/>
      <c r="CG24" s="816"/>
      <c r="CH24" s="816"/>
      <c r="CI24" s="816"/>
      <c r="CJ24" s="816"/>
      <c r="CK24" s="816"/>
      <c r="CL24" s="816"/>
      <c r="CM24" s="816"/>
      <c r="CN24" s="816"/>
      <c r="CO24" s="816"/>
      <c r="CP24" s="816"/>
      <c r="CQ24" s="816"/>
      <c r="CR24" s="816"/>
      <c r="CS24" s="816"/>
      <c r="CT24" s="816"/>
      <c r="CU24" s="816"/>
      <c r="CV24" s="816"/>
      <c r="CW24" s="816"/>
      <c r="CX24" s="816"/>
      <c r="CY24" s="816"/>
      <c r="CZ24" s="816"/>
      <c r="DA24" s="816"/>
      <c r="DB24" s="816"/>
      <c r="DC24" s="816"/>
      <c r="DD24" s="816"/>
      <c r="DE24" s="816"/>
      <c r="DF24" s="816"/>
      <c r="DG24" s="816"/>
      <c r="DH24" s="816"/>
      <c r="DI24" s="816"/>
      <c r="DJ24" s="816"/>
      <c r="DK24" s="816"/>
      <c r="DL24" s="816"/>
      <c r="DM24" s="816"/>
      <c r="DN24" s="816"/>
      <c r="DO24" s="816"/>
      <c r="DP24" s="816"/>
      <c r="DQ24" s="816"/>
      <c r="DR24" s="816"/>
      <c r="DS24" s="816"/>
      <c r="DT24" s="816"/>
      <c r="DU24" s="816"/>
      <c r="DV24" s="816"/>
      <c r="DW24" s="816"/>
      <c r="DX24" s="816"/>
      <c r="DY24" s="816"/>
      <c r="DZ24" s="816"/>
      <c r="EA24" s="816"/>
      <c r="EB24" s="816"/>
      <c r="EC24" s="816"/>
      <c r="ED24" s="816"/>
      <c r="EE24" s="816"/>
      <c r="EF24" s="816"/>
      <c r="EG24" s="816"/>
      <c r="EH24" s="816"/>
      <c r="EI24" s="816"/>
      <c r="EJ24" s="816"/>
      <c r="EK24" s="816"/>
      <c r="EL24" s="816"/>
      <c r="EM24" s="816"/>
      <c r="EN24" s="816"/>
      <c r="EO24" s="816"/>
      <c r="EP24" s="816"/>
      <c r="EQ24" s="816"/>
      <c r="ER24" s="816"/>
      <c r="ES24" s="816"/>
      <c r="ET24" s="816"/>
      <c r="EU24" s="816"/>
      <c r="EV24" s="816"/>
      <c r="EW24" s="816"/>
      <c r="EX24" s="816"/>
      <c r="EY24" s="816"/>
      <c r="EZ24" s="816"/>
      <c r="FA24" s="816"/>
    </row>
    <row r="25" spans="1:157" s="817" customFormat="1" ht="17.100000000000001" customHeight="1">
      <c r="A25" s="2084"/>
      <c r="B25" s="713">
        <v>52</v>
      </c>
      <c r="C25" s="1640" t="s">
        <v>714</v>
      </c>
      <c r="D25" s="728" t="s">
        <v>166</v>
      </c>
      <c r="E25" s="716">
        <v>3400</v>
      </c>
      <c r="F25" s="717"/>
      <c r="G25" s="839" t="s">
        <v>155</v>
      </c>
      <c r="H25" s="866" t="s">
        <v>227</v>
      </c>
      <c r="I25" s="229"/>
      <c r="J25" s="718">
        <v>60</v>
      </c>
      <c r="K25" s="730" t="s">
        <v>387</v>
      </c>
      <c r="L25" s="728" t="s">
        <v>166</v>
      </c>
      <c r="M25" s="716">
        <v>3400</v>
      </c>
      <c r="N25" s="717"/>
      <c r="O25" s="839" t="s">
        <v>155</v>
      </c>
      <c r="P25" s="876" t="s">
        <v>234</v>
      </c>
      <c r="Q25" s="237"/>
      <c r="R25" s="865">
        <v>69</v>
      </c>
      <c r="S25" s="714" t="s">
        <v>296</v>
      </c>
      <c r="T25" s="715" t="s">
        <v>166</v>
      </c>
      <c r="U25" s="716">
        <v>3500</v>
      </c>
      <c r="V25" s="717"/>
      <c r="W25" s="839" t="s">
        <v>155</v>
      </c>
      <c r="X25" s="866" t="s">
        <v>297</v>
      </c>
      <c r="Y25" s="816"/>
      <c r="Z25" s="2028"/>
      <c r="AA25" s="816"/>
      <c r="AB25" s="816"/>
      <c r="AC25" s="816"/>
      <c r="AD25" s="816"/>
      <c r="AE25" s="816"/>
      <c r="AF25" s="816"/>
      <c r="AG25" s="816"/>
      <c r="AH25" s="816"/>
      <c r="AI25" s="816"/>
      <c r="AJ25" s="816"/>
      <c r="AK25" s="816"/>
      <c r="AL25" s="816"/>
      <c r="AM25" s="816"/>
      <c r="AN25" s="816"/>
      <c r="AO25" s="816"/>
      <c r="AP25" s="816"/>
      <c r="AQ25" s="816"/>
      <c r="AR25" s="816"/>
      <c r="AS25" s="816"/>
      <c r="AT25" s="816"/>
      <c r="AU25" s="816"/>
      <c r="AV25" s="816"/>
      <c r="AW25" s="816"/>
      <c r="AX25" s="816"/>
      <c r="AY25" s="816"/>
      <c r="AZ25" s="816"/>
      <c r="BA25" s="816"/>
      <c r="BB25" s="816"/>
      <c r="BC25" s="816"/>
      <c r="BD25" s="816"/>
      <c r="BE25" s="816"/>
      <c r="BF25" s="816"/>
      <c r="BG25" s="816"/>
      <c r="BH25" s="816"/>
      <c r="BI25" s="816"/>
      <c r="BJ25" s="816"/>
      <c r="BK25" s="816"/>
      <c r="BL25" s="816"/>
      <c r="BM25" s="816"/>
      <c r="BN25" s="816"/>
      <c r="BO25" s="816"/>
      <c r="BP25" s="816"/>
      <c r="BQ25" s="816"/>
      <c r="BR25" s="816"/>
      <c r="BS25" s="816"/>
      <c r="BT25" s="816"/>
      <c r="BU25" s="816"/>
      <c r="BV25" s="816"/>
      <c r="BW25" s="816"/>
      <c r="BX25" s="816"/>
      <c r="BY25" s="816"/>
      <c r="BZ25" s="816"/>
      <c r="CA25" s="816"/>
      <c r="CB25" s="816"/>
      <c r="CC25" s="816"/>
      <c r="CD25" s="816"/>
      <c r="CE25" s="816"/>
      <c r="CF25" s="816"/>
      <c r="CG25" s="816"/>
      <c r="CH25" s="816"/>
      <c r="CI25" s="816"/>
      <c r="CJ25" s="816"/>
      <c r="CK25" s="816"/>
      <c r="CL25" s="816"/>
      <c r="CM25" s="816"/>
      <c r="CN25" s="816"/>
      <c r="CO25" s="816"/>
      <c r="CP25" s="816"/>
      <c r="CQ25" s="816"/>
      <c r="CR25" s="816"/>
      <c r="CS25" s="816"/>
      <c r="CT25" s="816"/>
      <c r="CU25" s="816"/>
      <c r="CV25" s="816"/>
      <c r="CW25" s="816"/>
      <c r="CX25" s="816"/>
      <c r="CY25" s="816"/>
      <c r="CZ25" s="816"/>
      <c r="DA25" s="816"/>
      <c r="DB25" s="816"/>
      <c r="DC25" s="816"/>
      <c r="DD25" s="816"/>
      <c r="DE25" s="816"/>
      <c r="DF25" s="816"/>
      <c r="DG25" s="816"/>
      <c r="DH25" s="816"/>
      <c r="DI25" s="816"/>
      <c r="DJ25" s="816"/>
      <c r="DK25" s="816"/>
      <c r="DL25" s="816"/>
      <c r="DM25" s="816"/>
      <c r="DN25" s="816"/>
      <c r="DO25" s="816"/>
      <c r="DP25" s="816"/>
      <c r="DQ25" s="816"/>
      <c r="DR25" s="816"/>
      <c r="DS25" s="816"/>
      <c r="DT25" s="816"/>
      <c r="DU25" s="816"/>
      <c r="DV25" s="816"/>
      <c r="DW25" s="816"/>
      <c r="DX25" s="816"/>
      <c r="DY25" s="816"/>
      <c r="DZ25" s="816"/>
      <c r="EA25" s="816"/>
      <c r="EB25" s="816"/>
      <c r="EC25" s="816"/>
      <c r="ED25" s="816"/>
      <c r="EE25" s="816"/>
      <c r="EF25" s="816"/>
      <c r="EG25" s="816"/>
      <c r="EH25" s="816"/>
      <c r="EI25" s="816"/>
      <c r="EJ25" s="816"/>
      <c r="EK25" s="816"/>
      <c r="EL25" s="816"/>
      <c r="EM25" s="816"/>
      <c r="EN25" s="816"/>
      <c r="EO25" s="816"/>
      <c r="EP25" s="816"/>
      <c r="EQ25" s="816"/>
      <c r="ER25" s="816"/>
      <c r="ES25" s="816"/>
      <c r="ET25" s="816"/>
      <c r="EU25" s="816"/>
      <c r="EV25" s="816"/>
      <c r="EW25" s="816"/>
      <c r="EX25" s="816"/>
      <c r="EY25" s="816"/>
      <c r="EZ25" s="816"/>
      <c r="FA25" s="816"/>
    </row>
    <row r="26" spans="1:157" s="817" customFormat="1" ht="17.100000000000001" customHeight="1">
      <c r="A26" s="2084"/>
      <c r="B26" s="713">
        <v>53</v>
      </c>
      <c r="C26" s="727" t="s">
        <v>208</v>
      </c>
      <c r="D26" s="728" t="s">
        <v>166</v>
      </c>
      <c r="E26" s="716">
        <v>3650</v>
      </c>
      <c r="F26" s="717"/>
      <c r="G26" s="839" t="s">
        <v>155</v>
      </c>
      <c r="H26" s="866" t="s">
        <v>222</v>
      </c>
      <c r="I26" s="229"/>
      <c r="J26" s="718">
        <v>61</v>
      </c>
      <c r="K26" s="730" t="s">
        <v>196</v>
      </c>
      <c r="L26" s="728" t="s">
        <v>166</v>
      </c>
      <c r="M26" s="716">
        <v>1400</v>
      </c>
      <c r="N26" s="717"/>
      <c r="O26" s="839" t="s">
        <v>155</v>
      </c>
      <c r="P26" s="876" t="s">
        <v>220</v>
      </c>
      <c r="Q26" s="237"/>
      <c r="R26" s="865"/>
      <c r="S26" s="714"/>
      <c r="T26" s="812"/>
      <c r="U26" s="716"/>
      <c r="V26" s="717">
        <v>0</v>
      </c>
      <c r="W26" s="847"/>
      <c r="X26" s="866"/>
      <c r="Y26" s="816"/>
      <c r="Z26" s="2028"/>
      <c r="AA26" s="816"/>
      <c r="AB26" s="816"/>
      <c r="AC26" s="816"/>
      <c r="AD26" s="816"/>
      <c r="AE26" s="816"/>
      <c r="AF26" s="816"/>
      <c r="AG26" s="816"/>
      <c r="AH26" s="816"/>
      <c r="AI26" s="816"/>
      <c r="AJ26" s="816"/>
      <c r="AK26" s="816"/>
      <c r="AL26" s="816"/>
      <c r="AM26" s="816"/>
      <c r="AN26" s="816"/>
      <c r="AO26" s="816"/>
      <c r="AP26" s="816"/>
      <c r="AQ26" s="816"/>
      <c r="AR26" s="816"/>
      <c r="AS26" s="816"/>
      <c r="AT26" s="816"/>
      <c r="AU26" s="816"/>
      <c r="AV26" s="816"/>
      <c r="AW26" s="816"/>
      <c r="AX26" s="816"/>
      <c r="AY26" s="816"/>
      <c r="AZ26" s="816"/>
      <c r="BA26" s="816"/>
      <c r="BB26" s="816"/>
      <c r="BC26" s="816"/>
      <c r="BD26" s="816"/>
      <c r="BE26" s="816"/>
      <c r="BF26" s="816"/>
      <c r="BG26" s="816"/>
      <c r="BH26" s="816"/>
      <c r="BI26" s="816"/>
      <c r="BJ26" s="816"/>
      <c r="BK26" s="816"/>
      <c r="BL26" s="816"/>
      <c r="BM26" s="816"/>
      <c r="BN26" s="816"/>
      <c r="BO26" s="816"/>
      <c r="BP26" s="816"/>
      <c r="BQ26" s="816"/>
      <c r="BR26" s="816"/>
      <c r="BS26" s="816"/>
      <c r="BT26" s="816"/>
      <c r="BU26" s="816"/>
      <c r="BV26" s="816"/>
      <c r="BW26" s="816"/>
      <c r="BX26" s="816"/>
      <c r="BY26" s="816"/>
      <c r="BZ26" s="816"/>
      <c r="CA26" s="816"/>
      <c r="CB26" s="816"/>
      <c r="CC26" s="816"/>
      <c r="CD26" s="816"/>
      <c r="CE26" s="816"/>
      <c r="CF26" s="816"/>
      <c r="CG26" s="816"/>
      <c r="CH26" s="816"/>
      <c r="CI26" s="816"/>
      <c r="CJ26" s="816"/>
      <c r="CK26" s="816"/>
      <c r="CL26" s="816"/>
      <c r="CM26" s="816"/>
      <c r="CN26" s="816"/>
      <c r="CO26" s="816"/>
      <c r="CP26" s="816"/>
      <c r="CQ26" s="816"/>
      <c r="CR26" s="816"/>
      <c r="CS26" s="816"/>
      <c r="CT26" s="816"/>
      <c r="CU26" s="816"/>
      <c r="CV26" s="816"/>
      <c r="CW26" s="816"/>
      <c r="CX26" s="816"/>
      <c r="CY26" s="816"/>
      <c r="CZ26" s="816"/>
      <c r="DA26" s="816"/>
      <c r="DB26" s="816"/>
      <c r="DC26" s="816"/>
      <c r="DD26" s="816"/>
      <c r="DE26" s="816"/>
      <c r="DF26" s="816"/>
      <c r="DG26" s="816"/>
      <c r="DH26" s="816"/>
      <c r="DI26" s="816"/>
      <c r="DJ26" s="816"/>
      <c r="DK26" s="816"/>
      <c r="DL26" s="816"/>
      <c r="DM26" s="816"/>
      <c r="DN26" s="816"/>
      <c r="DO26" s="816"/>
      <c r="DP26" s="816"/>
      <c r="DQ26" s="816"/>
      <c r="DR26" s="816"/>
      <c r="DS26" s="816"/>
      <c r="DT26" s="816"/>
      <c r="DU26" s="816"/>
      <c r="DV26" s="816"/>
      <c r="DW26" s="816"/>
      <c r="DX26" s="816"/>
      <c r="DY26" s="816"/>
      <c r="DZ26" s="816"/>
      <c r="EA26" s="816"/>
      <c r="EB26" s="816"/>
      <c r="EC26" s="816"/>
      <c r="ED26" s="816"/>
      <c r="EE26" s="816"/>
      <c r="EF26" s="816"/>
      <c r="EG26" s="816"/>
      <c r="EH26" s="816"/>
      <c r="EI26" s="816"/>
      <c r="EJ26" s="816"/>
      <c r="EK26" s="816"/>
      <c r="EL26" s="816"/>
      <c r="EM26" s="816"/>
      <c r="EN26" s="816"/>
      <c r="EO26" s="816"/>
      <c r="EP26" s="816"/>
      <c r="EQ26" s="816"/>
      <c r="ER26" s="816"/>
      <c r="ES26" s="816"/>
      <c r="ET26" s="816"/>
      <c r="EU26" s="816"/>
      <c r="EV26" s="816"/>
      <c r="EW26" s="816"/>
      <c r="EX26" s="816"/>
      <c r="EY26" s="816"/>
      <c r="EZ26" s="816"/>
      <c r="FA26" s="816"/>
    </row>
    <row r="27" spans="1:157" s="817" customFormat="1" ht="17.100000000000001" customHeight="1">
      <c r="A27" s="2084"/>
      <c r="B27" s="713">
        <v>54</v>
      </c>
      <c r="C27" s="727" t="s">
        <v>209</v>
      </c>
      <c r="D27" s="728" t="s">
        <v>166</v>
      </c>
      <c r="E27" s="716">
        <v>2750</v>
      </c>
      <c r="F27" s="717"/>
      <c r="G27" s="839" t="s">
        <v>155</v>
      </c>
      <c r="H27" s="866" t="s">
        <v>243</v>
      </c>
      <c r="I27" s="229"/>
      <c r="J27" s="718"/>
      <c r="K27" s="2013" t="s">
        <v>886</v>
      </c>
      <c r="L27" s="2014"/>
      <c r="M27" s="2014"/>
      <c r="N27" s="2014"/>
      <c r="O27" s="2015"/>
      <c r="P27" s="876"/>
      <c r="Q27" s="237"/>
      <c r="R27" s="865"/>
      <c r="S27" s="714"/>
      <c r="T27" s="812"/>
      <c r="U27" s="716"/>
      <c r="V27" s="717"/>
      <c r="W27" s="847"/>
      <c r="X27" s="866"/>
      <c r="Y27" s="816"/>
      <c r="Z27" s="2028"/>
      <c r="AA27" s="816"/>
      <c r="AB27" s="816"/>
      <c r="AC27" s="816"/>
      <c r="AD27" s="816"/>
      <c r="AE27" s="816"/>
      <c r="AF27" s="816"/>
      <c r="AG27" s="816"/>
      <c r="AH27" s="816"/>
      <c r="AI27" s="816"/>
      <c r="AJ27" s="816"/>
      <c r="AK27" s="816"/>
      <c r="AL27" s="816"/>
      <c r="AM27" s="816"/>
      <c r="AN27" s="816"/>
      <c r="AO27" s="816"/>
      <c r="AP27" s="816"/>
      <c r="AQ27" s="816"/>
      <c r="AR27" s="816"/>
      <c r="AS27" s="816"/>
      <c r="AT27" s="816"/>
      <c r="AU27" s="816"/>
      <c r="AV27" s="816"/>
      <c r="AW27" s="816"/>
      <c r="AX27" s="816"/>
      <c r="AY27" s="816"/>
      <c r="AZ27" s="816"/>
      <c r="BA27" s="816"/>
      <c r="BB27" s="816"/>
      <c r="BC27" s="816"/>
      <c r="BD27" s="816"/>
      <c r="BE27" s="816"/>
      <c r="BF27" s="816"/>
      <c r="BG27" s="816"/>
      <c r="BH27" s="816"/>
      <c r="BI27" s="816"/>
      <c r="BJ27" s="816"/>
      <c r="BK27" s="816"/>
      <c r="BL27" s="816"/>
      <c r="BM27" s="816"/>
      <c r="BN27" s="816"/>
      <c r="BO27" s="816"/>
      <c r="BP27" s="816"/>
      <c r="BQ27" s="816"/>
      <c r="BR27" s="816"/>
      <c r="BS27" s="816"/>
      <c r="BT27" s="816"/>
      <c r="BU27" s="816"/>
      <c r="BV27" s="816"/>
      <c r="BW27" s="816"/>
      <c r="BX27" s="816"/>
      <c r="BY27" s="816"/>
      <c r="BZ27" s="816"/>
      <c r="CA27" s="816"/>
      <c r="CB27" s="816"/>
      <c r="CC27" s="816"/>
      <c r="CD27" s="816"/>
      <c r="CE27" s="816"/>
      <c r="CF27" s="816"/>
      <c r="CG27" s="816"/>
      <c r="CH27" s="816"/>
      <c r="CI27" s="816"/>
      <c r="CJ27" s="816"/>
      <c r="CK27" s="816"/>
      <c r="CL27" s="816"/>
      <c r="CM27" s="816"/>
      <c r="CN27" s="816"/>
      <c r="CO27" s="816"/>
      <c r="CP27" s="816"/>
      <c r="CQ27" s="816"/>
      <c r="CR27" s="816"/>
      <c r="CS27" s="816"/>
      <c r="CT27" s="816"/>
      <c r="CU27" s="816"/>
      <c r="CV27" s="816"/>
      <c r="CW27" s="816"/>
      <c r="CX27" s="816"/>
      <c r="CY27" s="816"/>
      <c r="CZ27" s="816"/>
      <c r="DA27" s="816"/>
      <c r="DB27" s="816"/>
      <c r="DC27" s="816"/>
      <c r="DD27" s="816"/>
      <c r="DE27" s="816"/>
      <c r="DF27" s="816"/>
      <c r="DG27" s="816"/>
      <c r="DH27" s="816"/>
      <c r="DI27" s="816"/>
      <c r="DJ27" s="816"/>
      <c r="DK27" s="816"/>
      <c r="DL27" s="816"/>
      <c r="DM27" s="816"/>
      <c r="DN27" s="816"/>
      <c r="DO27" s="816"/>
      <c r="DP27" s="816"/>
      <c r="DQ27" s="816"/>
      <c r="DR27" s="816"/>
      <c r="DS27" s="816"/>
      <c r="DT27" s="816"/>
      <c r="DU27" s="816"/>
      <c r="DV27" s="816"/>
      <c r="DW27" s="816"/>
      <c r="DX27" s="816"/>
      <c r="DY27" s="816"/>
      <c r="DZ27" s="816"/>
      <c r="EA27" s="816"/>
      <c r="EB27" s="816"/>
      <c r="EC27" s="816"/>
      <c r="ED27" s="816"/>
      <c r="EE27" s="816"/>
      <c r="EF27" s="816"/>
      <c r="EG27" s="816"/>
      <c r="EH27" s="816"/>
      <c r="EI27" s="816"/>
      <c r="EJ27" s="816"/>
      <c r="EK27" s="816"/>
      <c r="EL27" s="816"/>
      <c r="EM27" s="816"/>
      <c r="EN27" s="816"/>
      <c r="EO27" s="816"/>
      <c r="EP27" s="816"/>
      <c r="EQ27" s="816"/>
      <c r="ER27" s="816"/>
      <c r="ES27" s="816"/>
      <c r="ET27" s="816"/>
      <c r="EU27" s="816"/>
      <c r="EV27" s="816"/>
      <c r="EW27" s="816"/>
      <c r="EX27" s="816"/>
      <c r="EY27" s="816"/>
      <c r="EZ27" s="816"/>
      <c r="FA27" s="816"/>
    </row>
    <row r="28" spans="1:157" s="817" customFormat="1" ht="17.100000000000001" customHeight="1">
      <c r="A28" s="2084"/>
      <c r="B28" s="713">
        <v>55</v>
      </c>
      <c r="C28" s="727" t="s">
        <v>210</v>
      </c>
      <c r="D28" s="728" t="s">
        <v>166</v>
      </c>
      <c r="E28" s="716">
        <v>3500</v>
      </c>
      <c r="F28" s="717"/>
      <c r="G28" s="839"/>
      <c r="H28" s="874" t="s">
        <v>764</v>
      </c>
      <c r="I28" s="229"/>
      <c r="J28" s="718">
        <v>62</v>
      </c>
      <c r="K28" s="730" t="s">
        <v>198</v>
      </c>
      <c r="L28" s="728" t="s">
        <v>166</v>
      </c>
      <c r="M28" s="716">
        <v>5100</v>
      </c>
      <c r="N28" s="717"/>
      <c r="O28" s="839" t="s">
        <v>155</v>
      </c>
      <c r="P28" s="876" t="s">
        <v>220</v>
      </c>
      <c r="Q28" s="237"/>
      <c r="R28" s="865"/>
      <c r="S28" s="714"/>
      <c r="T28" s="812"/>
      <c r="U28" s="716"/>
      <c r="V28" s="717"/>
      <c r="W28" s="847"/>
      <c r="X28" s="866"/>
      <c r="Y28" s="816"/>
      <c r="Z28" s="2028"/>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16"/>
      <c r="AY28" s="816"/>
      <c r="AZ28" s="816"/>
      <c r="BA28" s="816"/>
      <c r="BB28" s="816"/>
      <c r="BC28" s="816"/>
      <c r="BD28" s="816"/>
      <c r="BE28" s="816"/>
      <c r="BF28" s="816"/>
      <c r="BG28" s="816"/>
      <c r="BH28" s="816"/>
      <c r="BI28" s="816"/>
      <c r="BJ28" s="816"/>
      <c r="BK28" s="816"/>
      <c r="BL28" s="816"/>
      <c r="BM28" s="816"/>
      <c r="BN28" s="816"/>
      <c r="BO28" s="816"/>
      <c r="BP28" s="816"/>
      <c r="BQ28" s="816"/>
      <c r="BR28" s="816"/>
      <c r="BS28" s="816"/>
      <c r="BT28" s="816"/>
      <c r="BU28" s="816"/>
      <c r="BV28" s="816"/>
      <c r="BW28" s="816"/>
      <c r="BX28" s="816"/>
      <c r="BY28" s="816"/>
      <c r="BZ28" s="816"/>
      <c r="CA28" s="816"/>
      <c r="CB28" s="816"/>
      <c r="CC28" s="816"/>
      <c r="CD28" s="816"/>
      <c r="CE28" s="816"/>
      <c r="CF28" s="816"/>
      <c r="CG28" s="816"/>
      <c r="CH28" s="816"/>
      <c r="CI28" s="816"/>
      <c r="CJ28" s="816"/>
      <c r="CK28" s="816"/>
      <c r="CL28" s="816"/>
      <c r="CM28" s="816"/>
      <c r="CN28" s="816"/>
      <c r="CO28" s="816"/>
      <c r="CP28" s="816"/>
      <c r="CQ28" s="816"/>
      <c r="CR28" s="816"/>
      <c r="CS28" s="816"/>
      <c r="CT28" s="816"/>
      <c r="CU28" s="816"/>
      <c r="CV28" s="816"/>
      <c r="CW28" s="816"/>
      <c r="CX28" s="816"/>
      <c r="CY28" s="816"/>
      <c r="CZ28" s="816"/>
      <c r="DA28" s="816"/>
      <c r="DB28" s="816"/>
      <c r="DC28" s="816"/>
      <c r="DD28" s="816"/>
      <c r="DE28" s="816"/>
      <c r="DF28" s="816"/>
      <c r="DG28" s="816"/>
      <c r="DH28" s="816"/>
      <c r="DI28" s="816"/>
      <c r="DJ28" s="816"/>
      <c r="DK28" s="816"/>
      <c r="DL28" s="816"/>
      <c r="DM28" s="816"/>
      <c r="DN28" s="816"/>
      <c r="DO28" s="816"/>
      <c r="DP28" s="816"/>
      <c r="DQ28" s="816"/>
      <c r="DR28" s="816"/>
      <c r="DS28" s="816"/>
      <c r="DT28" s="816"/>
      <c r="DU28" s="816"/>
      <c r="DV28" s="816"/>
      <c r="DW28" s="816"/>
      <c r="DX28" s="816"/>
      <c r="DY28" s="816"/>
      <c r="DZ28" s="816"/>
      <c r="EA28" s="816"/>
      <c r="EB28" s="816"/>
      <c r="EC28" s="816"/>
      <c r="ED28" s="816"/>
      <c r="EE28" s="816"/>
      <c r="EF28" s="816"/>
      <c r="EG28" s="816"/>
      <c r="EH28" s="816"/>
      <c r="EI28" s="816"/>
      <c r="EJ28" s="816"/>
      <c r="EK28" s="816"/>
      <c r="EL28" s="816"/>
      <c r="EM28" s="816"/>
      <c r="EN28" s="816"/>
      <c r="EO28" s="816"/>
      <c r="EP28" s="816"/>
      <c r="EQ28" s="816"/>
      <c r="ER28" s="816"/>
      <c r="ES28" s="816"/>
      <c r="ET28" s="816"/>
      <c r="EU28" s="816"/>
      <c r="EV28" s="816"/>
      <c r="EW28" s="816"/>
      <c r="EX28" s="816"/>
      <c r="EY28" s="816"/>
      <c r="EZ28" s="816"/>
      <c r="FA28" s="816"/>
    </row>
    <row r="29" spans="1:157" s="23" customFormat="1" ht="17.100000000000001" customHeight="1" thickBot="1">
      <c r="A29" s="2084"/>
      <c r="B29" s="97"/>
      <c r="C29" s="2086" t="s">
        <v>811</v>
      </c>
      <c r="D29" s="2087"/>
      <c r="E29" s="2087"/>
      <c r="F29" s="2087"/>
      <c r="G29" s="2087"/>
      <c r="H29" s="2088"/>
      <c r="I29" s="141"/>
      <c r="J29" s="101">
        <v>63</v>
      </c>
      <c r="K29" s="228" t="s">
        <v>555</v>
      </c>
      <c r="L29" s="210" t="s">
        <v>166</v>
      </c>
      <c r="M29" s="25">
        <v>650</v>
      </c>
      <c r="N29" s="280"/>
      <c r="O29" s="135" t="s">
        <v>155</v>
      </c>
      <c r="P29" s="263" t="s">
        <v>220</v>
      </c>
      <c r="Q29" s="138"/>
      <c r="R29" s="105"/>
      <c r="S29" s="98"/>
      <c r="T29" s="104"/>
      <c r="U29" s="25"/>
      <c r="V29" s="283"/>
      <c r="W29" s="278"/>
      <c r="X29" s="263"/>
      <c r="Y29" s="3"/>
      <c r="Z29" s="2028"/>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7.100000000000001" customHeight="1" thickTop="1" thickBot="1">
      <c r="A30" s="2084"/>
      <c r="B30" s="1830" t="s">
        <v>851</v>
      </c>
      <c r="C30" s="1763" t="s">
        <v>211</v>
      </c>
      <c r="D30" s="1762" t="s">
        <v>166</v>
      </c>
      <c r="E30" s="1398">
        <v>6500</v>
      </c>
      <c r="F30" s="825"/>
      <c r="G30" s="1537" t="s">
        <v>155</v>
      </c>
      <c r="H30" s="994" t="s">
        <v>239</v>
      </c>
      <c r="I30" s="141"/>
      <c r="J30" s="101">
        <v>64</v>
      </c>
      <c r="K30" s="2018" t="s">
        <v>852</v>
      </c>
      <c r="L30" s="2019"/>
      <c r="M30" s="2019"/>
      <c r="N30" s="2019"/>
      <c r="O30" s="2019"/>
      <c r="P30" s="2020"/>
      <c r="Q30" s="141"/>
      <c r="R30" s="2062" t="s">
        <v>885</v>
      </c>
      <c r="S30" s="2063"/>
      <c r="T30" s="2048">
        <f>SUM(E22:E32,M22:M31,U22:U29)</f>
        <v>66750</v>
      </c>
      <c r="U30" s="2049"/>
      <c r="V30" s="284">
        <f>SUM(F22:F32,N22:N31,V22:V29)</f>
        <v>0</v>
      </c>
      <c r="W30" s="140"/>
      <c r="X30" s="485"/>
      <c r="Y30" s="3"/>
      <c r="Z30" s="2028"/>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7.25" customHeight="1" thickTop="1" thickBot="1">
      <c r="A31" s="2084"/>
      <c r="B31" s="1831"/>
      <c r="C31" s="2077" t="s">
        <v>795</v>
      </c>
      <c r="D31" s="2078"/>
      <c r="E31" s="2078"/>
      <c r="F31" s="2078"/>
      <c r="G31" s="2089"/>
      <c r="H31" s="369"/>
      <c r="I31" s="1769"/>
      <c r="J31" s="102">
        <v>65</v>
      </c>
      <c r="K31" s="1379" t="s">
        <v>554</v>
      </c>
      <c r="L31" s="872" t="s">
        <v>166</v>
      </c>
      <c r="M31" s="26">
        <v>4250</v>
      </c>
      <c r="N31" s="281"/>
      <c r="O31" s="136" t="s">
        <v>155</v>
      </c>
      <c r="P31" s="460" t="s">
        <v>220</v>
      </c>
      <c r="Q31" s="151"/>
      <c r="R31" s="2060" t="s">
        <v>180</v>
      </c>
      <c r="S31" s="2061"/>
      <c r="T31" s="2050">
        <f>SUM(T20,T30)</f>
        <v>192200</v>
      </c>
      <c r="U31" s="2051"/>
      <c r="V31" s="284">
        <f>SUM(V20,V30)</f>
        <v>0</v>
      </c>
      <c r="W31" s="139"/>
      <c r="X31" s="490"/>
      <c r="Y31" s="3"/>
      <c r="Z31" s="2028"/>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7.25" customHeight="1" thickTop="1" thickBot="1">
      <c r="A32" s="2085"/>
      <c r="B32" s="1764">
        <v>57</v>
      </c>
      <c r="C32" s="1765" t="s">
        <v>194</v>
      </c>
      <c r="D32" s="1766" t="s">
        <v>166</v>
      </c>
      <c r="E32" s="1829">
        <v>3350</v>
      </c>
      <c r="F32" s="1767"/>
      <c r="G32" s="1542" t="s">
        <v>155</v>
      </c>
      <c r="H32" s="1768" t="s">
        <v>235</v>
      </c>
      <c r="I32" s="141"/>
      <c r="J32" s="914"/>
      <c r="K32" s="491"/>
      <c r="L32" s="1757"/>
      <c r="M32" s="907"/>
      <c r="N32" s="910"/>
      <c r="O32" s="1547"/>
      <c r="P32" s="912"/>
      <c r="Q32" s="138"/>
      <c r="R32" s="1758"/>
      <c r="S32" s="1758"/>
      <c r="T32" s="1759"/>
      <c r="U32" s="1760"/>
      <c r="V32" s="1761"/>
      <c r="W32" s="138"/>
      <c r="X32" s="438"/>
      <c r="Y32" s="3"/>
      <c r="Z32" s="1756"/>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 customHeight="1" thickTop="1">
      <c r="A33" s="1654" t="s">
        <v>630</v>
      </c>
      <c r="B33" s="106"/>
      <c r="C33" s="84"/>
      <c r="D33" s="74"/>
      <c r="E33" s="74"/>
      <c r="F33" s="74"/>
      <c r="G33" s="74"/>
      <c r="H33" s="74"/>
      <c r="I33" s="74"/>
      <c r="J33" s="74"/>
      <c r="K33" s="74"/>
      <c r="L33" s="75"/>
      <c r="M33" s="74"/>
      <c r="N33" s="76"/>
      <c r="O33" s="76"/>
      <c r="P33" s="76"/>
      <c r="Q33" s="152"/>
      <c r="R33" s="75"/>
      <c r="S33" s="74"/>
      <c r="T33" s="74"/>
      <c r="U33" s="71"/>
      <c r="V33" s="282"/>
      <c r="W33" s="282"/>
      <c r="X33" s="282"/>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 customHeight="1">
      <c r="A34" s="85" t="s">
        <v>374</v>
      </c>
      <c r="B34" s="106"/>
      <c r="C34" s="84"/>
      <c r="D34" s="74"/>
      <c r="E34" s="74"/>
      <c r="F34" s="74"/>
      <c r="G34" s="74"/>
      <c r="H34" s="74"/>
      <c r="I34" s="74"/>
      <c r="J34" s="74"/>
      <c r="K34" s="74"/>
      <c r="L34" s="75"/>
      <c r="M34" s="74"/>
      <c r="N34" s="76"/>
      <c r="O34" s="2059" t="s">
        <v>806</v>
      </c>
      <c r="P34" s="2059"/>
      <c r="Q34" s="2059"/>
      <c r="R34" s="2059"/>
      <c r="S34" s="2059"/>
      <c r="T34" s="2059"/>
      <c r="U34" s="2059"/>
      <c r="V34" s="2004" t="s">
        <v>575</v>
      </c>
      <c r="W34" s="2004"/>
      <c r="X34" s="2004"/>
      <c r="Y34" s="2004"/>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c r="A35" s="85" t="s">
        <v>721</v>
      </c>
      <c r="B35" s="106"/>
      <c r="C35" s="84"/>
      <c r="D35" s="74"/>
      <c r="E35" s="74"/>
      <c r="F35" s="74"/>
      <c r="G35" s="74"/>
      <c r="I35" s="74"/>
      <c r="J35" s="74"/>
      <c r="K35" s="74"/>
      <c r="L35" s="75"/>
      <c r="M35" s="74"/>
      <c r="N35" s="76"/>
      <c r="O35" s="1654" t="s">
        <v>720</v>
      </c>
      <c r="P35" s="1307"/>
      <c r="Q35" s="152"/>
      <c r="R35" s="75"/>
      <c r="S35" s="74"/>
      <c r="T35" s="74"/>
      <c r="U35" s="68"/>
      <c r="V35" s="266"/>
      <c r="W35" s="1956" t="s">
        <v>495</v>
      </c>
      <c r="X35" s="1956"/>
      <c r="Y35" s="3"/>
      <c r="Z35" s="3"/>
      <c r="AA35" s="3"/>
      <c r="AB35" s="3"/>
      <c r="AC35" s="3"/>
      <c r="AD35" s="3"/>
      <c r="AE35" s="3"/>
      <c r="AF35" s="3"/>
      <c r="AG35" s="3"/>
      <c r="AH35" s="28"/>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row>
    <row r="36" spans="1:158" s="23" customFormat="1" ht="15" customHeight="1">
      <c r="A36" s="1941" t="s">
        <v>939</v>
      </c>
      <c r="B36" s="106"/>
      <c r="C36" s="84"/>
      <c r="D36" s="74"/>
      <c r="E36" s="74"/>
      <c r="F36" s="74"/>
      <c r="G36" s="74"/>
      <c r="H36" s="74"/>
      <c r="I36" s="74"/>
      <c r="J36" s="74"/>
      <c r="K36" s="74"/>
      <c r="L36" s="75"/>
      <c r="M36" s="74"/>
      <c r="N36" s="76"/>
      <c r="O36" s="76"/>
      <c r="P36" s="76"/>
      <c r="Q36" s="76"/>
      <c r="R36" s="75"/>
      <c r="S36" s="74"/>
      <c r="T36" s="74"/>
      <c r="U36" s="72"/>
      <c r="V36" s="68"/>
      <c r="W36" s="1956" t="s">
        <v>496</v>
      </c>
      <c r="X36" s="1956"/>
      <c r="Y36" s="3"/>
      <c r="Z36" s="3"/>
      <c r="AA36" s="3"/>
      <c r="AC36" s="3"/>
      <c r="AD36" s="3"/>
      <c r="AE36" s="3"/>
      <c r="AF36" s="3"/>
      <c r="AG36" s="3"/>
      <c r="AH36" s="28"/>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row>
    <row r="37" spans="1:158" ht="14.1" customHeight="1">
      <c r="A37" s="972" t="s">
        <v>484</v>
      </c>
      <c r="B37" s="77"/>
      <c r="C37" s="78"/>
      <c r="D37" s="78"/>
      <c r="E37" s="78"/>
      <c r="F37" s="78"/>
      <c r="G37" s="78"/>
      <c r="H37" s="78"/>
      <c r="I37" s="78"/>
      <c r="J37" s="78"/>
      <c r="K37" s="78"/>
      <c r="S37" s="27"/>
      <c r="T37" s="31"/>
      <c r="U37" s="73"/>
      <c r="V37" s="73"/>
      <c r="W37" s="73"/>
      <c r="X37" s="27"/>
    </row>
    <row r="38" spans="1:158" ht="14.1" customHeight="1">
      <c r="A38" s="972" t="s">
        <v>485</v>
      </c>
      <c r="B38" s="31"/>
      <c r="C38" s="27"/>
      <c r="D38" s="31"/>
      <c r="E38" s="73"/>
      <c r="F38" s="73"/>
      <c r="G38" s="73"/>
      <c r="H38" s="27"/>
      <c r="I38" s="31"/>
      <c r="J38" s="73"/>
      <c r="K38" s="73"/>
      <c r="L38" s="27"/>
      <c r="M38" s="31"/>
      <c r="N38" s="73"/>
      <c r="O38" s="73"/>
      <c r="P38" s="73"/>
      <c r="Q38" s="73"/>
      <c r="R38" s="31"/>
      <c r="S38" s="31"/>
      <c r="T38" s="81"/>
      <c r="U38" s="73"/>
      <c r="V38" s="73"/>
      <c r="W38" s="73"/>
      <c r="X38" s="31"/>
    </row>
    <row r="39" spans="1:158">
      <c r="A39" s="79"/>
      <c r="B39" s="73"/>
      <c r="C39" s="31"/>
      <c r="D39" s="31"/>
      <c r="E39" s="73"/>
      <c r="F39" s="73"/>
      <c r="G39" s="80"/>
      <c r="H39" s="31"/>
      <c r="I39" s="31"/>
      <c r="J39" s="73"/>
      <c r="K39" s="73"/>
      <c r="L39" s="31"/>
      <c r="M39" s="31"/>
      <c r="N39" s="73"/>
      <c r="O39" s="73"/>
      <c r="P39" s="73"/>
      <c r="Q39" s="73"/>
      <c r="R39" s="31"/>
      <c r="V39" s="73"/>
      <c r="W39" s="73"/>
      <c r="X39" s="31"/>
    </row>
    <row r="40" spans="1:158">
      <c r="A40" s="31"/>
      <c r="B40" s="31"/>
      <c r="C40" s="31"/>
      <c r="D40" s="81"/>
      <c r="E40" s="73"/>
      <c r="F40" s="73"/>
      <c r="S40" s="70"/>
      <c r="T40" s="70"/>
      <c r="U40" s="70"/>
      <c r="V40" s="70"/>
      <c r="W40" s="70"/>
      <c r="X40" s="70"/>
    </row>
    <row r="41" spans="1:158">
      <c r="A41" s="70"/>
      <c r="B41" s="70"/>
      <c r="C41" s="70"/>
      <c r="D41" s="70"/>
      <c r="E41" s="70"/>
      <c r="F41" s="70"/>
      <c r="G41" s="70"/>
      <c r="H41" s="70"/>
      <c r="I41" s="70"/>
      <c r="J41" s="70"/>
      <c r="K41" s="70"/>
      <c r="L41" s="70"/>
      <c r="M41" s="70"/>
      <c r="N41" s="70"/>
      <c r="O41" s="70"/>
      <c r="P41" s="70"/>
      <c r="Q41" s="70"/>
      <c r="R41" s="70"/>
      <c r="S41" s="70"/>
      <c r="T41" s="70"/>
      <c r="U41" s="70"/>
      <c r="V41" s="70"/>
      <c r="W41" s="70"/>
      <c r="X41" s="70"/>
    </row>
    <row r="42" spans="1:158">
      <c r="A42" s="70"/>
      <c r="B42" s="70"/>
      <c r="C42" s="70"/>
      <c r="D42" s="70"/>
      <c r="E42" s="70"/>
      <c r="F42" s="70"/>
      <c r="G42" s="70"/>
      <c r="H42" s="70"/>
      <c r="I42" s="70"/>
      <c r="J42" s="70"/>
      <c r="K42" s="70"/>
      <c r="L42" s="70"/>
      <c r="M42" s="70"/>
      <c r="N42" s="70"/>
      <c r="O42" s="70"/>
      <c r="P42" s="70"/>
      <c r="Q42" s="70"/>
      <c r="R42" s="70"/>
      <c r="S42" s="70"/>
      <c r="T42" s="70"/>
      <c r="U42" s="70"/>
      <c r="V42" s="70"/>
      <c r="W42" s="70"/>
      <c r="X42" s="70"/>
    </row>
    <row r="43" spans="1:158">
      <c r="A43" s="70"/>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31"/>
      <c r="T161" s="31"/>
      <c r="U161" s="31"/>
      <c r="V161" s="31"/>
      <c r="W161" s="31"/>
      <c r="X161" s="31"/>
    </row>
    <row r="162" spans="1:24">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row>
    <row r="163" spans="1:24">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row>
  </sheetData>
  <sheetProtection password="C536" sheet="1"/>
  <mergeCells count="56">
    <mergeCell ref="A3:B3"/>
    <mergeCell ref="G2:K3"/>
    <mergeCell ref="L6:M6"/>
    <mergeCell ref="L2:N3"/>
    <mergeCell ref="P1:R2"/>
    <mergeCell ref="A1:B1"/>
    <mergeCell ref="A4:B4"/>
    <mergeCell ref="C2:F3"/>
    <mergeCell ref="C1:D1"/>
    <mergeCell ref="A5:B5"/>
    <mergeCell ref="C19:G19"/>
    <mergeCell ref="A6:A20"/>
    <mergeCell ref="A22:A32"/>
    <mergeCell ref="D6:E6"/>
    <mergeCell ref="C16:G16"/>
    <mergeCell ref="C29:H29"/>
    <mergeCell ref="C31:G31"/>
    <mergeCell ref="L1:N1"/>
    <mergeCell ref="E1:F1"/>
    <mergeCell ref="C24:G24"/>
    <mergeCell ref="L4:M4"/>
    <mergeCell ref="L5:M5"/>
    <mergeCell ref="K12:O12"/>
    <mergeCell ref="K18:O18"/>
    <mergeCell ref="C7:H7"/>
    <mergeCell ref="C14:G14"/>
    <mergeCell ref="K9:P9"/>
    <mergeCell ref="A2:B2"/>
    <mergeCell ref="W36:X36"/>
    <mergeCell ref="T30:U30"/>
    <mergeCell ref="T31:U31"/>
    <mergeCell ref="S11:X11"/>
    <mergeCell ref="S3:U3"/>
    <mergeCell ref="T20:U20"/>
    <mergeCell ref="O34:U34"/>
    <mergeCell ref="R31:S31"/>
    <mergeCell ref="R30:S30"/>
    <mergeCell ref="S1:U2"/>
    <mergeCell ref="K24:O24"/>
    <mergeCell ref="Z4:Z31"/>
    <mergeCell ref="W5:X5"/>
    <mergeCell ref="T6:U6"/>
    <mergeCell ref="V1:X1"/>
    <mergeCell ref="V2:X3"/>
    <mergeCell ref="N5:T5"/>
    <mergeCell ref="G1:K1"/>
    <mergeCell ref="O2:O3"/>
    <mergeCell ref="W35:X35"/>
    <mergeCell ref="V34:Y34"/>
    <mergeCell ref="U5:V5"/>
    <mergeCell ref="W4:X4"/>
    <mergeCell ref="U4:V4"/>
    <mergeCell ref="N4:T4"/>
    <mergeCell ref="K27:O27"/>
    <mergeCell ref="R20:S20"/>
    <mergeCell ref="K30:P30"/>
  </mergeCells>
  <phoneticPr fontId="3"/>
  <conditionalFormatting sqref="N7:N8 V7:V10 V21:V29 F20:F23 F17:F18 F8:F13 F15 N13:N17 N19:N23 V12:V19 N25:N26 F25:F28 N28:N29 N10:N11 F30 N31:N32">
    <cfRule type="expression" dxfId="86" priority="2" stopIfTrue="1">
      <formula>E7&lt;F7</formula>
    </cfRule>
  </conditionalFormatting>
  <conditionalFormatting sqref="V30:V32 V20">
    <cfRule type="expression" dxfId="85" priority="3" stopIfTrue="1">
      <formula>T20&lt;V20</formula>
    </cfRule>
  </conditionalFormatting>
  <conditionalFormatting sqref="F32">
    <cfRule type="expression" dxfId="84" priority="1" stopIfTrue="1">
      <formula>E32&lt;F32</formula>
    </cfRule>
  </conditionalFormatting>
  <dataValidations count="1">
    <dataValidation imeMode="off" allowBlank="1" showInputMessage="1" showErrorMessage="1" sqref="U22:U25"/>
  </dataValidations>
  <pageMargins left="0.59055118110236227" right="0.19685039370078741" top="0.39370078740157483" bottom="0.19685039370078741" header="0.51181102362204722" footer="0.38"/>
  <pageSetup paperSize="9" scale="95" orientation="landscape" cellComments="asDisplayed" horizontalDpi="1200" verticalDpi="1200" r:id="rId1"/>
  <headerFooter alignWithMargins="0">
    <oddHeader xml:space="preserve">&amp;R
</oddHeader>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N1293"/>
  <sheetViews>
    <sheetView showZeros="0" view="pageBreakPreview" zoomScaleNormal="100" workbookViewId="0">
      <selection activeCell="S18" sqref="S18"/>
    </sheetView>
  </sheetViews>
  <sheetFormatPr defaultRowHeight="13.5"/>
  <cols>
    <col min="1" max="1" width="3.375" style="74" customWidth="1"/>
    <col min="2" max="2" width="2.75" style="74" customWidth="1"/>
    <col min="3" max="3" width="13.75" style="74" customWidth="1"/>
    <col min="4" max="4" width="1.625" style="74" customWidth="1"/>
    <col min="5" max="5" width="6.25" style="74" customWidth="1"/>
    <col min="6" max="6" width="9.125" style="74" customWidth="1"/>
    <col min="7" max="7" width="8.75" style="74" customWidth="1"/>
    <col min="8" max="8" width="5.125" style="74" customWidth="1"/>
    <col min="9" max="9" width="0.875" style="74" customWidth="1"/>
    <col min="10" max="10" width="2.75" style="74" customWidth="1"/>
    <col min="11" max="11" width="9.375" style="74" customWidth="1"/>
    <col min="12" max="12" width="1.625" style="74" customWidth="1"/>
    <col min="13" max="13" width="6.25" style="74" customWidth="1"/>
    <col min="14" max="15" width="8.75" style="74" customWidth="1"/>
    <col min="16" max="16" width="5.125" style="74" customWidth="1"/>
    <col min="17" max="17" width="0.875" style="74" customWidth="1"/>
    <col min="18" max="18" width="2.75" style="74" customWidth="1"/>
    <col min="19" max="19" width="9.375" style="74" customWidth="1"/>
    <col min="20" max="20" width="1.625" style="74" customWidth="1"/>
    <col min="21" max="21" width="6.25" style="74" customWidth="1"/>
    <col min="22" max="23" width="8.75" style="74" customWidth="1"/>
    <col min="24" max="24" width="5.125" style="3" customWidth="1"/>
    <col min="25" max="25" width="0.5" style="3" customWidth="1"/>
    <col min="26" max="26" width="2.75" style="3" customWidth="1"/>
    <col min="27" max="27" width="3.375" style="572" customWidth="1"/>
    <col min="28" max="28" width="2.75" style="572" customWidth="1"/>
    <col min="29" max="29" width="8.625" style="572" customWidth="1"/>
    <col min="30" max="30" width="1.625" style="572" customWidth="1"/>
    <col min="31" max="31" width="3" style="572" customWidth="1"/>
    <col min="32" max="33" width="9.125" style="572" customWidth="1"/>
    <col min="34" max="34" width="2.375" style="572" customWidth="1"/>
    <col min="35" max="35" width="9.25" style="572" customWidth="1"/>
    <col min="36" max="36" width="10.125" style="572" customWidth="1"/>
    <col min="37" max="37" width="8.625" style="572" customWidth="1"/>
    <col min="38" max="38" width="1.625" style="572" customWidth="1"/>
    <col min="39" max="39" width="6.25" style="572" customWidth="1"/>
    <col min="40" max="41" width="9.125" style="572" customWidth="1"/>
    <col min="42" max="42" width="5.125" style="572" customWidth="1"/>
    <col min="43" max="43" width="0.875" style="572" customWidth="1"/>
    <col min="44" max="44" width="2.75" style="572" customWidth="1"/>
    <col min="45" max="45" width="8.625" style="572" customWidth="1"/>
    <col min="46" max="46" width="1.625" style="572" customWidth="1"/>
    <col min="47" max="47" width="6.25" style="572" customWidth="1"/>
    <col min="48" max="48" width="9.125" style="572" customWidth="1"/>
    <col min="49" max="49" width="9.125" style="31" customWidth="1"/>
    <col min="50" max="50" width="5.125" style="31" customWidth="1"/>
    <col min="51" max="51" width="0.5" style="7" customWidth="1"/>
    <col min="52" max="52" width="2.625" style="7" customWidth="1"/>
    <col min="53" max="16384" width="9" style="3"/>
  </cols>
  <sheetData>
    <row r="1" spans="1:66" ht="18" customHeight="1" thickTop="1">
      <c r="A1" s="2187" t="str">
        <f>市内河北!A1</f>
        <v>2023年</v>
      </c>
      <c r="B1" s="2187"/>
      <c r="C1" s="2185" t="s">
        <v>306</v>
      </c>
      <c r="D1" s="2186"/>
      <c r="E1" s="2191">
        <f>市内河北!E1</f>
        <v>0</v>
      </c>
      <c r="F1" s="2192"/>
      <c r="G1" s="2193" t="s">
        <v>38</v>
      </c>
      <c r="H1" s="2186"/>
      <c r="I1" s="2186"/>
      <c r="J1" s="2194"/>
      <c r="K1" s="2111" t="s">
        <v>157</v>
      </c>
      <c r="L1" s="2112"/>
      <c r="M1" s="2113"/>
      <c r="N1" s="1044" t="s">
        <v>40</v>
      </c>
      <c r="O1" s="1021" t="s">
        <v>212</v>
      </c>
      <c r="P1" s="2199">
        <f>市内河北!S1</f>
        <v>0</v>
      </c>
      <c r="Q1" s="2199"/>
      <c r="R1" s="2199"/>
      <c r="S1" s="2200"/>
      <c r="T1" s="1043" t="s">
        <v>392</v>
      </c>
      <c r="U1" s="1042"/>
      <c r="V1" s="1042"/>
      <c r="W1" s="1042"/>
      <c r="X1" s="1045"/>
      <c r="Y1" s="1046"/>
      <c r="Z1" s="1047"/>
      <c r="AA1" s="2206"/>
      <c r="AB1" s="2206"/>
      <c r="AC1" s="2214"/>
      <c r="AD1" s="2214"/>
      <c r="AE1" s="2217"/>
      <c r="AF1" s="2217"/>
      <c r="AG1" s="2218"/>
      <c r="AH1" s="2218"/>
      <c r="AI1" s="2218"/>
      <c r="AJ1" s="2218"/>
      <c r="AK1" s="2218"/>
      <c r="AL1" s="2218"/>
      <c r="AM1" s="2218"/>
      <c r="AN1" s="2218"/>
      <c r="AO1" s="534"/>
      <c r="AP1" s="2218"/>
      <c r="AQ1" s="2218"/>
      <c r="AR1" s="2213"/>
      <c r="AS1" s="2213"/>
      <c r="AT1" s="2213"/>
      <c r="AU1" s="2100"/>
      <c r="AV1" s="2100"/>
      <c r="AW1" s="2100"/>
      <c r="AX1" s="2100"/>
      <c r="AY1" s="29"/>
      <c r="AZ1" s="29"/>
    </row>
    <row r="2" spans="1:66" s="23" customFormat="1" ht="16.5" customHeight="1">
      <c r="A2" s="2197">
        <f>市内河北!A2</f>
        <v>45017</v>
      </c>
      <c r="B2" s="2198"/>
      <c r="C2" s="1966">
        <f>市内河北!C2</f>
        <v>0</v>
      </c>
      <c r="D2" s="1983"/>
      <c r="E2" s="1983"/>
      <c r="F2" s="1984"/>
      <c r="G2" s="1982">
        <f>市内河北!G2</f>
        <v>0</v>
      </c>
      <c r="H2" s="1983"/>
      <c r="I2" s="1983"/>
      <c r="J2" s="1984"/>
      <c r="K2" s="1982">
        <f>市内河北!L2</f>
        <v>0</v>
      </c>
      <c r="L2" s="1983"/>
      <c r="M2" s="1984"/>
      <c r="N2" s="2172">
        <f>市内河北!O2</f>
        <v>0</v>
      </c>
      <c r="O2" s="1048"/>
      <c r="P2" s="2201"/>
      <c r="Q2" s="2201"/>
      <c r="R2" s="2201"/>
      <c r="S2" s="2202"/>
      <c r="T2" s="2177">
        <f>市内河北!V2</f>
        <v>0</v>
      </c>
      <c r="U2" s="2178"/>
      <c r="V2" s="2178"/>
      <c r="W2" s="2178"/>
      <c r="X2" s="2179"/>
      <c r="Y2" s="1049"/>
      <c r="Z2" s="1050" t="s">
        <v>128</v>
      </c>
      <c r="AA2" s="535"/>
      <c r="AB2" s="536"/>
      <c r="AC2" s="2208"/>
      <c r="AD2" s="2208"/>
      <c r="AE2" s="2208"/>
      <c r="AF2" s="2208"/>
      <c r="AG2" s="2208"/>
      <c r="AH2" s="2208"/>
      <c r="AI2" s="2208"/>
      <c r="AJ2" s="2208"/>
      <c r="AK2" s="2208"/>
      <c r="AL2" s="2208"/>
      <c r="AM2" s="2208"/>
      <c r="AN2" s="2208"/>
      <c r="AO2" s="2215"/>
      <c r="AP2" s="2218"/>
      <c r="AQ2" s="2218"/>
      <c r="AR2" s="2213"/>
      <c r="AS2" s="2213"/>
      <c r="AT2" s="2213"/>
      <c r="AU2" s="2221"/>
      <c r="AV2" s="2221"/>
      <c r="AW2" s="2221"/>
      <c r="AX2" s="2221"/>
      <c r="AY2" s="22"/>
      <c r="AZ2" s="2"/>
      <c r="BA2" s="3"/>
      <c r="BB2" s="3"/>
      <c r="BC2" s="3"/>
      <c r="BD2" s="3"/>
      <c r="BE2" s="3"/>
      <c r="BF2" s="3"/>
      <c r="BG2" s="3"/>
      <c r="BH2" s="3"/>
      <c r="BI2" s="3"/>
      <c r="BJ2" s="3"/>
      <c r="BK2" s="3"/>
      <c r="BL2" s="3"/>
      <c r="BM2" s="3"/>
      <c r="BN2" s="3"/>
    </row>
    <row r="3" spans="1:66" s="23" customFormat="1" ht="20.25" customHeight="1">
      <c r="A3" s="2183" t="s">
        <v>213</v>
      </c>
      <c r="B3" s="2183"/>
      <c r="C3" s="2134"/>
      <c r="D3" s="2135"/>
      <c r="E3" s="2135"/>
      <c r="F3" s="2136"/>
      <c r="G3" s="2171"/>
      <c r="H3" s="2135"/>
      <c r="I3" s="2135"/>
      <c r="J3" s="2136"/>
      <c r="K3" s="2171"/>
      <c r="L3" s="2135"/>
      <c r="M3" s="2136"/>
      <c r="N3" s="2173"/>
      <c r="O3" s="1051" t="s">
        <v>143</v>
      </c>
      <c r="P3" s="1052"/>
      <c r="Q3" s="2195">
        <f>SUM(F27,N27,V27)</f>
        <v>0</v>
      </c>
      <c r="R3" s="2195"/>
      <c r="S3" s="2196"/>
      <c r="T3" s="2180"/>
      <c r="U3" s="2181"/>
      <c r="V3" s="2181"/>
      <c r="W3" s="2181"/>
      <c r="X3" s="2182"/>
      <c r="Y3" s="1049"/>
      <c r="Z3" s="1049"/>
      <c r="AA3" s="2207"/>
      <c r="AB3" s="2207"/>
      <c r="AC3" s="2208"/>
      <c r="AD3" s="2208"/>
      <c r="AE3" s="2208"/>
      <c r="AF3" s="2208"/>
      <c r="AG3" s="2208"/>
      <c r="AH3" s="2208"/>
      <c r="AI3" s="2208"/>
      <c r="AJ3" s="2208"/>
      <c r="AK3" s="2208"/>
      <c r="AL3" s="2208"/>
      <c r="AM3" s="2208"/>
      <c r="AN3" s="2208"/>
      <c r="AO3" s="2215"/>
      <c r="AP3" s="2218"/>
      <c r="AQ3" s="2218"/>
      <c r="AR3" s="538"/>
      <c r="AS3" s="2216"/>
      <c r="AT3" s="2216"/>
      <c r="AU3" s="2221"/>
      <c r="AV3" s="2221"/>
      <c r="AW3" s="2221"/>
      <c r="AX3" s="2221"/>
      <c r="AY3" s="22"/>
      <c r="AZ3" s="22"/>
      <c r="BA3" s="3"/>
      <c r="BB3" s="3"/>
      <c r="BC3" s="3"/>
      <c r="BD3" s="3"/>
      <c r="BE3" s="3"/>
      <c r="BF3" s="3"/>
      <c r="BG3" s="3"/>
      <c r="BH3" s="3"/>
      <c r="BI3" s="3"/>
      <c r="BJ3" s="3"/>
      <c r="BK3" s="3"/>
      <c r="BL3" s="3"/>
      <c r="BM3" s="3"/>
      <c r="BN3" s="3"/>
    </row>
    <row r="4" spans="1:66" s="23" customFormat="1" ht="18" customHeight="1">
      <c r="A4" s="2129" t="s">
        <v>350</v>
      </c>
      <c r="B4" s="2129"/>
      <c r="C4" s="314" t="s">
        <v>429</v>
      </c>
      <c r="D4" s="1053"/>
      <c r="E4" s="1053"/>
      <c r="F4" s="1053"/>
      <c r="G4" s="1053"/>
      <c r="H4" s="1053"/>
      <c r="I4" s="1053"/>
      <c r="J4" s="1054"/>
      <c r="K4" s="2130" t="s">
        <v>567</v>
      </c>
      <c r="L4" s="2131"/>
      <c r="M4" s="2235">
        <f>市内河北!$N$4</f>
        <v>0</v>
      </c>
      <c r="N4" s="2235"/>
      <c r="O4" s="2235"/>
      <c r="P4" s="2235"/>
      <c r="Q4" s="2235"/>
      <c r="R4" s="2235"/>
      <c r="S4" s="2236"/>
      <c r="T4" s="2226" t="s">
        <v>158</v>
      </c>
      <c r="U4" s="2227"/>
      <c r="V4" s="2232" t="s">
        <v>43</v>
      </c>
      <c r="W4" s="2233"/>
      <c r="X4" s="2234"/>
      <c r="Y4" s="1049"/>
      <c r="Z4" s="1049"/>
      <c r="AA4" s="2240"/>
      <c r="AB4" s="2240"/>
      <c r="AC4" s="540"/>
      <c r="AD4" s="541"/>
      <c r="AE4" s="541"/>
      <c r="AF4" s="541"/>
      <c r="AG4" s="541"/>
      <c r="AH4" s="541"/>
      <c r="AI4" s="541"/>
      <c r="AJ4" s="541"/>
      <c r="AK4" s="541"/>
      <c r="AL4" s="2222"/>
      <c r="AM4" s="2222"/>
      <c r="AN4" s="2220"/>
      <c r="AO4" s="2220"/>
      <c r="AP4" s="2220"/>
      <c r="AQ4" s="2220"/>
      <c r="AR4" s="2220"/>
      <c r="AS4" s="2220"/>
      <c r="AT4" s="2220"/>
      <c r="AU4" s="2218"/>
      <c r="AV4" s="2218"/>
      <c r="AW4" s="2219"/>
      <c r="AX4" s="2219"/>
      <c r="AY4" s="22"/>
      <c r="AZ4" s="22"/>
      <c r="BA4" s="3"/>
      <c r="BB4" s="3"/>
      <c r="BC4" s="3"/>
      <c r="BD4" s="3"/>
      <c r="BE4" s="3"/>
      <c r="BF4" s="3"/>
      <c r="BG4" s="3"/>
      <c r="BH4" s="3"/>
      <c r="BI4" s="3"/>
      <c r="BJ4" s="3"/>
      <c r="BK4" s="3"/>
      <c r="BL4" s="3"/>
      <c r="BM4" s="3"/>
      <c r="BN4" s="3"/>
    </row>
    <row r="5" spans="1:66" s="23" customFormat="1" ht="18" customHeight="1" thickBot="1">
      <c r="A5" s="1055"/>
      <c r="B5" s="1055"/>
      <c r="C5" s="1038" t="s">
        <v>390</v>
      </c>
      <c r="D5" s="1056"/>
      <c r="E5" s="1056"/>
      <c r="F5" s="2209" t="s">
        <v>566</v>
      </c>
      <c r="G5" s="2209"/>
      <c r="H5" s="1056"/>
      <c r="I5" s="1056"/>
      <c r="J5" s="1057"/>
      <c r="K5" s="2138" t="s">
        <v>568</v>
      </c>
      <c r="L5" s="2139"/>
      <c r="M5" s="2144">
        <f>市内河北!$N$5</f>
        <v>0</v>
      </c>
      <c r="N5" s="2144"/>
      <c r="O5" s="2144"/>
      <c r="P5" s="2144"/>
      <c r="Q5" s="2144"/>
      <c r="R5" s="2144"/>
      <c r="S5" s="2145"/>
      <c r="T5" s="2242">
        <f>市内河北!U5</f>
        <v>0</v>
      </c>
      <c r="U5" s="2162"/>
      <c r="V5" s="2229">
        <f>市内河北!W5</f>
        <v>0</v>
      </c>
      <c r="W5" s="2230"/>
      <c r="X5" s="2231"/>
      <c r="Y5" s="1049"/>
      <c r="Z5" s="1049"/>
      <c r="AA5" s="542"/>
      <c r="AB5" s="542"/>
      <c r="AC5" s="540"/>
      <c r="AD5" s="541"/>
      <c r="AE5" s="541"/>
      <c r="AF5" s="541"/>
      <c r="AG5" s="541"/>
      <c r="AH5" s="541"/>
      <c r="AI5" s="541"/>
      <c r="AJ5" s="541"/>
      <c r="AK5" s="541"/>
      <c r="AL5" s="2222"/>
      <c r="AM5" s="2222"/>
      <c r="AN5" s="2212"/>
      <c r="AO5" s="2212"/>
      <c r="AP5" s="2212"/>
      <c r="AQ5" s="2212"/>
      <c r="AR5" s="2212"/>
      <c r="AS5" s="2212"/>
      <c r="AT5" s="2212"/>
      <c r="AU5" s="2239"/>
      <c r="AV5" s="2239"/>
      <c r="AW5" s="2211"/>
      <c r="AX5" s="2211"/>
      <c r="AY5" s="22"/>
      <c r="AZ5" s="22"/>
      <c r="BA5" s="3"/>
      <c r="BB5" s="3"/>
      <c r="BC5" s="3"/>
      <c r="BD5" s="3"/>
      <c r="BE5" s="3"/>
      <c r="BF5" s="3"/>
      <c r="BG5" s="3"/>
      <c r="BH5" s="3"/>
      <c r="BI5" s="3"/>
      <c r="BJ5" s="3"/>
      <c r="BK5" s="3"/>
      <c r="BL5" s="3"/>
      <c r="BM5" s="3"/>
      <c r="BN5" s="3"/>
    </row>
    <row r="6" spans="1:66" s="23" customFormat="1" ht="16.5" customHeight="1" thickTop="1" thickBot="1">
      <c r="A6" s="2151" t="s">
        <v>214</v>
      </c>
      <c r="B6" s="2154" t="s">
        <v>215</v>
      </c>
      <c r="C6" s="2126"/>
      <c r="D6" s="2126"/>
      <c r="E6" s="2126"/>
      <c r="F6" s="2127"/>
      <c r="G6" s="2126"/>
      <c r="H6" s="2128"/>
      <c r="I6" s="1059"/>
      <c r="J6" s="1060" t="s">
        <v>216</v>
      </c>
      <c r="K6" s="1061"/>
      <c r="L6" s="1061"/>
      <c r="M6" s="1061"/>
      <c r="N6" s="1062"/>
      <c r="O6" s="1061"/>
      <c r="P6" s="1063"/>
      <c r="Q6" s="1059"/>
      <c r="R6" s="2125" t="s">
        <v>217</v>
      </c>
      <c r="S6" s="2126"/>
      <c r="T6" s="2126"/>
      <c r="U6" s="2126"/>
      <c r="V6" s="2127"/>
      <c r="W6" s="2126"/>
      <c r="X6" s="2128"/>
      <c r="Y6" s="1058"/>
      <c r="Z6" s="1064"/>
      <c r="AA6" s="2241"/>
      <c r="AB6" s="2228"/>
      <c r="AC6" s="2228"/>
      <c r="AD6" s="2228"/>
      <c r="AE6" s="2228"/>
      <c r="AF6" s="2228"/>
      <c r="AG6" s="2228"/>
      <c r="AH6" s="2228"/>
      <c r="AI6" s="543"/>
      <c r="AJ6" s="2228"/>
      <c r="AK6" s="2228"/>
      <c r="AL6" s="2228"/>
      <c r="AM6" s="2228"/>
      <c r="AN6" s="2228"/>
      <c r="AO6" s="2228"/>
      <c r="AP6" s="2228"/>
      <c r="AQ6" s="544"/>
      <c r="AR6" s="544"/>
      <c r="AS6" s="544"/>
      <c r="AT6" s="544"/>
      <c r="AU6" s="544"/>
      <c r="AV6" s="544"/>
      <c r="AW6" s="7"/>
      <c r="AX6" s="7"/>
      <c r="AY6" s="7"/>
      <c r="AZ6" s="7"/>
      <c r="BA6" s="3"/>
      <c r="BB6" s="3"/>
      <c r="BC6" s="3"/>
      <c r="BD6" s="3"/>
      <c r="BE6" s="3"/>
      <c r="BF6" s="3"/>
    </row>
    <row r="7" spans="1:66" s="23" customFormat="1" ht="16.5" customHeight="1" thickTop="1">
      <c r="A7" s="2152"/>
      <c r="B7" s="1065" t="s">
        <v>181</v>
      </c>
      <c r="C7" s="1066" t="s">
        <v>161</v>
      </c>
      <c r="D7" s="2137" t="s">
        <v>162</v>
      </c>
      <c r="E7" s="2137"/>
      <c r="F7" s="1067" t="s">
        <v>163</v>
      </c>
      <c r="G7" s="163"/>
      <c r="H7" s="1068" t="s">
        <v>164</v>
      </c>
      <c r="I7" s="189"/>
      <c r="J7" s="1069" t="s">
        <v>165</v>
      </c>
      <c r="K7" s="1070" t="s">
        <v>161</v>
      </c>
      <c r="L7" s="2255" t="s">
        <v>162</v>
      </c>
      <c r="M7" s="2256"/>
      <c r="N7" s="1067" t="s">
        <v>163</v>
      </c>
      <c r="O7" s="160"/>
      <c r="P7" s="1072" t="s">
        <v>164</v>
      </c>
      <c r="Q7" s="189"/>
      <c r="R7" s="1073" t="s">
        <v>288</v>
      </c>
      <c r="S7" s="1070" t="s">
        <v>161</v>
      </c>
      <c r="T7" s="2137" t="s">
        <v>162</v>
      </c>
      <c r="U7" s="2137"/>
      <c r="V7" s="1067" t="s">
        <v>163</v>
      </c>
      <c r="W7" s="163"/>
      <c r="X7" s="1068" t="s">
        <v>164</v>
      </c>
      <c r="Y7" s="144"/>
      <c r="Z7" s="2164" t="s">
        <v>349</v>
      </c>
      <c r="AA7" s="2241"/>
      <c r="AB7" s="545"/>
      <c r="AC7" s="546"/>
      <c r="AD7" s="2254"/>
      <c r="AE7" s="2254"/>
      <c r="AF7" s="547"/>
      <c r="AG7" s="548"/>
      <c r="AH7" s="546"/>
      <c r="AI7" s="549"/>
      <c r="AJ7" s="545"/>
      <c r="AK7" s="546"/>
      <c r="AL7" s="2254"/>
      <c r="AM7" s="2254"/>
      <c r="AN7" s="547"/>
      <c r="AO7" s="548"/>
      <c r="AP7" s="537"/>
      <c r="AQ7" s="544"/>
      <c r="AR7" s="550"/>
      <c r="AS7" s="544"/>
      <c r="AT7" s="544"/>
      <c r="AU7" s="544"/>
      <c r="AV7" s="544"/>
      <c r="AW7" s="7"/>
      <c r="AX7" s="7"/>
      <c r="AY7" s="7"/>
      <c r="AZ7" s="2252"/>
      <c r="BA7" s="3"/>
      <c r="BB7" s="3"/>
      <c r="BC7" s="3"/>
      <c r="BD7" s="3"/>
      <c r="BE7" s="3"/>
      <c r="BF7" s="3"/>
    </row>
    <row r="8" spans="1:66" s="23" customFormat="1" ht="16.5" customHeight="1">
      <c r="A8" s="2152"/>
      <c r="B8" s="1833">
        <v>1</v>
      </c>
      <c r="C8" s="1075" t="s">
        <v>790</v>
      </c>
      <c r="D8" s="1093" t="s">
        <v>166</v>
      </c>
      <c r="E8" s="1713">
        <v>5800</v>
      </c>
      <c r="F8" s="279"/>
      <c r="G8" s="164" t="s">
        <v>155</v>
      </c>
      <c r="H8" s="1755" t="s">
        <v>789</v>
      </c>
      <c r="I8" s="1077"/>
      <c r="J8" s="1078">
        <v>1</v>
      </c>
      <c r="K8" s="1079" t="s">
        <v>219</v>
      </c>
      <c r="L8" s="1080"/>
      <c r="M8" s="1081">
        <v>1750</v>
      </c>
      <c r="N8" s="286"/>
      <c r="O8" s="161" t="s">
        <v>155</v>
      </c>
      <c r="P8" s="1082" t="s">
        <v>223</v>
      </c>
      <c r="Q8" s="1083"/>
      <c r="R8" s="1084">
        <v>1</v>
      </c>
      <c r="S8" s="2243" t="s">
        <v>920</v>
      </c>
      <c r="T8" s="2244"/>
      <c r="U8" s="2244"/>
      <c r="V8" s="2244"/>
      <c r="W8" s="2245"/>
      <c r="X8" s="1085" t="s">
        <v>233</v>
      </c>
      <c r="Y8" s="289"/>
      <c r="Z8" s="2164"/>
      <c r="AA8" s="2241"/>
      <c r="AB8" s="546"/>
      <c r="AC8" s="551"/>
      <c r="AD8" s="546"/>
      <c r="AE8" s="552"/>
      <c r="AF8" s="553"/>
      <c r="AG8" s="554"/>
      <c r="AH8" s="555"/>
      <c r="AI8" s="233"/>
      <c r="AJ8" s="546"/>
      <c r="AK8" s="551"/>
      <c r="AL8" s="556"/>
      <c r="AM8" s="552"/>
      <c r="AN8" s="553"/>
      <c r="AO8" s="554"/>
      <c r="AP8" s="555"/>
      <c r="AQ8" s="544"/>
      <c r="AR8" s="550"/>
      <c r="AS8" s="544"/>
      <c r="AT8" s="544"/>
      <c r="AU8" s="544"/>
      <c r="AV8" s="544"/>
      <c r="AW8" s="7"/>
      <c r="AX8" s="7"/>
      <c r="AY8" s="7"/>
      <c r="AZ8" s="2252"/>
      <c r="BA8" s="3"/>
      <c r="BB8" s="3"/>
      <c r="BC8" s="3"/>
      <c r="BD8" s="3"/>
      <c r="BE8" s="3"/>
      <c r="BF8" s="3"/>
    </row>
    <row r="9" spans="1:66" s="817" customFormat="1" ht="16.5" customHeight="1">
      <c r="A9" s="2152"/>
      <c r="B9" s="170">
        <v>2</v>
      </c>
      <c r="C9" s="1715" t="s">
        <v>887</v>
      </c>
      <c r="D9" s="1093" t="s">
        <v>166</v>
      </c>
      <c r="E9" s="1714">
        <v>2550</v>
      </c>
      <c r="F9" s="717"/>
      <c r="G9" s="815" t="s">
        <v>155</v>
      </c>
      <c r="H9" s="1088" t="s">
        <v>220</v>
      </c>
      <c r="I9" s="1089"/>
      <c r="J9" s="1078">
        <v>2</v>
      </c>
      <c r="K9" s="823" t="s">
        <v>560</v>
      </c>
      <c r="L9" s="882"/>
      <c r="M9" s="1087">
        <v>1500</v>
      </c>
      <c r="N9" s="818"/>
      <c r="O9" s="815" t="s">
        <v>155</v>
      </c>
      <c r="P9" s="1090" t="s">
        <v>220</v>
      </c>
      <c r="Q9" s="1091"/>
      <c r="R9" s="820">
        <v>2</v>
      </c>
      <c r="S9" s="2223" t="s">
        <v>921</v>
      </c>
      <c r="T9" s="2224"/>
      <c r="U9" s="2224"/>
      <c r="V9" s="2224"/>
      <c r="W9" s="2225"/>
      <c r="X9" s="1092" t="s">
        <v>220</v>
      </c>
      <c r="Y9" s="565"/>
      <c r="Z9" s="2164"/>
      <c r="AA9" s="2241"/>
      <c r="AB9" s="557"/>
      <c r="AC9" s="558"/>
      <c r="AD9" s="559"/>
      <c r="AE9" s="552"/>
      <c r="AF9" s="553"/>
      <c r="AG9" s="232"/>
      <c r="AH9" s="555"/>
      <c r="AI9" s="560"/>
      <c r="AJ9" s="546"/>
      <c r="AK9" s="231"/>
      <c r="AL9" s="561"/>
      <c r="AM9" s="562"/>
      <c r="AN9" s="553"/>
      <c r="AO9" s="232"/>
      <c r="AP9" s="555"/>
      <c r="AQ9" s="544"/>
      <c r="AR9" s="550"/>
      <c r="AS9" s="544"/>
      <c r="AT9" s="544"/>
      <c r="AU9" s="544"/>
      <c r="AV9" s="544"/>
      <c r="AW9" s="544"/>
      <c r="AX9" s="544"/>
      <c r="AY9" s="544"/>
      <c r="AZ9" s="2252"/>
      <c r="BA9" s="816"/>
      <c r="BB9" s="816"/>
      <c r="BC9" s="816"/>
      <c r="BD9" s="816"/>
      <c r="BE9" s="816"/>
      <c r="BF9" s="816"/>
    </row>
    <row r="10" spans="1:66" s="817" customFormat="1" ht="16.5" customHeight="1">
      <c r="A10" s="2152"/>
      <c r="B10" s="170">
        <v>3</v>
      </c>
      <c r="C10" s="823" t="s">
        <v>232</v>
      </c>
      <c r="D10" s="1093" t="s">
        <v>166</v>
      </c>
      <c r="E10" s="1087">
        <v>1250</v>
      </c>
      <c r="F10" s="717"/>
      <c r="G10" s="815" t="s">
        <v>155</v>
      </c>
      <c r="H10" s="1088" t="s">
        <v>220</v>
      </c>
      <c r="I10" s="1089"/>
      <c r="J10" s="1078">
        <v>3</v>
      </c>
      <c r="K10" s="1094" t="s">
        <v>303</v>
      </c>
      <c r="L10" s="882"/>
      <c r="M10" s="1087">
        <v>1400</v>
      </c>
      <c r="N10" s="818"/>
      <c r="O10" s="819"/>
      <c r="P10" s="1090" t="s">
        <v>233</v>
      </c>
      <c r="Q10" s="1091"/>
      <c r="R10" s="820">
        <v>3</v>
      </c>
      <c r="S10" s="823" t="s">
        <v>149</v>
      </c>
      <c r="T10" s="1086"/>
      <c r="U10" s="1087">
        <v>850</v>
      </c>
      <c r="V10" s="717"/>
      <c r="W10" s="815"/>
      <c r="X10" s="1088" t="s">
        <v>235</v>
      </c>
      <c r="Y10" s="565"/>
      <c r="Z10" s="2164"/>
      <c r="AA10" s="2241"/>
      <c r="AB10" s="557"/>
      <c r="AC10" s="558"/>
      <c r="AD10" s="559"/>
      <c r="AE10" s="552"/>
      <c r="AF10" s="553"/>
      <c r="AG10" s="232"/>
      <c r="AH10" s="555"/>
      <c r="AI10" s="560"/>
      <c r="AJ10" s="546"/>
      <c r="AK10" s="231"/>
      <c r="AL10" s="561"/>
      <c r="AM10" s="562"/>
      <c r="AN10" s="553"/>
      <c r="AO10" s="232"/>
      <c r="AP10" s="555"/>
      <c r="AQ10" s="544"/>
      <c r="AR10" s="550"/>
      <c r="AS10" s="544"/>
      <c r="AT10" s="544"/>
      <c r="AU10" s="544"/>
      <c r="AV10" s="544"/>
      <c r="AW10" s="544"/>
      <c r="AX10" s="544"/>
      <c r="AY10" s="544"/>
      <c r="AZ10" s="2252"/>
      <c r="BA10" s="816"/>
      <c r="BB10" s="816"/>
      <c r="BC10" s="816"/>
      <c r="BD10" s="816"/>
      <c r="BE10" s="816"/>
      <c r="BF10" s="816"/>
    </row>
    <row r="11" spans="1:66" s="817" customFormat="1" ht="16.5" customHeight="1">
      <c r="A11" s="2152"/>
      <c r="B11" s="170">
        <v>4</v>
      </c>
      <c r="C11" s="823" t="s">
        <v>242</v>
      </c>
      <c r="D11" s="1093" t="s">
        <v>166</v>
      </c>
      <c r="E11" s="1087">
        <v>1850</v>
      </c>
      <c r="F11" s="717"/>
      <c r="G11" s="815" t="s">
        <v>155</v>
      </c>
      <c r="H11" s="1088" t="s">
        <v>229</v>
      </c>
      <c r="I11" s="1089"/>
      <c r="J11" s="1078">
        <v>4</v>
      </c>
      <c r="K11" s="1094" t="s">
        <v>434</v>
      </c>
      <c r="L11" s="882"/>
      <c r="M11" s="1087">
        <v>1300</v>
      </c>
      <c r="N11" s="818"/>
      <c r="O11" s="815" t="s">
        <v>155</v>
      </c>
      <c r="P11" s="1090" t="s">
        <v>235</v>
      </c>
      <c r="Q11" s="1091"/>
      <c r="R11" s="820">
        <v>4</v>
      </c>
      <c r="S11" s="823" t="s">
        <v>724</v>
      </c>
      <c r="T11" s="1531" t="s">
        <v>549</v>
      </c>
      <c r="U11" s="1087">
        <v>2020</v>
      </c>
      <c r="V11" s="717"/>
      <c r="W11" s="815" t="s">
        <v>155</v>
      </c>
      <c r="X11" s="1097" t="s">
        <v>237</v>
      </c>
      <c r="Y11" s="565"/>
      <c r="Z11" s="2164"/>
      <c r="AA11" s="2241"/>
      <c r="AB11" s="557"/>
      <c r="AC11" s="558"/>
      <c r="AD11" s="559"/>
      <c r="AE11" s="552"/>
      <c r="AF11" s="553"/>
      <c r="AG11" s="232"/>
      <c r="AH11" s="555"/>
      <c r="AI11" s="560"/>
      <c r="AJ11" s="546"/>
      <c r="AK11" s="551"/>
      <c r="AL11" s="556"/>
      <c r="AM11" s="552"/>
      <c r="AN11" s="553"/>
      <c r="AO11" s="232"/>
      <c r="AP11" s="555"/>
      <c r="AQ11" s="544"/>
      <c r="AR11" s="550"/>
      <c r="AS11" s="544"/>
      <c r="AT11" s="544"/>
      <c r="AU11" s="544"/>
      <c r="AV11" s="544"/>
      <c r="AW11" s="544"/>
      <c r="AX11" s="544"/>
      <c r="AY11" s="544"/>
      <c r="AZ11" s="2252"/>
      <c r="BA11" s="816"/>
      <c r="BB11" s="816"/>
      <c r="BC11" s="816"/>
      <c r="BD11" s="816"/>
      <c r="BE11" s="816"/>
      <c r="BF11" s="816"/>
    </row>
    <row r="12" spans="1:66" s="817" customFormat="1" ht="16.5" customHeight="1" thickBot="1">
      <c r="A12" s="2152"/>
      <c r="B12" s="170">
        <v>5</v>
      </c>
      <c r="C12" s="1094" t="s">
        <v>762</v>
      </c>
      <c r="D12" s="1093" t="s">
        <v>166</v>
      </c>
      <c r="E12" s="1087">
        <v>3300</v>
      </c>
      <c r="F12" s="717"/>
      <c r="G12" s="815" t="s">
        <v>155</v>
      </c>
      <c r="H12" s="1092" t="s">
        <v>640</v>
      </c>
      <c r="I12" s="1089"/>
      <c r="J12" s="1078">
        <v>5</v>
      </c>
      <c r="K12" s="823" t="s">
        <v>240</v>
      </c>
      <c r="L12" s="1098"/>
      <c r="M12" s="1087">
        <v>1200</v>
      </c>
      <c r="N12" s="818"/>
      <c r="O12" s="815" t="s">
        <v>155</v>
      </c>
      <c r="P12" s="1090" t="s">
        <v>220</v>
      </c>
      <c r="Q12" s="1091"/>
      <c r="R12" s="820">
        <v>5</v>
      </c>
      <c r="S12" s="823" t="s">
        <v>224</v>
      </c>
      <c r="T12" s="1086"/>
      <c r="U12" s="1087">
        <v>1400</v>
      </c>
      <c r="V12" s="725"/>
      <c r="W12" s="815" t="s">
        <v>155</v>
      </c>
      <c r="X12" s="1092" t="s">
        <v>234</v>
      </c>
      <c r="Y12" s="566"/>
      <c r="Z12" s="2164"/>
      <c r="AA12" s="2241"/>
      <c r="AB12" s="557"/>
      <c r="AC12" s="558"/>
      <c r="AD12" s="559"/>
      <c r="AE12" s="552"/>
      <c r="AF12" s="553"/>
      <c r="AG12" s="232"/>
      <c r="AH12" s="539"/>
      <c r="AI12" s="560"/>
      <c r="AJ12" s="546"/>
      <c r="AK12" s="551"/>
      <c r="AL12" s="561"/>
      <c r="AM12" s="552"/>
      <c r="AN12" s="553"/>
      <c r="AO12" s="232"/>
      <c r="AP12" s="555"/>
      <c r="AQ12" s="544"/>
      <c r="AR12" s="550"/>
      <c r="AS12" s="544"/>
      <c r="AT12" s="544"/>
      <c r="AU12" s="544"/>
      <c r="AV12" s="544"/>
      <c r="AW12" s="544"/>
      <c r="AX12" s="544"/>
      <c r="AY12" s="544"/>
      <c r="AZ12" s="2252"/>
      <c r="BA12" s="816"/>
      <c r="BB12" s="816"/>
      <c r="BC12" s="816"/>
      <c r="BD12" s="816"/>
      <c r="BE12" s="816"/>
      <c r="BF12" s="816"/>
    </row>
    <row r="13" spans="1:66" s="817" customFormat="1" ht="16.5" customHeight="1" thickTop="1">
      <c r="A13" s="2152"/>
      <c r="B13" s="170">
        <v>6</v>
      </c>
      <c r="C13" s="823" t="s">
        <v>175</v>
      </c>
      <c r="D13" s="1093" t="s">
        <v>166</v>
      </c>
      <c r="E13" s="1087">
        <v>2450</v>
      </c>
      <c r="F13" s="717"/>
      <c r="G13" s="815" t="s">
        <v>155</v>
      </c>
      <c r="H13" s="1092" t="s">
        <v>234</v>
      </c>
      <c r="I13" s="1095"/>
      <c r="J13" s="1078">
        <v>6</v>
      </c>
      <c r="K13" s="1094" t="s">
        <v>725</v>
      </c>
      <c r="L13" s="1098"/>
      <c r="M13" s="1087">
        <v>2350</v>
      </c>
      <c r="N13" s="818"/>
      <c r="O13" s="815" t="s">
        <v>155</v>
      </c>
      <c r="P13" s="1090" t="s">
        <v>563</v>
      </c>
      <c r="Q13" s="1091"/>
      <c r="R13" s="1107"/>
      <c r="S13" s="1903"/>
      <c r="T13" s="1908"/>
      <c r="U13" s="1109"/>
      <c r="V13" s="1909"/>
      <c r="W13" s="1910"/>
      <c r="X13" s="1911"/>
      <c r="Y13" s="565"/>
      <c r="Z13" s="2164"/>
      <c r="AA13" s="2241"/>
      <c r="AB13" s="557"/>
      <c r="AC13" s="558"/>
      <c r="AD13" s="559"/>
      <c r="AE13" s="552"/>
      <c r="AF13" s="553"/>
      <c r="AG13" s="232"/>
      <c r="AH13" s="563"/>
      <c r="AI13" s="560"/>
      <c r="AJ13" s="233"/>
      <c r="AK13" s="551"/>
      <c r="AL13" s="556"/>
      <c r="AM13" s="552"/>
      <c r="AN13" s="564"/>
      <c r="AO13" s="232"/>
      <c r="AP13" s="565"/>
      <c r="AQ13" s="544"/>
      <c r="AR13" s="550"/>
      <c r="AS13" s="544"/>
      <c r="AT13" s="544"/>
      <c r="AU13" s="544"/>
      <c r="AV13" s="544"/>
      <c r="AW13" s="544"/>
      <c r="AX13" s="544"/>
      <c r="AY13" s="544"/>
      <c r="AZ13" s="2252"/>
      <c r="BA13" s="816"/>
      <c r="BB13" s="816"/>
      <c r="BC13" s="816"/>
      <c r="BD13" s="816"/>
      <c r="BE13" s="816"/>
      <c r="BF13" s="816"/>
    </row>
    <row r="14" spans="1:66" s="817" customFormat="1" ht="16.5" customHeight="1">
      <c r="A14" s="2152"/>
      <c r="B14" s="170">
        <v>7</v>
      </c>
      <c r="C14" s="823" t="s">
        <v>207</v>
      </c>
      <c r="D14" s="1093" t="s">
        <v>166</v>
      </c>
      <c r="E14" s="1087">
        <v>2900</v>
      </c>
      <c r="F14" s="717"/>
      <c r="G14" s="815" t="s">
        <v>155</v>
      </c>
      <c r="H14" s="1092" t="s">
        <v>222</v>
      </c>
      <c r="I14" s="1089"/>
      <c r="J14" s="1078">
        <v>7</v>
      </c>
      <c r="K14" s="823" t="s">
        <v>168</v>
      </c>
      <c r="L14" s="1098"/>
      <c r="M14" s="1087">
        <v>1600</v>
      </c>
      <c r="N14" s="818"/>
      <c r="O14" s="815" t="s">
        <v>155</v>
      </c>
      <c r="P14" s="1099" t="s">
        <v>237</v>
      </c>
      <c r="Q14" s="1091"/>
      <c r="R14" s="1912"/>
      <c r="S14" s="231"/>
      <c r="T14" s="878"/>
      <c r="U14" s="562"/>
      <c r="V14" s="1909"/>
      <c r="W14" s="232"/>
      <c r="X14" s="1913"/>
      <c r="Y14" s="962"/>
      <c r="Z14" s="2164"/>
      <c r="AA14" s="2241"/>
      <c r="AB14" s="557"/>
      <c r="AC14" s="558"/>
      <c r="AD14" s="559"/>
      <c r="AE14" s="552"/>
      <c r="AF14" s="553"/>
      <c r="AG14" s="232"/>
      <c r="AH14" s="555"/>
      <c r="AI14" s="560"/>
      <c r="AJ14" s="233"/>
      <c r="AK14" s="551"/>
      <c r="AL14" s="561"/>
      <c r="AM14" s="552"/>
      <c r="AN14" s="564"/>
      <c r="AO14" s="232"/>
      <c r="AP14" s="565"/>
      <c r="AQ14" s="544"/>
      <c r="AR14" s="550"/>
      <c r="AS14" s="544"/>
      <c r="AT14" s="544"/>
      <c r="AU14" s="544"/>
      <c r="AV14" s="544"/>
      <c r="AW14" s="544"/>
      <c r="AX14" s="544"/>
      <c r="AY14" s="544"/>
      <c r="AZ14" s="2252"/>
      <c r="BA14" s="816"/>
      <c r="BB14" s="816"/>
      <c r="BC14" s="816"/>
      <c r="BD14" s="816"/>
      <c r="BE14" s="816"/>
      <c r="BF14" s="816"/>
    </row>
    <row r="15" spans="1:66" s="817" customFormat="1" ht="16.5" customHeight="1" thickBot="1">
      <c r="A15" s="2152"/>
      <c r="B15" s="170">
        <v>8</v>
      </c>
      <c r="C15" s="823" t="s">
        <v>245</v>
      </c>
      <c r="D15" s="1093" t="s">
        <v>166</v>
      </c>
      <c r="E15" s="1087">
        <v>1300</v>
      </c>
      <c r="F15" s="717"/>
      <c r="G15" s="815" t="s">
        <v>155</v>
      </c>
      <c r="H15" s="1092" t="s">
        <v>222</v>
      </c>
      <c r="I15" s="1089"/>
      <c r="J15" s="1078">
        <v>8</v>
      </c>
      <c r="K15" s="823" t="s">
        <v>244</v>
      </c>
      <c r="L15" s="882"/>
      <c r="M15" s="1087">
        <v>1800</v>
      </c>
      <c r="N15" s="818"/>
      <c r="O15" s="815" t="s">
        <v>155</v>
      </c>
      <c r="P15" s="1100" t="s">
        <v>237</v>
      </c>
      <c r="Q15" s="1091"/>
      <c r="R15" s="1914" t="s">
        <v>922</v>
      </c>
      <c r="S15" s="1915"/>
      <c r="T15" s="1916"/>
      <c r="U15" s="1917"/>
      <c r="V15" s="1918"/>
      <c r="W15" s="1919"/>
      <c r="X15" s="1920"/>
      <c r="Y15" s="565"/>
      <c r="Z15" s="2164"/>
      <c r="AA15" s="2241"/>
      <c r="AB15" s="557"/>
      <c r="AC15" s="558"/>
      <c r="AD15" s="559"/>
      <c r="AE15" s="552"/>
      <c r="AF15" s="553"/>
      <c r="AG15" s="232"/>
      <c r="AH15" s="555"/>
      <c r="AI15" s="560"/>
      <c r="AJ15" s="233"/>
      <c r="AK15" s="548"/>
      <c r="AL15" s="235"/>
      <c r="AM15" s="230"/>
      <c r="AN15" s="564"/>
      <c r="AO15" s="237"/>
      <c r="AP15" s="566"/>
      <c r="AQ15" s="544"/>
      <c r="AR15" s="550"/>
      <c r="AS15" s="544"/>
      <c r="AT15" s="544"/>
      <c r="AU15" s="544"/>
      <c r="AV15" s="544"/>
      <c r="AW15" s="544"/>
      <c r="AX15" s="544"/>
      <c r="AY15" s="544"/>
      <c r="AZ15" s="2252"/>
      <c r="BA15" s="816"/>
      <c r="BB15" s="816"/>
      <c r="BC15" s="816"/>
      <c r="BD15" s="816"/>
      <c r="BE15" s="816"/>
      <c r="BF15" s="816"/>
    </row>
    <row r="16" spans="1:66" s="817" customFormat="1" ht="16.5" customHeight="1" thickTop="1">
      <c r="A16" s="2152"/>
      <c r="B16" s="170">
        <v>9</v>
      </c>
      <c r="C16" s="1108" t="s">
        <v>251</v>
      </c>
      <c r="D16" s="1093" t="s">
        <v>166</v>
      </c>
      <c r="E16" s="1109">
        <v>1850</v>
      </c>
      <c r="F16" s="825"/>
      <c r="G16" s="826" t="s">
        <v>155</v>
      </c>
      <c r="H16" s="1110" t="s">
        <v>225</v>
      </c>
      <c r="I16" s="1089"/>
      <c r="J16" s="1078">
        <v>9</v>
      </c>
      <c r="K16" s="823" t="s">
        <v>224</v>
      </c>
      <c r="L16" s="1101"/>
      <c r="M16" s="1087">
        <v>1650</v>
      </c>
      <c r="N16" s="818"/>
      <c r="O16" s="815" t="s">
        <v>155</v>
      </c>
      <c r="P16" s="1090" t="s">
        <v>236</v>
      </c>
      <c r="Q16" s="1889"/>
      <c r="R16" s="1891">
        <v>6</v>
      </c>
      <c r="S16" s="1921" t="s">
        <v>923</v>
      </c>
      <c r="T16" s="1922" t="s">
        <v>166</v>
      </c>
      <c r="U16" s="1923">
        <v>1100</v>
      </c>
      <c r="V16" s="717"/>
      <c r="W16" s="1892"/>
      <c r="X16" s="1893"/>
      <c r="Y16" s="565"/>
      <c r="Z16" s="2164"/>
      <c r="AA16" s="2241"/>
      <c r="AB16" s="557"/>
      <c r="AC16" s="558"/>
      <c r="AD16" s="559"/>
      <c r="AE16" s="552"/>
      <c r="AF16" s="553"/>
      <c r="AG16" s="232"/>
      <c r="AH16" s="539"/>
      <c r="AI16" s="1702"/>
      <c r="AJ16" s="233"/>
      <c r="AK16" s="548"/>
      <c r="AL16" s="235"/>
      <c r="AM16" s="230"/>
      <c r="AN16" s="564"/>
      <c r="AO16" s="237"/>
      <c r="AP16" s="566"/>
      <c r="AQ16" s="544"/>
      <c r="AR16" s="550"/>
      <c r="AS16" s="544"/>
      <c r="AT16" s="544"/>
      <c r="AU16" s="544"/>
      <c r="AV16" s="544"/>
      <c r="AW16" s="544"/>
      <c r="AX16" s="544"/>
      <c r="AY16" s="544"/>
      <c r="AZ16" s="2252"/>
      <c r="BA16" s="816"/>
      <c r="BB16" s="816"/>
      <c r="BC16" s="816"/>
      <c r="BD16" s="816"/>
      <c r="BE16" s="816"/>
      <c r="BF16" s="816"/>
    </row>
    <row r="17" spans="1:66" s="817" customFormat="1" ht="16.5" customHeight="1">
      <c r="A17" s="2152"/>
      <c r="B17" s="170">
        <v>10</v>
      </c>
      <c r="C17" s="1111" t="s">
        <v>221</v>
      </c>
      <c r="D17" s="1093" t="s">
        <v>166</v>
      </c>
      <c r="E17" s="1087">
        <v>2450</v>
      </c>
      <c r="F17" s="717"/>
      <c r="G17" s="824" t="s">
        <v>155</v>
      </c>
      <c r="H17" s="1092" t="s">
        <v>222</v>
      </c>
      <c r="I17" s="1095"/>
      <c r="J17" s="1078">
        <v>10</v>
      </c>
      <c r="K17" s="823" t="s">
        <v>176</v>
      </c>
      <c r="L17" s="1101"/>
      <c r="M17" s="1087">
        <v>1200</v>
      </c>
      <c r="N17" s="818"/>
      <c r="O17" s="815" t="s">
        <v>155</v>
      </c>
      <c r="P17" s="1090" t="s">
        <v>234</v>
      </c>
      <c r="Q17" s="1889"/>
      <c r="R17" s="1894">
        <v>7</v>
      </c>
      <c r="S17" s="1924" t="s">
        <v>924</v>
      </c>
      <c r="T17" s="1925" t="s">
        <v>166</v>
      </c>
      <c r="U17" s="1926">
        <v>500</v>
      </c>
      <c r="V17" s="717"/>
      <c r="W17" s="815"/>
      <c r="X17" s="1895"/>
      <c r="Y17" s="565"/>
      <c r="Z17" s="2164"/>
      <c r="AA17" s="2241"/>
      <c r="AB17" s="557"/>
      <c r="AC17" s="558"/>
      <c r="AD17" s="559"/>
      <c r="AE17" s="552"/>
      <c r="AF17" s="553"/>
      <c r="AG17" s="232"/>
      <c r="AH17" s="555"/>
      <c r="AI17" s="560"/>
      <c r="AJ17" s="233"/>
      <c r="AK17" s="548"/>
      <c r="AL17" s="235"/>
      <c r="AM17" s="230"/>
      <c r="AN17" s="564"/>
      <c r="AO17" s="237"/>
      <c r="AP17" s="566"/>
      <c r="AQ17" s="544"/>
      <c r="AR17" s="550"/>
      <c r="AS17" s="544"/>
      <c r="AT17" s="544"/>
      <c r="AU17" s="544"/>
      <c r="AV17" s="544"/>
      <c r="AW17" s="544"/>
      <c r="AX17" s="544"/>
      <c r="AY17" s="544"/>
      <c r="AZ17" s="2252"/>
      <c r="BA17" s="816"/>
      <c r="BB17" s="816"/>
      <c r="BC17" s="816"/>
      <c r="BD17" s="816"/>
      <c r="BE17" s="816"/>
      <c r="BF17" s="816"/>
    </row>
    <row r="18" spans="1:66" s="817" customFormat="1" ht="16.5" customHeight="1">
      <c r="A18" s="2152"/>
      <c r="B18" s="170">
        <v>11</v>
      </c>
      <c r="C18" s="1111" t="s">
        <v>224</v>
      </c>
      <c r="D18" s="1093" t="s">
        <v>166</v>
      </c>
      <c r="E18" s="1087">
        <v>3800</v>
      </c>
      <c r="F18" s="717"/>
      <c r="G18" s="815"/>
      <c r="H18" s="1092" t="s">
        <v>225</v>
      </c>
      <c r="I18" s="1089"/>
      <c r="J18" s="1078">
        <v>11</v>
      </c>
      <c r="K18" s="823" t="s">
        <v>376</v>
      </c>
      <c r="L18" s="1102"/>
      <c r="M18" s="1087">
        <v>1050</v>
      </c>
      <c r="N18" s="818"/>
      <c r="O18" s="815" t="s">
        <v>155</v>
      </c>
      <c r="P18" s="1090" t="s">
        <v>225</v>
      </c>
      <c r="Q18" s="1890"/>
      <c r="R18" s="1894">
        <v>8</v>
      </c>
      <c r="S18" s="1939" t="s">
        <v>925</v>
      </c>
      <c r="T18" s="1925" t="s">
        <v>166</v>
      </c>
      <c r="U18" s="1926">
        <v>250</v>
      </c>
      <c r="V18" s="717"/>
      <c r="W18" s="815"/>
      <c r="X18" s="1895"/>
      <c r="Y18" s="565"/>
      <c r="Z18" s="2164"/>
      <c r="AA18" s="2241"/>
      <c r="AB18" s="557"/>
      <c r="AC18" s="558"/>
      <c r="AD18" s="559"/>
      <c r="AE18" s="552"/>
      <c r="AF18" s="553"/>
      <c r="AG18" s="232"/>
      <c r="AH18" s="555"/>
      <c r="AI18" s="560"/>
      <c r="AJ18" s="233"/>
      <c r="AK18" s="548"/>
      <c r="AL18" s="235"/>
      <c r="AM18" s="230"/>
      <c r="AN18" s="564"/>
      <c r="AO18" s="237"/>
      <c r="AP18" s="566"/>
      <c r="AQ18" s="544"/>
      <c r="AR18" s="544"/>
      <c r="AS18" s="544"/>
      <c r="AT18" s="544"/>
      <c r="AU18" s="544"/>
      <c r="AV18" s="544"/>
      <c r="AW18" s="544"/>
      <c r="AX18" s="544"/>
      <c r="AY18" s="544"/>
      <c r="AZ18" s="2252"/>
      <c r="BA18" s="816"/>
      <c r="BB18" s="816"/>
      <c r="BC18" s="816"/>
      <c r="BD18" s="816"/>
      <c r="BE18" s="816"/>
      <c r="BF18" s="816"/>
    </row>
    <row r="19" spans="1:66" s="817" customFormat="1" ht="16.5" customHeight="1">
      <c r="A19" s="2152"/>
      <c r="B19" s="170">
        <v>12</v>
      </c>
      <c r="C19" s="1744" t="s">
        <v>226</v>
      </c>
      <c r="D19" s="1553" t="s">
        <v>166</v>
      </c>
      <c r="E19" s="1109">
        <v>1750</v>
      </c>
      <c r="F19" s="825"/>
      <c r="G19" s="1745"/>
      <c r="H19" s="1746" t="s">
        <v>661</v>
      </c>
      <c r="I19" s="1089"/>
      <c r="J19" s="1078">
        <v>12</v>
      </c>
      <c r="K19" s="823" t="s">
        <v>559</v>
      </c>
      <c r="L19" s="1098"/>
      <c r="M19" s="1087">
        <v>3500</v>
      </c>
      <c r="N19" s="818"/>
      <c r="O19" s="815"/>
      <c r="P19" s="1090" t="s">
        <v>241</v>
      </c>
      <c r="Q19" s="1890"/>
      <c r="R19" s="1894">
        <v>9</v>
      </c>
      <c r="S19" s="1924" t="s">
        <v>926</v>
      </c>
      <c r="T19" s="1925" t="s">
        <v>166</v>
      </c>
      <c r="U19" s="1926">
        <v>300</v>
      </c>
      <c r="V19" s="717"/>
      <c r="W19" s="821"/>
      <c r="X19" s="1896"/>
      <c r="Y19" s="566"/>
      <c r="Z19" s="2165"/>
      <c r="AA19" s="2241"/>
      <c r="AB19" s="557"/>
      <c r="AC19" s="558"/>
      <c r="AD19" s="559"/>
      <c r="AE19" s="552"/>
      <c r="AF19" s="553"/>
      <c r="AG19" s="232"/>
      <c r="AH19" s="555"/>
      <c r="AI19" s="560"/>
      <c r="AJ19" s="233"/>
      <c r="AK19" s="548"/>
      <c r="AL19" s="565"/>
      <c r="AM19" s="230"/>
      <c r="AN19" s="564"/>
      <c r="AO19" s="237"/>
      <c r="AP19" s="566"/>
      <c r="AQ19" s="544"/>
      <c r="AR19" s="544"/>
      <c r="AS19" s="544"/>
      <c r="AT19" s="544"/>
      <c r="AU19" s="544"/>
      <c r="AV19" s="544"/>
      <c r="AW19" s="544"/>
      <c r="AX19" s="544"/>
      <c r="AY19" s="544"/>
      <c r="AZ19" s="2253"/>
      <c r="BA19" s="816"/>
      <c r="BB19" s="816"/>
      <c r="BC19" s="816"/>
      <c r="BD19" s="816"/>
      <c r="BE19" s="816"/>
      <c r="BF19" s="816"/>
    </row>
    <row r="20" spans="1:66" s="817" customFormat="1" ht="16.5" customHeight="1">
      <c r="A20" s="2152"/>
      <c r="B20" s="729"/>
      <c r="C20" s="1809"/>
      <c r="D20" s="1093"/>
      <c r="E20" s="1813"/>
      <c r="F20" s="828"/>
      <c r="G20" s="1811"/>
      <c r="H20" s="1818"/>
      <c r="I20" s="1089"/>
      <c r="J20" s="1078">
        <v>13</v>
      </c>
      <c r="K20" s="823" t="s">
        <v>207</v>
      </c>
      <c r="L20" s="1098"/>
      <c r="M20" s="1087">
        <v>2150</v>
      </c>
      <c r="N20" s="818"/>
      <c r="O20" s="815" t="s">
        <v>155</v>
      </c>
      <c r="P20" s="1090" t="s">
        <v>222</v>
      </c>
      <c r="Q20" s="1889"/>
      <c r="R20" s="1894">
        <v>10</v>
      </c>
      <c r="S20" s="1924" t="s">
        <v>927</v>
      </c>
      <c r="T20" s="1925" t="s">
        <v>166</v>
      </c>
      <c r="U20" s="1926">
        <v>1250</v>
      </c>
      <c r="V20" s="717"/>
      <c r="W20" s="821"/>
      <c r="X20" s="1896"/>
      <c r="Y20" s="566"/>
      <c r="Z20" s="2165"/>
      <c r="AA20" s="2241"/>
      <c r="AB20" s="557"/>
      <c r="AC20" s="558"/>
      <c r="AD20" s="559"/>
      <c r="AE20" s="552"/>
      <c r="AF20" s="553"/>
      <c r="AG20" s="232"/>
      <c r="AH20" s="555"/>
      <c r="AI20" s="560"/>
      <c r="AJ20" s="233"/>
      <c r="AK20" s="548"/>
      <c r="AL20" s="567"/>
      <c r="AM20" s="230"/>
      <c r="AN20" s="564"/>
      <c r="AO20" s="237"/>
      <c r="AP20" s="231"/>
      <c r="AQ20" s="544"/>
      <c r="AR20" s="544"/>
      <c r="AS20" s="544"/>
      <c r="AT20" s="544"/>
      <c r="AU20" s="544"/>
      <c r="AV20" s="544"/>
      <c r="AW20" s="544"/>
      <c r="AX20" s="544"/>
      <c r="AY20" s="544"/>
      <c r="AZ20" s="2253"/>
      <c r="BA20" s="816"/>
      <c r="BB20" s="816"/>
      <c r="BC20" s="816"/>
      <c r="BD20" s="816"/>
      <c r="BE20" s="816"/>
      <c r="BF20" s="816"/>
    </row>
    <row r="21" spans="1:66" s="817" customFormat="1" ht="16.5" customHeight="1">
      <c r="A21" s="2152"/>
      <c r="B21" s="729"/>
      <c r="C21" s="1809"/>
      <c r="D21" s="1093"/>
      <c r="E21" s="1813"/>
      <c r="F21" s="828"/>
      <c r="G21" s="1811"/>
      <c r="H21" s="1818"/>
      <c r="I21" s="1089"/>
      <c r="J21" s="1078">
        <v>14</v>
      </c>
      <c r="K21" s="823" t="s">
        <v>245</v>
      </c>
      <c r="L21" s="1098"/>
      <c r="M21" s="1087">
        <v>3300</v>
      </c>
      <c r="N21" s="818"/>
      <c r="O21" s="815" t="s">
        <v>155</v>
      </c>
      <c r="P21" s="1104" t="s">
        <v>227</v>
      </c>
      <c r="Q21" s="1889"/>
      <c r="R21" s="1894">
        <v>11</v>
      </c>
      <c r="S21" s="1924" t="s">
        <v>928</v>
      </c>
      <c r="T21" s="1925" t="s">
        <v>166</v>
      </c>
      <c r="U21" s="1926">
        <v>200</v>
      </c>
      <c r="V21" s="717"/>
      <c r="W21" s="821"/>
      <c r="X21" s="1896"/>
      <c r="Y21" s="566"/>
      <c r="Z21" s="2165"/>
      <c r="AA21" s="2241"/>
      <c r="AB21" s="557"/>
      <c r="AC21" s="558"/>
      <c r="AD21" s="559"/>
      <c r="AE21" s="552"/>
      <c r="AF21" s="553"/>
      <c r="AG21" s="232"/>
      <c r="AH21" s="555"/>
      <c r="AI21" s="560"/>
      <c r="AJ21" s="233"/>
      <c r="AK21" s="548"/>
      <c r="AL21" s="567"/>
      <c r="AM21" s="568"/>
      <c r="AN21" s="564"/>
      <c r="AO21" s="237"/>
      <c r="AP21" s="231"/>
      <c r="AQ21" s="544"/>
      <c r="AR21" s="544"/>
      <c r="AS21" s="544"/>
      <c r="AT21" s="544"/>
      <c r="AU21" s="544"/>
      <c r="AV21" s="544"/>
      <c r="AW21" s="544"/>
      <c r="AX21" s="544"/>
      <c r="AY21" s="544"/>
      <c r="AZ21" s="2253"/>
      <c r="BA21" s="816"/>
      <c r="BB21" s="816"/>
      <c r="BC21" s="816"/>
      <c r="BD21" s="816"/>
      <c r="BE21" s="816"/>
      <c r="BF21" s="816"/>
    </row>
    <row r="22" spans="1:66" s="817" customFormat="1" ht="16.5" customHeight="1">
      <c r="A22" s="2152"/>
      <c r="B22" s="1105"/>
      <c r="C22" s="1809"/>
      <c r="D22" s="1093"/>
      <c r="E22" s="1813"/>
      <c r="F22" s="828"/>
      <c r="G22" s="1811"/>
      <c r="H22" s="1818"/>
      <c r="I22" s="1089"/>
      <c r="J22" s="1078">
        <v>15</v>
      </c>
      <c r="K22" s="823" t="s">
        <v>853</v>
      </c>
      <c r="L22" s="1531" t="s">
        <v>549</v>
      </c>
      <c r="M22" s="1087">
        <v>2050</v>
      </c>
      <c r="N22" s="818"/>
      <c r="O22" s="815" t="s">
        <v>155</v>
      </c>
      <c r="P22" s="1090" t="s">
        <v>246</v>
      </c>
      <c r="Q22" s="1889"/>
      <c r="R22" s="1894">
        <v>12</v>
      </c>
      <c r="S22" s="1924" t="s">
        <v>929</v>
      </c>
      <c r="T22" s="1925" t="s">
        <v>166</v>
      </c>
      <c r="U22" s="1926">
        <v>100</v>
      </c>
      <c r="V22" s="717"/>
      <c r="W22" s="821"/>
      <c r="X22" s="1896"/>
      <c r="Y22" s="566"/>
      <c r="Z22" s="1103"/>
      <c r="AA22" s="2241"/>
      <c r="AB22" s="558"/>
      <c r="AC22" s="558"/>
      <c r="AD22" s="559"/>
      <c r="AE22" s="552"/>
      <c r="AF22" s="553"/>
      <c r="AG22" s="232"/>
      <c r="AH22" s="555"/>
      <c r="AI22" s="560"/>
      <c r="AJ22" s="560"/>
      <c r="AK22" s="548"/>
      <c r="AL22" s="569"/>
      <c r="AM22" s="568"/>
      <c r="AN22" s="564"/>
      <c r="AO22" s="237"/>
      <c r="AP22" s="231"/>
      <c r="AQ22" s="544"/>
      <c r="AR22" s="544"/>
      <c r="AS22" s="544"/>
      <c r="AT22" s="544"/>
      <c r="AU22" s="544"/>
      <c r="AV22" s="544"/>
      <c r="AW22" s="544"/>
      <c r="AX22" s="544"/>
      <c r="AY22" s="544"/>
      <c r="AZ22" s="544"/>
      <c r="BA22" s="816"/>
      <c r="BB22" s="816"/>
      <c r="BC22" s="816"/>
      <c r="BD22" s="816"/>
      <c r="BE22" s="816"/>
      <c r="BF22" s="816"/>
    </row>
    <row r="23" spans="1:66" s="817" customFormat="1" ht="16.5" customHeight="1" thickBot="1">
      <c r="A23" s="2152"/>
      <c r="B23" s="1107"/>
      <c r="C23" s="1812"/>
      <c r="D23" s="1093"/>
      <c r="E23" s="1813"/>
      <c r="F23" s="828"/>
      <c r="G23" s="815"/>
      <c r="H23" s="1090"/>
      <c r="I23" s="1089"/>
      <c r="J23" s="1078">
        <v>16</v>
      </c>
      <c r="K23" s="823" t="s">
        <v>247</v>
      </c>
      <c r="L23" s="1098"/>
      <c r="M23" s="1087">
        <v>1800</v>
      </c>
      <c r="N23" s="818"/>
      <c r="O23" s="815" t="s">
        <v>155</v>
      </c>
      <c r="P23" s="1096" t="s">
        <v>234</v>
      </c>
      <c r="Q23" s="1889"/>
      <c r="R23" s="1897">
        <v>13</v>
      </c>
      <c r="S23" s="1927" t="s">
        <v>930</v>
      </c>
      <c r="T23" s="1928" t="s">
        <v>166</v>
      </c>
      <c r="U23" s="1929">
        <v>100</v>
      </c>
      <c r="V23" s="717"/>
      <c r="W23" s="1898"/>
      <c r="X23" s="1899"/>
      <c r="Y23" s="566"/>
      <c r="Z23" s="1103"/>
      <c r="AA23" s="2241"/>
      <c r="AB23" s="558"/>
      <c r="AC23" s="558"/>
      <c r="AD23" s="559"/>
      <c r="AE23" s="552"/>
      <c r="AF23" s="553"/>
      <c r="AG23" s="570"/>
      <c r="AH23" s="555"/>
      <c r="AI23" s="560"/>
      <c r="AJ23" s="231"/>
      <c r="AK23" s="548"/>
      <c r="AL23" s="235"/>
      <c r="AM23" s="230"/>
      <c r="AN23" s="564"/>
      <c r="AO23" s="237"/>
      <c r="AP23" s="566"/>
      <c r="AQ23" s="544"/>
      <c r="AR23" s="544"/>
      <c r="AS23" s="544"/>
      <c r="AT23" s="544"/>
      <c r="AU23" s="544"/>
      <c r="AV23" s="544"/>
      <c r="AW23" s="544"/>
      <c r="AX23" s="544"/>
      <c r="AY23" s="544"/>
      <c r="AZ23" s="544"/>
      <c r="BA23" s="816"/>
      <c r="BB23" s="816"/>
      <c r="BC23" s="816"/>
      <c r="BD23" s="816"/>
      <c r="BE23" s="816"/>
      <c r="BF23" s="816"/>
    </row>
    <row r="24" spans="1:66" s="817" customFormat="1" ht="16.5" customHeight="1" thickTop="1">
      <c r="A24" s="2152"/>
      <c r="B24" s="1105"/>
      <c r="C24" s="1809"/>
      <c r="D24" s="1093"/>
      <c r="E24" s="1813"/>
      <c r="F24" s="828"/>
      <c r="G24" s="1811"/>
      <c r="H24" s="1818"/>
      <c r="I24" s="1089"/>
      <c r="J24" s="1078">
        <v>17</v>
      </c>
      <c r="K24" s="1094" t="s">
        <v>562</v>
      </c>
      <c r="L24" s="1098"/>
      <c r="M24" s="1087">
        <v>1300</v>
      </c>
      <c r="N24" s="1434"/>
      <c r="O24" s="815"/>
      <c r="P24" s="1090" t="s">
        <v>220</v>
      </c>
      <c r="Q24" s="1091"/>
      <c r="R24" s="2246" t="s">
        <v>931</v>
      </c>
      <c r="S24" s="2247"/>
      <c r="T24" s="2247"/>
      <c r="U24" s="2247"/>
      <c r="V24" s="2247"/>
      <c r="W24" s="2247"/>
      <c r="X24" s="2248"/>
      <c r="Y24" s="566"/>
      <c r="Z24" s="1103"/>
      <c r="AA24" s="2241"/>
      <c r="AB24" s="558"/>
      <c r="AC24" s="558"/>
      <c r="AD24" s="559"/>
      <c r="AE24" s="552"/>
      <c r="AF24" s="553"/>
      <c r="AG24" s="232"/>
      <c r="AH24" s="555"/>
      <c r="AI24" s="560"/>
      <c r="AJ24" s="231"/>
      <c r="AK24" s="548"/>
      <c r="AL24" s="235"/>
      <c r="AM24" s="230"/>
      <c r="AN24" s="564"/>
      <c r="AO24" s="237"/>
      <c r="AP24" s="566"/>
      <c r="AQ24" s="544"/>
      <c r="AR24" s="544"/>
      <c r="AS24" s="544"/>
      <c r="AT24" s="544"/>
      <c r="AU24" s="544"/>
      <c r="AV24" s="544"/>
      <c r="AW24" s="544"/>
      <c r="AX24" s="544"/>
      <c r="AY24" s="544"/>
      <c r="AZ24" s="544"/>
      <c r="BA24" s="816"/>
      <c r="BB24" s="816"/>
      <c r="BC24" s="816"/>
      <c r="BD24" s="816"/>
      <c r="BE24" s="816"/>
      <c r="BF24" s="816"/>
    </row>
    <row r="25" spans="1:66" s="817" customFormat="1" ht="16.5" customHeight="1">
      <c r="A25" s="2152"/>
      <c r="B25" s="1105"/>
      <c r="C25" s="1111"/>
      <c r="D25" s="1093"/>
      <c r="E25" s="1087"/>
      <c r="F25" s="717"/>
      <c r="G25" s="815"/>
      <c r="H25" s="1092"/>
      <c r="I25" s="1089"/>
      <c r="J25" s="827"/>
      <c r="K25" s="1094"/>
      <c r="L25" s="1098"/>
      <c r="M25" s="1087"/>
      <c r="N25" s="1434"/>
      <c r="O25" s="815"/>
      <c r="P25" s="1090"/>
      <c r="Q25" s="1106"/>
      <c r="R25" s="1902" t="s">
        <v>932</v>
      </c>
      <c r="S25" s="231"/>
      <c r="T25" s="231"/>
      <c r="U25" s="231"/>
      <c r="V25" s="231"/>
      <c r="W25" s="231"/>
      <c r="X25" s="1904"/>
      <c r="Y25" s="566"/>
      <c r="Z25" s="1103"/>
      <c r="AA25" s="2241"/>
      <c r="AB25" s="558"/>
      <c r="AC25" s="558"/>
      <c r="AD25" s="559"/>
      <c r="AE25" s="552"/>
      <c r="AF25" s="553"/>
      <c r="AG25" s="237"/>
      <c r="AH25" s="555"/>
      <c r="AI25" s="234"/>
      <c r="AJ25" s="231"/>
      <c r="AK25" s="548"/>
      <c r="AL25" s="235"/>
      <c r="AM25" s="230"/>
      <c r="AN25" s="564"/>
      <c r="AO25" s="237"/>
      <c r="AP25" s="566"/>
      <c r="AQ25" s="544"/>
      <c r="AR25" s="544"/>
      <c r="AS25" s="544"/>
      <c r="AT25" s="544"/>
      <c r="AU25" s="544"/>
      <c r="AV25" s="544"/>
      <c r="AW25" s="544"/>
      <c r="AX25" s="544"/>
      <c r="AY25" s="544"/>
      <c r="AZ25" s="544"/>
      <c r="BA25" s="816"/>
      <c r="BB25" s="816"/>
      <c r="BC25" s="816"/>
      <c r="BD25" s="816"/>
      <c r="BE25" s="816"/>
      <c r="BF25" s="816"/>
    </row>
    <row r="26" spans="1:66" s="817" customFormat="1" ht="16.5" customHeight="1" thickBot="1">
      <c r="A26" s="2210"/>
      <c r="B26" s="1819"/>
      <c r="C26" s="1814"/>
      <c r="D26" s="1553"/>
      <c r="E26" s="1810"/>
      <c r="F26" s="1709"/>
      <c r="G26" s="1815"/>
      <c r="H26" s="1820"/>
      <c r="I26" s="1747"/>
      <c r="J26" s="827"/>
      <c r="K26" s="1094"/>
      <c r="L26" s="1098"/>
      <c r="M26" s="1087"/>
      <c r="N26" s="1709"/>
      <c r="O26" s="815"/>
      <c r="P26" s="1090"/>
      <c r="Q26" s="1091"/>
      <c r="R26" s="1905"/>
      <c r="S26" s="1906"/>
      <c r="T26" s="1900"/>
      <c r="U26" s="822"/>
      <c r="V26" s="1907"/>
      <c r="W26" s="237"/>
      <c r="X26" s="1901"/>
      <c r="Y26" s="566"/>
      <c r="Z26" s="1103"/>
      <c r="AA26" s="559"/>
      <c r="AB26" s="234"/>
      <c r="AC26" s="234"/>
      <c r="AD26" s="571"/>
      <c r="AE26" s="562"/>
      <c r="AF26" s="564"/>
      <c r="AG26" s="237"/>
      <c r="AH26" s="565"/>
      <c r="AI26" s="234"/>
      <c r="AJ26" s="231"/>
      <c r="AK26" s="548"/>
      <c r="AL26" s="235"/>
      <c r="AM26" s="230"/>
      <c r="AN26" s="564"/>
      <c r="AO26" s="237"/>
      <c r="AP26" s="566"/>
      <c r="AQ26" s="544"/>
      <c r="AR26" s="544"/>
      <c r="AS26" s="544"/>
      <c r="AT26" s="544"/>
      <c r="AU26" s="544"/>
      <c r="AV26" s="544"/>
      <c r="AW26" s="544"/>
      <c r="AX26" s="544"/>
      <c r="AY26" s="544"/>
      <c r="AZ26" s="544"/>
      <c r="BA26" s="816"/>
      <c r="BB26" s="816"/>
      <c r="BC26" s="816"/>
      <c r="BD26" s="816"/>
      <c r="BE26" s="816"/>
      <c r="BF26" s="816"/>
    </row>
    <row r="27" spans="1:66" s="23" customFormat="1" ht="16.5" customHeight="1" thickTop="1" thickBot="1">
      <c r="A27" s="2153"/>
      <c r="B27" s="2203" t="s">
        <v>252</v>
      </c>
      <c r="C27" s="2204"/>
      <c r="D27" s="2157">
        <f>SUM(E8:E26)</f>
        <v>31250</v>
      </c>
      <c r="E27" s="2157"/>
      <c r="F27" s="1114">
        <f>SUM(F8:F26)</f>
        <v>0</v>
      </c>
      <c r="G27" s="211"/>
      <c r="H27" s="1816"/>
      <c r="I27" s="212"/>
      <c r="J27" s="2114" t="s">
        <v>253</v>
      </c>
      <c r="K27" s="2115"/>
      <c r="L27" s="2109">
        <f>SUM(M8:M26)</f>
        <v>30900</v>
      </c>
      <c r="M27" s="2110"/>
      <c r="N27" s="1114">
        <f>SUM(N8:N26)</f>
        <v>0</v>
      </c>
      <c r="O27" s="159"/>
      <c r="P27" s="142"/>
      <c r="Q27" s="149"/>
      <c r="R27" s="2203" t="s">
        <v>248</v>
      </c>
      <c r="S27" s="2204"/>
      <c r="T27" s="2157">
        <f>SUM(U8:U26)</f>
        <v>8070</v>
      </c>
      <c r="U27" s="2157"/>
      <c r="V27" s="1114">
        <f>SUM(V8:V26)</f>
        <v>0</v>
      </c>
      <c r="W27" s="1753"/>
      <c r="X27" s="1754"/>
      <c r="Y27" s="215"/>
      <c r="Z27" s="1025"/>
      <c r="AA27" s="559"/>
      <c r="AB27" s="550"/>
      <c r="AD27" s="575"/>
      <c r="AE27" s="575"/>
      <c r="AF27" s="576"/>
      <c r="AG27" s="576"/>
      <c r="AH27" s="576"/>
      <c r="AI27" s="576"/>
      <c r="AJ27" s="576"/>
      <c r="AK27" s="573"/>
      <c r="AL27" s="576"/>
      <c r="AM27" s="572"/>
      <c r="AN27" s="572"/>
      <c r="AO27" s="572"/>
      <c r="AP27" s="572"/>
      <c r="AQ27" s="572"/>
      <c r="AR27" s="572"/>
      <c r="AS27" s="544"/>
      <c r="AT27" s="544"/>
      <c r="AU27" s="550"/>
      <c r="AV27" s="550"/>
      <c r="AW27" s="531"/>
      <c r="AX27" s="531"/>
      <c r="AY27" s="7"/>
      <c r="AZ27" s="7"/>
      <c r="BA27" s="3"/>
      <c r="BB27" s="3"/>
      <c r="BC27" s="3"/>
      <c r="BD27" s="3"/>
      <c r="BE27" s="3"/>
      <c r="BF27" s="3"/>
      <c r="BG27" s="3"/>
      <c r="BH27" s="3"/>
    </row>
    <row r="28" spans="1:66" ht="14.1" customHeight="1" thickTop="1">
      <c r="A28" s="205" t="s">
        <v>631</v>
      </c>
      <c r="B28" s="1115"/>
      <c r="C28" s="1115"/>
      <c r="D28" s="1115"/>
      <c r="E28" s="1115"/>
      <c r="F28" s="1115"/>
      <c r="G28" s="138"/>
      <c r="H28" s="1116"/>
      <c r="I28" s="138"/>
      <c r="J28" s="138"/>
      <c r="K28" s="1116"/>
      <c r="L28" s="141"/>
      <c r="M28" s="138"/>
      <c r="N28" s="138"/>
      <c r="O28" s="138"/>
      <c r="P28" s="138"/>
      <c r="Q28" s="141"/>
      <c r="R28" s="206"/>
      <c r="S28" s="1117"/>
      <c r="T28" s="1117"/>
      <c r="U28" s="1118"/>
      <c r="V28" s="1028"/>
      <c r="W28" s="1956"/>
      <c r="X28" s="1956"/>
      <c r="Y28" s="1119"/>
      <c r="Z28" s="1119"/>
      <c r="AB28" s="551"/>
      <c r="AC28" s="581"/>
      <c r="AE28" s="573"/>
      <c r="AF28" s="573"/>
      <c r="AG28" s="573"/>
      <c r="AH28" s="581"/>
      <c r="AJ28" s="573"/>
      <c r="AK28" s="573"/>
      <c r="AL28" s="581"/>
      <c r="AN28" s="573"/>
      <c r="AO28" s="573"/>
      <c r="AP28" s="573"/>
      <c r="AQ28" s="577"/>
      <c r="AS28" s="581"/>
      <c r="AU28" s="2170"/>
      <c r="AV28" s="2170"/>
      <c r="AW28" s="2170"/>
      <c r="AX28" s="2170"/>
      <c r="AY28" s="2170"/>
      <c r="AZ28" s="2170"/>
    </row>
    <row r="29" spans="1:66" s="23" customFormat="1" ht="15" customHeight="1">
      <c r="A29" s="205" t="s">
        <v>595</v>
      </c>
      <c r="B29" s="1120"/>
      <c r="C29" s="1120"/>
      <c r="D29" s="1120"/>
      <c r="E29" s="1120"/>
      <c r="F29" s="1120"/>
      <c r="G29" s="1120"/>
      <c r="H29" s="1299"/>
      <c r="I29" s="1120"/>
      <c r="J29" s="203" t="s">
        <v>797</v>
      </c>
      <c r="K29" s="141"/>
      <c r="L29" s="1117"/>
      <c r="M29" s="138"/>
      <c r="N29" s="138"/>
      <c r="O29" s="138"/>
      <c r="P29" s="138"/>
      <c r="Q29" s="1122"/>
      <c r="R29" s="1117"/>
      <c r="S29" s="203"/>
      <c r="T29" s="141"/>
      <c r="U29" s="1117"/>
      <c r="V29" s="138"/>
      <c r="W29" s="138"/>
      <c r="X29" s="138"/>
      <c r="Y29" s="138"/>
      <c r="Z29" s="138"/>
      <c r="AA29" s="559"/>
      <c r="AB29" s="542"/>
      <c r="AC29" s="574"/>
      <c r="AD29" s="574"/>
      <c r="AE29" s="574"/>
      <c r="AF29" s="574"/>
      <c r="AG29" s="574"/>
      <c r="AH29" s="574"/>
      <c r="AI29" s="574"/>
      <c r="AJ29" s="574"/>
      <c r="AK29" s="574"/>
      <c r="AL29" s="576"/>
      <c r="AM29" s="576"/>
      <c r="AN29" s="577"/>
      <c r="AO29" s="577"/>
      <c r="AP29" s="577"/>
      <c r="AQ29" s="573"/>
      <c r="AR29" s="574"/>
      <c r="AS29" s="574"/>
      <c r="AT29" s="572"/>
      <c r="AU29" s="2205"/>
      <c r="AV29" s="2205"/>
      <c r="AW29" s="2205"/>
      <c r="AX29" s="226"/>
      <c r="AY29" s="226"/>
      <c r="AZ29" s="226"/>
      <c r="BE29" s="3"/>
      <c r="BF29" s="3"/>
      <c r="BG29" s="3"/>
      <c r="BH29" s="3"/>
      <c r="BI29" s="3"/>
      <c r="BJ29" s="3"/>
      <c r="BK29" s="3"/>
      <c r="BL29" s="3"/>
      <c r="BM29" s="3"/>
      <c r="BN29" s="3"/>
    </row>
    <row r="30" spans="1:66" s="23" customFormat="1" ht="15" customHeight="1">
      <c r="A30" s="1642" t="s">
        <v>888</v>
      </c>
      <c r="B30" s="1115"/>
      <c r="C30" s="1115"/>
      <c r="D30" s="1115"/>
      <c r="E30" s="1115"/>
      <c r="F30" s="1115"/>
      <c r="G30" s="1115"/>
      <c r="H30" s="1299"/>
      <c r="I30" s="1115"/>
      <c r="J30" s="203" t="s">
        <v>796</v>
      </c>
      <c r="K30" s="141"/>
      <c r="L30" s="141"/>
      <c r="M30" s="138"/>
      <c r="N30" s="138"/>
      <c r="O30" s="138"/>
      <c r="P30" s="138"/>
      <c r="Q30" s="1123"/>
      <c r="R30" s="1124"/>
      <c r="S30" s="203"/>
      <c r="T30" s="203"/>
      <c r="U30" s="141"/>
      <c r="V30" s="141"/>
      <c r="W30" s="138"/>
      <c r="X30" s="138"/>
      <c r="Y30" s="138"/>
      <c r="Z30" s="138"/>
      <c r="AA30" s="559"/>
      <c r="AB30" s="542"/>
      <c r="AC30" s="575"/>
      <c r="AD30" s="575"/>
      <c r="AE30" s="575"/>
      <c r="AF30" s="575"/>
      <c r="AG30" s="575"/>
      <c r="AH30" s="575"/>
      <c r="AI30" s="575"/>
      <c r="AJ30" s="575"/>
      <c r="AK30" s="575"/>
      <c r="AL30" s="576"/>
      <c r="AM30" s="576"/>
      <c r="AN30" s="576"/>
      <c r="AO30" s="577"/>
      <c r="AP30" s="577"/>
      <c r="AQ30" s="576"/>
      <c r="AR30" s="574"/>
      <c r="AS30" s="572"/>
      <c r="AT30" s="576"/>
      <c r="AU30" s="578"/>
      <c r="AV30" s="1956"/>
      <c r="AW30" s="1956"/>
      <c r="AX30" s="226"/>
      <c r="AY30" s="226"/>
      <c r="AZ30" s="226"/>
      <c r="BE30" s="3"/>
      <c r="BF30" s="3"/>
      <c r="BG30" s="3"/>
      <c r="BH30" s="3"/>
      <c r="BI30" s="3"/>
      <c r="BJ30" s="3"/>
      <c r="BK30" s="3"/>
      <c r="BL30" s="3"/>
      <c r="BM30" s="3"/>
      <c r="BN30" s="3"/>
    </row>
    <row r="31" spans="1:66" s="23" customFormat="1" ht="11.1" customHeight="1">
      <c r="A31" s="205" t="s">
        <v>829</v>
      </c>
      <c r="B31" s="1117"/>
      <c r="C31" s="1117"/>
      <c r="D31" s="1117"/>
      <c r="E31" s="1117"/>
      <c r="F31" s="1117"/>
      <c r="G31" s="1115"/>
      <c r="I31" s="1115"/>
      <c r="J31" s="1642"/>
      <c r="K31" s="1120"/>
      <c r="L31" s="1120"/>
      <c r="M31" s="1120"/>
      <c r="N31" s="1120"/>
      <c r="O31" s="1120"/>
      <c r="P31" s="1120"/>
      <c r="Q31" s="141"/>
      <c r="R31" s="1117"/>
      <c r="S31" s="1117"/>
      <c r="T31" s="1117"/>
      <c r="U31" s="1956"/>
      <c r="V31" s="1956"/>
      <c r="W31" s="1956"/>
      <c r="X31" s="1956"/>
      <c r="Y31" s="1125"/>
      <c r="Z31" s="1125"/>
      <c r="AA31" s="572"/>
      <c r="AB31" s="542"/>
      <c r="AC31" s="574"/>
      <c r="AD31" s="574"/>
      <c r="AE31" s="574"/>
      <c r="AF31" s="574"/>
      <c r="AG31" s="574"/>
      <c r="AH31" s="574"/>
      <c r="AI31" s="574"/>
      <c r="AJ31" s="574"/>
      <c r="AK31" s="574"/>
      <c r="AL31" s="575"/>
      <c r="AM31" s="575"/>
      <c r="AN31" s="575"/>
      <c r="AO31" s="572"/>
      <c r="AP31" s="572"/>
      <c r="AQ31" s="577"/>
      <c r="AR31" s="575"/>
      <c r="AS31" s="572"/>
      <c r="AT31" s="579"/>
      <c r="AU31" s="580"/>
      <c r="AV31" s="1956"/>
      <c r="AW31" s="1956"/>
      <c r="AX31" s="533"/>
      <c r="AY31" s="533"/>
      <c r="AZ31" s="533"/>
      <c r="BA31" s="3"/>
      <c r="BB31" s="3"/>
      <c r="BC31" s="3"/>
      <c r="BD31" s="3"/>
      <c r="BE31" s="3"/>
      <c r="BF31" s="3"/>
      <c r="BG31" s="3"/>
      <c r="BH31" s="3"/>
      <c r="BI31" s="3"/>
      <c r="BJ31" s="3"/>
      <c r="BK31" s="3"/>
      <c r="BL31" s="3"/>
      <c r="BM31" s="3"/>
      <c r="BN31" s="3"/>
    </row>
    <row r="32" spans="1:66" s="23" customFormat="1" ht="11.1" customHeight="1">
      <c r="A32" s="1642" t="s">
        <v>727</v>
      </c>
      <c r="B32" s="1117"/>
      <c r="C32" s="1117"/>
      <c r="D32" s="1117"/>
      <c r="E32" s="1117"/>
      <c r="F32" s="1117"/>
      <c r="G32" s="1115"/>
      <c r="I32" s="1115"/>
      <c r="J32" s="1642"/>
      <c r="K32" s="1120"/>
      <c r="L32" s="1120"/>
      <c r="M32" s="1120"/>
      <c r="N32" s="1120"/>
      <c r="O32" s="1120"/>
      <c r="P32" s="1120"/>
      <c r="Q32" s="141"/>
      <c r="R32" s="1117"/>
      <c r="S32" s="1117"/>
      <c r="T32" s="1117"/>
      <c r="U32" s="267"/>
      <c r="V32" s="267"/>
      <c r="W32" s="267"/>
      <c r="X32" s="267"/>
      <c r="Y32" s="1125"/>
      <c r="Z32" s="1125"/>
      <c r="AA32" s="572"/>
      <c r="AB32" s="542"/>
      <c r="AC32" s="574"/>
      <c r="AD32" s="574"/>
      <c r="AE32" s="574"/>
      <c r="AF32" s="574"/>
      <c r="AG32" s="574"/>
      <c r="AH32" s="574"/>
      <c r="AI32" s="574"/>
      <c r="AJ32" s="574"/>
      <c r="AK32" s="574"/>
      <c r="AL32" s="575"/>
      <c r="AM32" s="575"/>
      <c r="AN32" s="575"/>
      <c r="AO32" s="572"/>
      <c r="AP32" s="572"/>
      <c r="AQ32" s="577"/>
      <c r="AR32" s="575"/>
      <c r="AS32" s="572"/>
      <c r="AT32" s="579"/>
      <c r="AU32" s="580"/>
      <c r="AV32" s="267"/>
      <c r="AW32" s="267"/>
      <c r="AX32" s="533"/>
      <c r="AY32" s="533"/>
      <c r="AZ32" s="533"/>
      <c r="BA32" s="3"/>
      <c r="BB32" s="3"/>
      <c r="BC32" s="3"/>
      <c r="BD32" s="3"/>
      <c r="BE32" s="3"/>
      <c r="BF32" s="3"/>
      <c r="BG32" s="3"/>
      <c r="BH32" s="3"/>
      <c r="BI32" s="3"/>
      <c r="BJ32" s="3"/>
      <c r="BK32" s="3"/>
      <c r="BL32" s="3"/>
      <c r="BM32" s="3"/>
      <c r="BN32" s="3"/>
    </row>
    <row r="33" spans="1:66" s="23" customFormat="1" ht="11.1" customHeight="1">
      <c r="A33" s="1748" t="s">
        <v>788</v>
      </c>
      <c r="B33" s="1117"/>
      <c r="C33" s="1117"/>
      <c r="D33" s="1117"/>
      <c r="E33" s="1117"/>
      <c r="F33" s="1117"/>
      <c r="G33" s="1115"/>
      <c r="I33" s="1115"/>
      <c r="J33" s="1748"/>
      <c r="K33" s="1120"/>
      <c r="L33" s="1120"/>
      <c r="M33" s="1120"/>
      <c r="N33" s="1120"/>
      <c r="O33" s="1120"/>
      <c r="P33" s="1120"/>
      <c r="Q33" s="141"/>
      <c r="R33" s="1117"/>
      <c r="S33" s="1117"/>
      <c r="T33" s="1117"/>
      <c r="U33" s="2108" t="s">
        <v>575</v>
      </c>
      <c r="V33" s="2108"/>
      <c r="W33" s="2108"/>
      <c r="X33" s="2108"/>
      <c r="Y33" s="1125"/>
      <c r="Z33" s="1125"/>
      <c r="AA33" s="572"/>
      <c r="AB33" s="542"/>
      <c r="AC33" s="574"/>
      <c r="AD33" s="574"/>
      <c r="AE33" s="574"/>
      <c r="AF33" s="574"/>
      <c r="AG33" s="574"/>
      <c r="AH33" s="574"/>
      <c r="AI33" s="574"/>
      <c r="AJ33" s="574"/>
      <c r="AK33" s="574"/>
      <c r="AL33" s="575"/>
      <c r="AM33" s="575"/>
      <c r="AN33" s="575"/>
      <c r="AO33" s="572"/>
      <c r="AP33" s="572"/>
      <c r="AQ33" s="577"/>
      <c r="AR33" s="575"/>
      <c r="AS33" s="572"/>
      <c r="AT33" s="579"/>
      <c r="AU33" s="580"/>
      <c r="AV33" s="267"/>
      <c r="AW33" s="267"/>
      <c r="AX33" s="533"/>
      <c r="AY33" s="533"/>
      <c r="AZ33" s="533"/>
      <c r="BA33" s="3"/>
      <c r="BB33" s="3"/>
      <c r="BC33" s="3"/>
      <c r="BD33" s="3"/>
      <c r="BE33" s="3"/>
      <c r="BF33" s="3"/>
      <c r="BG33" s="3"/>
      <c r="BH33" s="3"/>
      <c r="BI33" s="3"/>
      <c r="BJ33" s="3"/>
      <c r="BK33" s="3"/>
      <c r="BL33" s="3"/>
      <c r="BM33" s="3"/>
      <c r="BN33" s="3"/>
    </row>
    <row r="34" spans="1:66" s="23" customFormat="1" ht="13.5" customHeight="1">
      <c r="A34" s="1029" t="s">
        <v>484</v>
      </c>
      <c r="B34" s="1117"/>
      <c r="C34" s="1117"/>
      <c r="D34" s="1117"/>
      <c r="E34" s="1117"/>
      <c r="F34" s="1117"/>
      <c r="G34" s="1115"/>
      <c r="H34" s="1115"/>
      <c r="I34" s="1115"/>
      <c r="J34" s="1115"/>
      <c r="K34" s="1120"/>
      <c r="L34" s="1120"/>
      <c r="M34" s="1120"/>
      <c r="N34" s="1120"/>
      <c r="O34" s="1120"/>
      <c r="P34" s="1120"/>
      <c r="Q34" s="141"/>
      <c r="R34" s="1117"/>
      <c r="S34" s="1117"/>
      <c r="T34" s="1117"/>
      <c r="U34" s="1118"/>
      <c r="V34" s="1028"/>
      <c r="W34" s="1956" t="s">
        <v>495</v>
      </c>
      <c r="X34" s="1956"/>
      <c r="Y34" s="1125"/>
      <c r="Z34" s="1125"/>
      <c r="AA34" s="572"/>
      <c r="AB34" s="542"/>
      <c r="AC34" s="574"/>
      <c r="AD34" s="574"/>
      <c r="AE34" s="574"/>
      <c r="AF34" s="574"/>
      <c r="AG34" s="574"/>
      <c r="AH34" s="574"/>
      <c r="AI34" s="574"/>
      <c r="AJ34" s="574"/>
      <c r="AK34" s="574"/>
      <c r="AL34" s="575"/>
      <c r="AM34" s="575"/>
      <c r="AN34" s="575"/>
      <c r="AO34" s="572"/>
      <c r="AP34" s="572"/>
      <c r="AQ34" s="577"/>
      <c r="AR34" s="575"/>
      <c r="AS34" s="572"/>
      <c r="AT34" s="579"/>
      <c r="AU34" s="580"/>
      <c r="AV34" s="267"/>
      <c r="AW34" s="267"/>
      <c r="AX34" s="533"/>
      <c r="AY34" s="533"/>
      <c r="AZ34" s="533"/>
      <c r="BA34" s="3"/>
      <c r="BB34" s="3"/>
      <c r="BC34" s="3"/>
      <c r="BD34" s="3"/>
      <c r="BE34" s="3"/>
      <c r="BF34" s="3"/>
      <c r="BG34" s="3"/>
      <c r="BH34" s="3"/>
      <c r="BI34" s="3"/>
      <c r="BJ34" s="3"/>
      <c r="BK34" s="3"/>
      <c r="BL34" s="3"/>
      <c r="BM34" s="3"/>
      <c r="BN34" s="3"/>
    </row>
    <row r="35" spans="1:66" ht="14.1" customHeight="1" thickBot="1">
      <c r="A35" s="1029" t="s">
        <v>485</v>
      </c>
      <c r="B35" s="1115"/>
      <c r="C35" s="1115"/>
      <c r="D35" s="1115"/>
      <c r="E35" s="1115"/>
      <c r="F35" s="1115"/>
      <c r="G35" s="138"/>
      <c r="H35" s="1116"/>
      <c r="I35" s="138"/>
      <c r="J35" s="138"/>
      <c r="K35" s="1116"/>
      <c r="L35" s="141"/>
      <c r="M35" s="138"/>
      <c r="N35" s="138"/>
      <c r="O35" s="138"/>
      <c r="P35" s="138"/>
      <c r="Q35" s="141"/>
      <c r="R35" s="206"/>
      <c r="S35" s="1117"/>
      <c r="T35" s="1117"/>
      <c r="U35" s="1118"/>
      <c r="V35" s="1025"/>
      <c r="W35" s="1956" t="s">
        <v>496</v>
      </c>
      <c r="X35" s="1956"/>
      <c r="Y35" s="1119"/>
      <c r="Z35" s="1119"/>
      <c r="AB35" s="551"/>
      <c r="AC35" s="581"/>
      <c r="AE35" s="573"/>
      <c r="AF35" s="573"/>
      <c r="AG35" s="573"/>
      <c r="AH35" s="581"/>
      <c r="AJ35" s="573"/>
      <c r="AK35" s="573"/>
      <c r="AL35" s="581"/>
      <c r="AN35" s="573"/>
      <c r="AO35" s="573"/>
      <c r="AP35" s="573"/>
      <c r="AQ35" s="577"/>
      <c r="AS35" s="581"/>
      <c r="AU35" s="2170"/>
      <c r="AV35" s="2170"/>
      <c r="AW35" s="2170"/>
      <c r="AX35" s="2170"/>
      <c r="AY35" s="2170"/>
      <c r="AZ35" s="2170"/>
    </row>
    <row r="36" spans="1:66" ht="14.25" thickTop="1">
      <c r="A36" s="2187" t="str">
        <f>A1</f>
        <v>2023年</v>
      </c>
      <c r="B36" s="2188"/>
      <c r="C36" s="2185" t="s">
        <v>156</v>
      </c>
      <c r="D36" s="2186"/>
      <c r="E36" s="2189"/>
      <c r="F36" s="2190"/>
      <c r="G36" s="2111" t="s">
        <v>38</v>
      </c>
      <c r="H36" s="2112"/>
      <c r="I36" s="2112"/>
      <c r="J36" s="2112"/>
      <c r="K36" s="2113"/>
      <c r="L36" s="2111" t="s">
        <v>157</v>
      </c>
      <c r="M36" s="2112"/>
      <c r="N36" s="2113"/>
      <c r="O36" s="1044" t="s">
        <v>40</v>
      </c>
      <c r="P36" s="2111" t="s">
        <v>212</v>
      </c>
      <c r="Q36" s="2112"/>
      <c r="R36" s="2000">
        <f>P1</f>
        <v>0</v>
      </c>
      <c r="S36" s="2000"/>
      <c r="T36" s="2001"/>
      <c r="U36" s="2111" t="s">
        <v>41</v>
      </c>
      <c r="V36" s="2112"/>
      <c r="W36" s="2112"/>
      <c r="X36" s="2176"/>
      <c r="Y36" s="1046"/>
      <c r="Z36" s="1046"/>
      <c r="AQ36" s="575"/>
      <c r="AU36" s="582"/>
      <c r="AV36" s="582"/>
      <c r="AW36" s="282"/>
      <c r="AX36" s="282"/>
    </row>
    <row r="37" spans="1:66" ht="17.25">
      <c r="A37" s="2197">
        <f>A2</f>
        <v>45017</v>
      </c>
      <c r="B37" s="2198"/>
      <c r="C37" s="1966">
        <f>C2</f>
        <v>0</v>
      </c>
      <c r="D37" s="1983"/>
      <c r="E37" s="1983"/>
      <c r="F37" s="1984"/>
      <c r="G37" s="1982">
        <f>G2</f>
        <v>0</v>
      </c>
      <c r="H37" s="1983"/>
      <c r="I37" s="1983"/>
      <c r="J37" s="1983"/>
      <c r="K37" s="1984"/>
      <c r="L37" s="1982">
        <f>K2</f>
        <v>0</v>
      </c>
      <c r="M37" s="1983"/>
      <c r="N37" s="1984"/>
      <c r="O37" s="2172">
        <f>N2</f>
        <v>0</v>
      </c>
      <c r="P37" s="2140"/>
      <c r="Q37" s="2141"/>
      <c r="R37" s="2002"/>
      <c r="S37" s="2002"/>
      <c r="T37" s="2003"/>
      <c r="U37" s="2177">
        <f>T2</f>
        <v>0</v>
      </c>
      <c r="V37" s="2178"/>
      <c r="W37" s="2178"/>
      <c r="X37" s="2179"/>
      <c r="Y37" s="1049"/>
      <c r="Z37" s="1050" t="s">
        <v>129</v>
      </c>
      <c r="AQ37" s="573"/>
      <c r="AU37" s="582"/>
      <c r="AV37" s="582"/>
      <c r="AW37" s="282"/>
      <c r="AX37" s="282"/>
    </row>
    <row r="38" spans="1:66" ht="17.25">
      <c r="A38" s="2183" t="s">
        <v>213</v>
      </c>
      <c r="B38" s="2183"/>
      <c r="C38" s="2134"/>
      <c r="D38" s="2135"/>
      <c r="E38" s="2135"/>
      <c r="F38" s="2136"/>
      <c r="G38" s="2171"/>
      <c r="H38" s="2135"/>
      <c r="I38" s="2135"/>
      <c r="J38" s="2135"/>
      <c r="K38" s="2136"/>
      <c r="L38" s="2171"/>
      <c r="M38" s="2135"/>
      <c r="N38" s="2136"/>
      <c r="O38" s="2173"/>
      <c r="P38" s="2142" t="s">
        <v>143</v>
      </c>
      <c r="Q38" s="2143"/>
      <c r="R38" s="208"/>
      <c r="S38" s="2174">
        <f>F65+N65</f>
        <v>0</v>
      </c>
      <c r="T38" s="2175"/>
      <c r="U38" s="2180"/>
      <c r="V38" s="2181"/>
      <c r="W38" s="2181"/>
      <c r="X38" s="2182"/>
      <c r="Y38" s="1049"/>
      <c r="Z38" s="1049"/>
      <c r="AU38" s="580"/>
      <c r="AV38" s="580"/>
      <c r="AW38" s="532"/>
      <c r="AX38" s="532"/>
    </row>
    <row r="39" spans="1:66" ht="17.25">
      <c r="A39" s="2129" t="s">
        <v>351</v>
      </c>
      <c r="B39" s="2129"/>
      <c r="C39" s="314" t="s">
        <v>429</v>
      </c>
      <c r="D39" s="1053"/>
      <c r="E39" s="1053"/>
      <c r="F39" s="1053"/>
      <c r="G39" s="1053"/>
      <c r="H39" s="1053"/>
      <c r="I39" s="1053"/>
      <c r="J39" s="1053"/>
      <c r="K39" s="1054"/>
      <c r="L39" s="2130" t="s">
        <v>159</v>
      </c>
      <c r="M39" s="2131"/>
      <c r="N39" s="2132">
        <f>M4</f>
        <v>0</v>
      </c>
      <c r="O39" s="2132"/>
      <c r="P39" s="2132"/>
      <c r="Q39" s="2132"/>
      <c r="R39" s="2132"/>
      <c r="S39" s="2132"/>
      <c r="T39" s="2133"/>
      <c r="U39" s="2249" t="s">
        <v>158</v>
      </c>
      <c r="V39" s="2250"/>
      <c r="W39" s="2237" t="s">
        <v>43</v>
      </c>
      <c r="X39" s="2238"/>
      <c r="Y39" s="1049"/>
      <c r="Z39" s="1049"/>
      <c r="AU39" s="583"/>
      <c r="AV39" s="583"/>
      <c r="AW39" s="72"/>
      <c r="AX39" s="72"/>
    </row>
    <row r="40" spans="1:66" ht="18" thickBot="1">
      <c r="A40" s="1055"/>
      <c r="B40" s="1055"/>
      <c r="C40" s="1038" t="s">
        <v>390</v>
      </c>
      <c r="D40" s="1056"/>
      <c r="E40" s="1056"/>
      <c r="F40" s="1126"/>
      <c r="G40" s="1127" t="s">
        <v>428</v>
      </c>
      <c r="H40" s="1056"/>
      <c r="I40" s="1056"/>
      <c r="J40" s="1056"/>
      <c r="K40" s="1057"/>
      <c r="L40" s="2138" t="s">
        <v>160</v>
      </c>
      <c r="M40" s="2139"/>
      <c r="N40" s="2144">
        <f>M5</f>
        <v>0</v>
      </c>
      <c r="O40" s="2144"/>
      <c r="P40" s="2144"/>
      <c r="Q40" s="2144"/>
      <c r="R40" s="2144"/>
      <c r="S40" s="2144"/>
      <c r="T40" s="2145"/>
      <c r="U40" s="2161"/>
      <c r="V40" s="2162"/>
      <c r="W40" s="2161"/>
      <c r="X40" s="2163"/>
      <c r="Y40" s="1049"/>
      <c r="Z40" s="1049"/>
      <c r="AE40" s="2148"/>
      <c r="AF40" s="2251"/>
      <c r="AG40" s="2251"/>
      <c r="AH40" s="2251"/>
      <c r="AI40" s="2251"/>
      <c r="AJ40" s="2251"/>
      <c r="AK40" s="2251"/>
      <c r="AL40" s="2251"/>
    </row>
    <row r="41" spans="1:66" ht="18.75" thickTop="1" thickBot="1">
      <c r="A41" s="2151" t="s">
        <v>214</v>
      </c>
      <c r="B41" s="2154" t="s">
        <v>353</v>
      </c>
      <c r="C41" s="2126"/>
      <c r="D41" s="2126"/>
      <c r="E41" s="2126"/>
      <c r="F41" s="2127"/>
      <c r="G41" s="2126"/>
      <c r="H41" s="2128"/>
      <c r="I41" s="169"/>
      <c r="J41" s="2125" t="s">
        <v>218</v>
      </c>
      <c r="K41" s="2126"/>
      <c r="L41" s="2126"/>
      <c r="M41" s="2126"/>
      <c r="N41" s="2127"/>
      <c r="O41" s="2126"/>
      <c r="P41" s="2128"/>
      <c r="Q41" s="1025"/>
      <c r="R41" s="1025"/>
      <c r="S41" s="1025"/>
      <c r="T41" s="1025"/>
      <c r="U41" s="1025"/>
      <c r="V41" s="1025"/>
      <c r="W41" s="1025"/>
      <c r="X41" s="1025"/>
      <c r="Y41" s="1025"/>
      <c r="Z41" s="1025"/>
      <c r="AE41" s="2148"/>
      <c r="AF41" s="908"/>
      <c r="AG41" s="213"/>
      <c r="AH41" s="2184"/>
      <c r="AI41" s="2184"/>
      <c r="AJ41" s="909"/>
      <c r="AK41" s="148"/>
      <c r="AL41" s="213"/>
    </row>
    <row r="42" spans="1:66" ht="15" thickTop="1">
      <c r="A42" s="2152"/>
      <c r="B42" s="1065" t="s">
        <v>165</v>
      </c>
      <c r="C42" s="1071" t="s">
        <v>161</v>
      </c>
      <c r="D42" s="2137" t="s">
        <v>162</v>
      </c>
      <c r="E42" s="2137"/>
      <c r="F42" s="1067" t="s">
        <v>163</v>
      </c>
      <c r="G42" s="163"/>
      <c r="H42" s="1068" t="s">
        <v>164</v>
      </c>
      <c r="I42" s="150"/>
      <c r="J42" s="1128" t="s">
        <v>165</v>
      </c>
      <c r="K42" s="1066" t="s">
        <v>161</v>
      </c>
      <c r="L42" s="2149" t="s">
        <v>162</v>
      </c>
      <c r="M42" s="2150"/>
      <c r="N42" s="1067" t="s">
        <v>163</v>
      </c>
      <c r="O42" s="163"/>
      <c r="P42" s="1130" t="s">
        <v>164</v>
      </c>
      <c r="Q42" s="1025"/>
      <c r="R42" s="1112"/>
      <c r="S42" s="1025"/>
      <c r="T42" s="1025"/>
      <c r="U42" s="1025"/>
      <c r="V42" s="1025"/>
      <c r="W42" s="1025"/>
      <c r="X42" s="1025"/>
      <c r="Y42" s="1025"/>
      <c r="Z42" s="2164" t="s">
        <v>352</v>
      </c>
      <c r="AE42" s="2148"/>
      <c r="AF42" s="213"/>
      <c r="AG42" s="33"/>
      <c r="AH42" s="213"/>
      <c r="AI42" s="907"/>
      <c r="AJ42" s="910"/>
      <c r="AK42" s="911"/>
      <c r="AL42" s="912"/>
    </row>
    <row r="43" spans="1:66" ht="14.25">
      <c r="A43" s="2152"/>
      <c r="B43" s="1074">
        <v>1</v>
      </c>
      <c r="C43" s="1075" t="s">
        <v>150</v>
      </c>
      <c r="D43" s="1084"/>
      <c r="E43" s="1076">
        <v>5600</v>
      </c>
      <c r="F43" s="584"/>
      <c r="G43" s="164" t="s">
        <v>155</v>
      </c>
      <c r="H43" s="1085" t="s">
        <v>153</v>
      </c>
      <c r="I43" s="144"/>
      <c r="J43" s="170">
        <v>1</v>
      </c>
      <c r="K43" s="156" t="s">
        <v>230</v>
      </c>
      <c r="L43" s="1134"/>
      <c r="M43" s="137">
        <v>800</v>
      </c>
      <c r="N43" s="280"/>
      <c r="O43" s="162" t="s">
        <v>155</v>
      </c>
      <c r="P43" s="884" t="s">
        <v>235</v>
      </c>
      <c r="Q43" s="1025"/>
      <c r="R43" s="1112"/>
      <c r="S43" s="1025"/>
      <c r="T43" s="1025"/>
      <c r="U43" s="1025"/>
      <c r="V43" s="1025"/>
      <c r="W43" s="1025"/>
      <c r="X43" s="1025"/>
      <c r="Y43" s="1025"/>
      <c r="Z43" s="2164"/>
      <c r="AE43" s="2148"/>
      <c r="AF43" s="913"/>
      <c r="AG43" s="914"/>
      <c r="AH43" s="85"/>
      <c r="AI43" s="907"/>
      <c r="AJ43" s="924"/>
      <c r="AK43" s="915"/>
      <c r="AL43" s="912"/>
    </row>
    <row r="44" spans="1:66" ht="14.25">
      <c r="A44" s="2152"/>
      <c r="B44" s="1131">
        <v>2</v>
      </c>
      <c r="C44" s="2119" t="s">
        <v>730</v>
      </c>
      <c r="D44" s="2120"/>
      <c r="E44" s="2120"/>
      <c r="F44" s="2120"/>
      <c r="G44" s="2121"/>
      <c r="H44" s="884" t="s">
        <v>220</v>
      </c>
      <c r="I44" s="153"/>
      <c r="J44" s="170"/>
      <c r="K44" s="166"/>
      <c r="L44" s="165"/>
      <c r="M44" s="167"/>
      <c r="N44" s="1133"/>
      <c r="O44" s="158"/>
      <c r="P44" s="885"/>
      <c r="Q44" s="1025"/>
      <c r="R44" s="1112"/>
      <c r="S44" s="1025"/>
      <c r="T44" s="1025"/>
      <c r="U44" s="1025"/>
      <c r="V44" s="1025"/>
      <c r="W44" s="1025"/>
      <c r="X44" s="1025"/>
      <c r="Y44" s="1025"/>
      <c r="Z44" s="2164"/>
      <c r="AE44" s="2148"/>
      <c r="AF44" s="916"/>
      <c r="AG44" s="924"/>
      <c r="AH44" s="924"/>
      <c r="AI44" s="924"/>
      <c r="AJ44" s="924"/>
      <c r="AK44" s="924"/>
      <c r="AL44" s="912"/>
    </row>
    <row r="45" spans="1:66" ht="14.25">
      <c r="A45" s="2152"/>
      <c r="B45" s="1131">
        <v>3</v>
      </c>
      <c r="C45" s="1132" t="s">
        <v>149</v>
      </c>
      <c r="D45" s="2122" t="s">
        <v>798</v>
      </c>
      <c r="E45" s="2123"/>
      <c r="F45" s="2123"/>
      <c r="G45" s="2124"/>
      <c r="H45" s="885" t="s">
        <v>799</v>
      </c>
      <c r="I45" s="153"/>
      <c r="J45" s="170"/>
      <c r="K45" s="166"/>
      <c r="L45" s="165"/>
      <c r="M45" s="167"/>
      <c r="N45" s="1133"/>
      <c r="O45" s="158"/>
      <c r="P45" s="885"/>
      <c r="Q45" s="1025"/>
      <c r="R45" s="1112"/>
      <c r="S45" s="1064"/>
      <c r="T45" s="1025"/>
      <c r="U45" s="1025"/>
      <c r="V45" s="1025"/>
      <c r="W45" s="1025"/>
      <c r="X45" s="1025"/>
      <c r="Y45" s="1025"/>
      <c r="Z45" s="2164"/>
      <c r="AE45" s="2148"/>
      <c r="AF45" s="916"/>
      <c r="AG45" s="924"/>
      <c r="AH45" s="924"/>
      <c r="AI45" s="924"/>
      <c r="AJ45" s="924"/>
      <c r="AK45" s="924"/>
      <c r="AL45" s="912"/>
    </row>
    <row r="46" spans="1:66" ht="14.25">
      <c r="A46" s="2152"/>
      <c r="B46" s="1131">
        <v>4</v>
      </c>
      <c r="C46" s="1132" t="s">
        <v>238</v>
      </c>
      <c r="D46" s="2122" t="s">
        <v>596</v>
      </c>
      <c r="E46" s="2123"/>
      <c r="F46" s="2123"/>
      <c r="G46" s="2124"/>
      <c r="H46" s="884" t="s">
        <v>564</v>
      </c>
      <c r="I46" s="153"/>
      <c r="J46" s="170"/>
      <c r="K46" s="166"/>
      <c r="L46" s="165"/>
      <c r="M46" s="167"/>
      <c r="N46" s="1133"/>
      <c r="O46" s="158"/>
      <c r="P46" s="885"/>
      <c r="Q46" s="1025"/>
      <c r="R46" s="1112"/>
      <c r="S46" s="1695" t="s">
        <v>605</v>
      </c>
      <c r="T46" s="1696"/>
      <c r="U46" s="1696"/>
      <c r="V46" s="1696"/>
      <c r="W46" s="1696"/>
      <c r="X46" s="1025"/>
      <c r="Y46" s="1025"/>
      <c r="Z46" s="2164"/>
      <c r="AE46" s="2148"/>
      <c r="AF46" s="913"/>
      <c r="AG46" s="914"/>
      <c r="AH46" s="85"/>
      <c r="AI46" s="907"/>
      <c r="AJ46" s="910"/>
      <c r="AK46" s="915"/>
      <c r="AL46" s="906"/>
    </row>
    <row r="47" spans="1:66" ht="14.25">
      <c r="A47" s="2152"/>
      <c r="B47" s="1131">
        <v>5</v>
      </c>
      <c r="C47" s="1132" t="s">
        <v>228</v>
      </c>
      <c r="D47" s="2122" t="s">
        <v>784</v>
      </c>
      <c r="E47" s="2123"/>
      <c r="F47" s="2123"/>
      <c r="G47" s="2124"/>
      <c r="H47" s="884" t="s">
        <v>220</v>
      </c>
      <c r="I47" s="153"/>
      <c r="J47" s="170"/>
      <c r="K47" s="166"/>
      <c r="L47" s="165"/>
      <c r="M47" s="167"/>
      <c r="N47" s="1133"/>
      <c r="O47" s="158"/>
      <c r="P47" s="885"/>
      <c r="Q47" s="1025"/>
      <c r="R47" s="1112"/>
      <c r="S47" s="1641" t="s">
        <v>606</v>
      </c>
      <c r="T47" s="1696"/>
      <c r="U47" s="1696"/>
      <c r="V47" s="1696"/>
      <c r="W47" s="1696"/>
      <c r="X47" s="1025"/>
      <c r="Y47" s="1025"/>
      <c r="Z47" s="2164"/>
      <c r="AE47" s="2148"/>
      <c r="AF47" s="916"/>
      <c r="AG47" s="924"/>
      <c r="AH47" s="924"/>
      <c r="AI47" s="924"/>
      <c r="AJ47" s="910"/>
      <c r="AK47" s="924"/>
      <c r="AL47" s="917"/>
    </row>
    <row r="48" spans="1:66" ht="15" thickTop="1">
      <c r="A48" s="2152"/>
      <c r="B48" s="1131">
        <v>6</v>
      </c>
      <c r="C48" s="1132" t="s">
        <v>242</v>
      </c>
      <c r="D48" s="2116" t="s">
        <v>597</v>
      </c>
      <c r="E48" s="2117"/>
      <c r="F48" s="2117"/>
      <c r="G48" s="2118"/>
      <c r="H48" s="884" t="s">
        <v>229</v>
      </c>
      <c r="I48" s="153"/>
      <c r="J48" s="170"/>
      <c r="K48" s="166"/>
      <c r="L48" s="165"/>
      <c r="M48" s="167"/>
      <c r="N48" s="1133"/>
      <c r="O48" s="158"/>
      <c r="P48" s="885"/>
      <c r="Q48" s="1025"/>
      <c r="R48" s="1112"/>
      <c r="S48" s="1641" t="s">
        <v>854</v>
      </c>
      <c r="T48" s="1696"/>
      <c r="U48" s="1696"/>
      <c r="V48" s="1696"/>
      <c r="W48" s="1696"/>
      <c r="X48" s="1025"/>
      <c r="Y48" s="1025"/>
      <c r="Z48" s="2164"/>
      <c r="AE48" s="2148"/>
      <c r="AF48" s="913"/>
      <c r="AG48" s="914"/>
      <c r="AH48" s="85"/>
      <c r="AI48" s="907"/>
      <c r="AJ48" s="910"/>
      <c r="AK48" s="915"/>
      <c r="AL48" s="912"/>
    </row>
    <row r="49" spans="1:38" ht="14.25">
      <c r="A49" s="2152"/>
      <c r="B49" s="1131">
        <v>7</v>
      </c>
      <c r="C49" s="1094" t="s">
        <v>716</v>
      </c>
      <c r="D49" s="2116" t="s">
        <v>662</v>
      </c>
      <c r="E49" s="2117"/>
      <c r="F49" s="2117"/>
      <c r="G49" s="2118"/>
      <c r="H49" s="884" t="s">
        <v>640</v>
      </c>
      <c r="I49" s="153"/>
      <c r="J49" s="170"/>
      <c r="K49" s="166"/>
      <c r="L49" s="165"/>
      <c r="M49" s="167"/>
      <c r="N49" s="1133"/>
      <c r="O49" s="158"/>
      <c r="P49" s="885"/>
      <c r="Q49" s="1025"/>
      <c r="R49" s="1112"/>
      <c r="S49" s="1641" t="s">
        <v>855</v>
      </c>
      <c r="T49" s="1696"/>
      <c r="U49" s="1696"/>
      <c r="V49" s="1696"/>
      <c r="W49" s="1696"/>
      <c r="X49" s="1025"/>
      <c r="Y49" s="1025"/>
      <c r="Z49" s="2164"/>
      <c r="AE49" s="2148"/>
      <c r="AF49" s="913"/>
      <c r="AG49" s="918"/>
      <c r="AH49" s="85"/>
      <c r="AI49" s="907"/>
      <c r="AJ49" s="910"/>
      <c r="AK49" s="915"/>
      <c r="AL49" s="912"/>
    </row>
    <row r="50" spans="1:38" ht="14.25">
      <c r="A50" s="2152"/>
      <c r="B50" s="1131">
        <v>8</v>
      </c>
      <c r="C50" s="1132" t="s">
        <v>190</v>
      </c>
      <c r="D50" s="2116" t="s">
        <v>763</v>
      </c>
      <c r="E50" s="2117"/>
      <c r="F50" s="2117"/>
      <c r="G50" s="2118"/>
      <c r="H50" s="1135" t="s">
        <v>239</v>
      </c>
      <c r="I50" s="153"/>
      <c r="J50" s="170"/>
      <c r="K50" s="166"/>
      <c r="L50" s="165"/>
      <c r="M50" s="168"/>
      <c r="N50" s="1133"/>
      <c r="O50" s="158"/>
      <c r="P50" s="885"/>
      <c r="Q50" s="1025"/>
      <c r="R50" s="1112"/>
      <c r="S50" s="1641" t="s">
        <v>830</v>
      </c>
      <c r="T50" s="1696"/>
      <c r="U50" s="1696"/>
      <c r="V50" s="1696"/>
      <c r="W50" s="1696"/>
      <c r="X50" s="1025"/>
      <c r="Y50" s="1025"/>
      <c r="Z50" s="2164"/>
      <c r="AE50" s="2148"/>
      <c r="AF50" s="913"/>
      <c r="AG50" s="918"/>
      <c r="AH50" s="85"/>
      <c r="AI50" s="907"/>
      <c r="AJ50" s="910"/>
      <c r="AK50" s="915"/>
      <c r="AL50" s="912"/>
    </row>
    <row r="51" spans="1:38" ht="14.25">
      <c r="A51" s="2152"/>
      <c r="B51" s="1131">
        <v>9</v>
      </c>
      <c r="C51" s="1132" t="s">
        <v>224</v>
      </c>
      <c r="D51" s="2116" t="s">
        <v>598</v>
      </c>
      <c r="E51" s="2117"/>
      <c r="F51" s="2117"/>
      <c r="G51" s="2118"/>
      <c r="H51" s="884" t="s">
        <v>225</v>
      </c>
      <c r="I51" s="153"/>
      <c r="J51" s="170"/>
      <c r="K51" s="166"/>
      <c r="L51" s="165"/>
      <c r="M51" s="167"/>
      <c r="N51" s="1133"/>
      <c r="O51" s="158"/>
      <c r="P51" s="885"/>
      <c r="Q51" s="1025"/>
      <c r="R51" s="1112"/>
      <c r="S51" s="1641" t="s">
        <v>856</v>
      </c>
      <c r="T51" s="1696"/>
      <c r="U51" s="1696"/>
      <c r="V51" s="1696"/>
      <c r="W51" s="1696"/>
      <c r="X51" s="1025"/>
      <c r="Y51" s="1025"/>
      <c r="Z51" s="2164"/>
      <c r="AE51" s="2148"/>
      <c r="AF51" s="913"/>
      <c r="AG51" s="914"/>
      <c r="AH51" s="85"/>
      <c r="AI51" s="907"/>
      <c r="AJ51" s="910"/>
      <c r="AK51" s="915"/>
      <c r="AL51" s="912"/>
    </row>
    <row r="52" spans="1:38" ht="14.25">
      <c r="A52" s="2152"/>
      <c r="B52" s="1131">
        <v>10</v>
      </c>
      <c r="C52" s="1132" t="s">
        <v>175</v>
      </c>
      <c r="D52" s="2116" t="s">
        <v>599</v>
      </c>
      <c r="E52" s="2117"/>
      <c r="F52" s="2117"/>
      <c r="G52" s="2118"/>
      <c r="H52" s="884" t="s">
        <v>234</v>
      </c>
      <c r="I52" s="153"/>
      <c r="J52" s="170"/>
      <c r="K52" s="166"/>
      <c r="L52" s="165"/>
      <c r="M52" s="167"/>
      <c r="N52" s="1133"/>
      <c r="O52" s="158"/>
      <c r="P52" s="885"/>
      <c r="Q52" s="1025"/>
      <c r="R52" s="1112"/>
      <c r="S52" s="1641" t="s">
        <v>607</v>
      </c>
      <c r="T52" s="1696"/>
      <c r="U52" s="1696"/>
      <c r="V52" s="1696"/>
      <c r="W52" s="1696"/>
      <c r="X52" s="1025"/>
      <c r="Y52" s="1025"/>
      <c r="Z52" s="2164"/>
      <c r="AE52" s="2148"/>
      <c r="AF52" s="913"/>
      <c r="AG52" s="914"/>
      <c r="AH52" s="85"/>
      <c r="AI52" s="907"/>
      <c r="AJ52" s="910"/>
      <c r="AK52" s="915"/>
      <c r="AL52" s="906"/>
    </row>
    <row r="53" spans="1:38" ht="14.25">
      <c r="A53" s="2152"/>
      <c r="B53" s="1131">
        <v>11</v>
      </c>
      <c r="C53" s="1132" t="s">
        <v>207</v>
      </c>
      <c r="D53" s="2116" t="s">
        <v>600</v>
      </c>
      <c r="E53" s="2117"/>
      <c r="F53" s="2117"/>
      <c r="G53" s="2118"/>
      <c r="H53" s="884" t="s">
        <v>222</v>
      </c>
      <c r="I53" s="153"/>
      <c r="J53" s="170"/>
      <c r="K53" s="166"/>
      <c r="L53" s="165"/>
      <c r="M53" s="167"/>
      <c r="N53" s="1133"/>
      <c r="O53" s="158"/>
      <c r="P53" s="885"/>
      <c r="Q53" s="1025"/>
      <c r="R53" s="1025"/>
      <c r="S53" s="1641" t="s">
        <v>831</v>
      </c>
      <c r="T53" s="1696"/>
      <c r="U53" s="1696"/>
      <c r="V53" s="1696"/>
      <c r="W53" s="1696"/>
      <c r="X53" s="1025"/>
      <c r="Y53" s="1025"/>
      <c r="Z53" s="2164"/>
      <c r="AE53" s="2148"/>
      <c r="AF53" s="913"/>
      <c r="AG53" s="914"/>
      <c r="AH53" s="85"/>
      <c r="AI53" s="907"/>
      <c r="AJ53" s="910"/>
      <c r="AK53" s="915"/>
      <c r="AL53" s="912"/>
    </row>
    <row r="54" spans="1:38" ht="14.25">
      <c r="A54" s="2152"/>
      <c r="B54" s="1131">
        <v>12</v>
      </c>
      <c r="C54" s="1132" t="s">
        <v>245</v>
      </c>
      <c r="D54" s="2116" t="s">
        <v>601</v>
      </c>
      <c r="E54" s="2117"/>
      <c r="F54" s="2117"/>
      <c r="G54" s="2118"/>
      <c r="H54" s="884" t="s">
        <v>222</v>
      </c>
      <c r="I54" s="153"/>
      <c r="J54" s="170"/>
      <c r="K54" s="166"/>
      <c r="L54" s="157"/>
      <c r="M54" s="167"/>
      <c r="N54" s="1133"/>
      <c r="O54" s="158"/>
      <c r="P54" s="885"/>
      <c r="Q54" s="1025"/>
      <c r="R54" s="1025"/>
      <c r="S54" s="1751"/>
      <c r="T54" s="1696"/>
      <c r="U54" s="1696"/>
      <c r="V54" s="1696"/>
      <c r="W54" s="1696"/>
      <c r="X54" s="1025"/>
      <c r="Y54" s="1025"/>
      <c r="Z54" s="2165"/>
      <c r="AE54" s="2148"/>
      <c r="AF54" s="913"/>
      <c r="AG54" s="914"/>
      <c r="AH54" s="85"/>
      <c r="AI54" s="907"/>
      <c r="AJ54" s="910"/>
      <c r="AK54" s="915"/>
      <c r="AL54" s="912"/>
    </row>
    <row r="55" spans="1:38" ht="14.25">
      <c r="A55" s="2152"/>
      <c r="B55" s="1131">
        <v>13</v>
      </c>
      <c r="C55" s="1132" t="s">
        <v>221</v>
      </c>
      <c r="D55" s="2116" t="s">
        <v>602</v>
      </c>
      <c r="E55" s="2117"/>
      <c r="F55" s="2117"/>
      <c r="G55" s="2118"/>
      <c r="H55" s="884" t="s">
        <v>222</v>
      </c>
      <c r="I55" s="153"/>
      <c r="J55" s="170"/>
      <c r="K55" s="166"/>
      <c r="L55" s="171"/>
      <c r="M55" s="167"/>
      <c r="N55" s="1133"/>
      <c r="O55" s="158"/>
      <c r="P55" s="886"/>
      <c r="Q55" s="1025"/>
      <c r="R55" s="1025"/>
      <c r="S55" s="1696"/>
      <c r="T55" s="1696"/>
      <c r="U55" s="1696"/>
      <c r="V55" s="1696"/>
      <c r="W55" s="1696"/>
      <c r="X55" s="1025"/>
      <c r="Y55" s="1025"/>
      <c r="Z55" s="2165"/>
      <c r="AE55" s="2148"/>
      <c r="AF55" s="913"/>
      <c r="AG55" s="914"/>
      <c r="AH55" s="85"/>
      <c r="AI55" s="907"/>
      <c r="AJ55" s="910"/>
      <c r="AK55" s="915"/>
      <c r="AL55" s="912"/>
    </row>
    <row r="56" spans="1:38" ht="14.25">
      <c r="A56" s="2152"/>
      <c r="B56" s="1131">
        <v>14</v>
      </c>
      <c r="C56" s="1132" t="s">
        <v>226</v>
      </c>
      <c r="D56" s="2116" t="s">
        <v>603</v>
      </c>
      <c r="E56" s="2117"/>
      <c r="F56" s="2117"/>
      <c r="G56" s="2118"/>
      <c r="H56" s="884" t="s">
        <v>476</v>
      </c>
      <c r="I56" s="153"/>
      <c r="J56" s="170"/>
      <c r="K56" s="166"/>
      <c r="L56" s="171"/>
      <c r="M56" s="172"/>
      <c r="N56" s="1133"/>
      <c r="O56" s="158"/>
      <c r="P56" s="886"/>
      <c r="Q56" s="1025"/>
      <c r="R56" s="1025"/>
      <c r="S56" s="1025"/>
      <c r="T56" s="1025"/>
      <c r="U56" s="1025"/>
      <c r="V56" s="1025"/>
      <c r="W56" s="1025"/>
      <c r="X56" s="1025"/>
      <c r="Y56" s="1025"/>
      <c r="Z56" s="2165"/>
      <c r="AE56" s="2148"/>
      <c r="AF56" s="914"/>
      <c r="AG56" s="914"/>
      <c r="AH56" s="85"/>
      <c r="AI56" s="907"/>
      <c r="AJ56" s="910"/>
      <c r="AK56" s="915"/>
      <c r="AL56" s="912"/>
    </row>
    <row r="57" spans="1:38" ht="14.25">
      <c r="A57" s="2152"/>
      <c r="B57" s="1131">
        <v>15</v>
      </c>
      <c r="C57" s="1752" t="s">
        <v>131</v>
      </c>
      <c r="D57" s="2155" t="s">
        <v>604</v>
      </c>
      <c r="E57" s="2156"/>
      <c r="F57" s="2156"/>
      <c r="G57" s="2118"/>
      <c r="H57" s="1135" t="s">
        <v>239</v>
      </c>
      <c r="I57" s="154"/>
      <c r="J57" s="173"/>
      <c r="K57" s="166"/>
      <c r="L57" s="174"/>
      <c r="M57" s="172"/>
      <c r="N57" s="1133"/>
      <c r="O57" s="158"/>
      <c r="P57" s="886"/>
      <c r="Q57" s="1025"/>
      <c r="R57" s="1025"/>
      <c r="S57" s="1025"/>
      <c r="T57" s="1025"/>
      <c r="U57" s="1025"/>
      <c r="V57" s="1025"/>
      <c r="W57" s="1025"/>
      <c r="X57" s="1025"/>
      <c r="Y57" s="1025"/>
      <c r="Z57" s="1025"/>
      <c r="AE57" s="2148"/>
      <c r="AF57" s="914"/>
      <c r="AG57" s="914"/>
      <c r="AH57" s="85"/>
      <c r="AI57" s="907"/>
      <c r="AJ57" s="910"/>
      <c r="AK57" s="915"/>
      <c r="AL57" s="912"/>
    </row>
    <row r="58" spans="1:38" ht="14.25">
      <c r="A58" s="2152"/>
      <c r="B58" s="155"/>
      <c r="C58" s="166"/>
      <c r="D58" s="165"/>
      <c r="E58" s="167"/>
      <c r="F58" s="1133"/>
      <c r="G58" s="158"/>
      <c r="H58" s="885"/>
      <c r="I58" s="153"/>
      <c r="J58" s="155"/>
      <c r="K58" s="166"/>
      <c r="L58" s="165"/>
      <c r="M58" s="167"/>
      <c r="N58" s="1133"/>
      <c r="O58" s="158"/>
      <c r="P58" s="885"/>
      <c r="Q58" s="1025"/>
      <c r="R58" s="1025"/>
      <c r="S58" s="1025"/>
      <c r="T58" s="1025"/>
      <c r="U58" s="1025"/>
      <c r="V58" s="1025"/>
      <c r="W58" s="1025"/>
      <c r="X58" s="1025"/>
      <c r="Y58" s="1025"/>
      <c r="Z58" s="1025"/>
      <c r="AE58" s="2148"/>
      <c r="AF58" s="914"/>
      <c r="AG58" s="914"/>
      <c r="AH58" s="85"/>
      <c r="AI58" s="907"/>
      <c r="AJ58" s="910"/>
      <c r="AK58" s="915"/>
      <c r="AL58" s="912"/>
    </row>
    <row r="59" spans="1:38" ht="14.25">
      <c r="A59" s="2152"/>
      <c r="B59" s="155"/>
      <c r="C59" s="166"/>
      <c r="D59" s="165"/>
      <c r="E59" s="167"/>
      <c r="F59" s="1133"/>
      <c r="G59" s="158"/>
      <c r="H59" s="885"/>
      <c r="I59" s="153"/>
      <c r="J59" s="155"/>
      <c r="K59" s="166"/>
      <c r="L59" s="165"/>
      <c r="M59" s="167"/>
      <c r="N59" s="1133"/>
      <c r="O59" s="158"/>
      <c r="P59" s="885"/>
      <c r="Q59" s="1025"/>
      <c r="R59" s="1025"/>
      <c r="S59" s="1025"/>
      <c r="T59" s="1025"/>
      <c r="U59" s="1025"/>
      <c r="V59" s="1025"/>
      <c r="W59" s="1025"/>
      <c r="X59" s="1025"/>
      <c r="Y59" s="1025"/>
      <c r="Z59" s="1025"/>
      <c r="AE59" s="2148"/>
      <c r="AF59" s="914"/>
      <c r="AG59" s="914"/>
      <c r="AH59" s="85"/>
      <c r="AI59" s="907"/>
      <c r="AJ59" s="910"/>
      <c r="AK59" s="915"/>
      <c r="AL59" s="912"/>
    </row>
    <row r="60" spans="1:38" ht="14.25">
      <c r="A60" s="2152"/>
      <c r="B60" s="155"/>
      <c r="C60" s="166"/>
      <c r="D60" s="165"/>
      <c r="E60" s="167"/>
      <c r="F60" s="1133"/>
      <c r="G60" s="158"/>
      <c r="H60" s="885"/>
      <c r="I60" s="145"/>
      <c r="J60" s="155"/>
      <c r="K60" s="166"/>
      <c r="L60" s="165"/>
      <c r="M60" s="167"/>
      <c r="N60" s="1133"/>
      <c r="O60" s="158"/>
      <c r="P60" s="885"/>
      <c r="Q60" s="1025"/>
      <c r="R60" s="1025"/>
      <c r="S60" s="1025"/>
      <c r="T60" s="1025"/>
      <c r="U60" s="1025"/>
      <c r="V60" s="1025"/>
      <c r="W60" s="1025"/>
      <c r="X60" s="1025"/>
      <c r="Y60" s="1025"/>
      <c r="Z60" s="1025"/>
      <c r="AE60" s="2148"/>
      <c r="AF60" s="914"/>
      <c r="AG60" s="918"/>
      <c r="AH60" s="85"/>
      <c r="AI60" s="907"/>
      <c r="AJ60" s="910"/>
      <c r="AK60" s="919"/>
      <c r="AL60" s="912"/>
    </row>
    <row r="61" spans="1:38" ht="14.25">
      <c r="A61" s="2152"/>
      <c r="B61" s="155"/>
      <c r="C61" s="166"/>
      <c r="D61" s="165"/>
      <c r="E61" s="167"/>
      <c r="F61" s="1133"/>
      <c r="G61" s="158"/>
      <c r="H61" s="885"/>
      <c r="I61" s="145"/>
      <c r="J61" s="155"/>
      <c r="K61" s="166"/>
      <c r="L61" s="165"/>
      <c r="M61" s="167"/>
      <c r="N61" s="1133"/>
      <c r="O61" s="158"/>
      <c r="P61" s="885"/>
      <c r="Q61" s="1025"/>
      <c r="R61" s="1025"/>
      <c r="S61" s="1025"/>
      <c r="T61" s="1025"/>
      <c r="U61" s="1025"/>
      <c r="V61" s="1025"/>
      <c r="W61" s="1025"/>
      <c r="X61" s="1025"/>
      <c r="Y61" s="1025"/>
      <c r="Z61" s="1025"/>
      <c r="AE61" s="2148"/>
      <c r="AF61" s="145"/>
      <c r="AG61" s="914"/>
      <c r="AH61" s="85"/>
      <c r="AI61" s="907"/>
      <c r="AJ61" s="910"/>
      <c r="AK61" s="915"/>
      <c r="AL61" s="912"/>
    </row>
    <row r="62" spans="1:38" ht="14.25">
      <c r="A62" s="2152"/>
      <c r="B62" s="155"/>
      <c r="C62" s="166"/>
      <c r="D62" s="165"/>
      <c r="E62" s="167"/>
      <c r="F62" s="1133"/>
      <c r="G62" s="158"/>
      <c r="H62" s="885"/>
      <c r="I62" s="145"/>
      <c r="J62" s="155"/>
      <c r="K62" s="166"/>
      <c r="L62" s="165"/>
      <c r="M62" s="167"/>
      <c r="N62" s="1133"/>
      <c r="O62" s="158"/>
      <c r="P62" s="885"/>
      <c r="Q62" s="1025"/>
      <c r="R62" s="1025"/>
      <c r="S62" s="1025"/>
      <c r="T62" s="1025"/>
      <c r="U62" s="1025"/>
      <c r="V62" s="1025"/>
      <c r="W62" s="1025"/>
      <c r="X62" s="1025"/>
      <c r="Y62" s="1025"/>
      <c r="Z62" s="1025"/>
      <c r="AE62" s="2148"/>
      <c r="AF62" s="145"/>
      <c r="AG62" s="914"/>
      <c r="AH62" s="85"/>
      <c r="AI62" s="907"/>
      <c r="AJ62" s="910"/>
      <c r="AK62" s="138"/>
      <c r="AL62" s="912"/>
    </row>
    <row r="63" spans="1:38" ht="14.25">
      <c r="A63" s="2152"/>
      <c r="B63" s="155"/>
      <c r="C63" s="166"/>
      <c r="D63" s="165"/>
      <c r="E63" s="167"/>
      <c r="F63" s="1133"/>
      <c r="G63" s="158"/>
      <c r="H63" s="885"/>
      <c r="I63" s="145"/>
      <c r="J63" s="155"/>
      <c r="K63" s="156"/>
      <c r="L63" s="157"/>
      <c r="M63" s="227"/>
      <c r="N63" s="1133"/>
      <c r="O63" s="158"/>
      <c r="P63" s="886"/>
      <c r="Q63" s="1025"/>
      <c r="R63" s="1025"/>
      <c r="S63" s="1025"/>
      <c r="T63" s="1025"/>
      <c r="U63" s="1025"/>
      <c r="V63" s="1025"/>
      <c r="W63" s="1025"/>
      <c r="X63" s="1025"/>
      <c r="Y63" s="1025"/>
      <c r="Z63" s="1025"/>
      <c r="AE63" s="2148"/>
      <c r="AF63" s="145"/>
      <c r="AG63" s="153"/>
      <c r="AH63" s="146"/>
      <c r="AI63" s="920"/>
      <c r="AK63" s="138"/>
      <c r="AL63" s="921"/>
    </row>
    <row r="64" spans="1:38" ht="15" thickBot="1">
      <c r="A64" s="2152"/>
      <c r="B64" s="155"/>
      <c r="C64" s="166"/>
      <c r="D64" s="165"/>
      <c r="E64" s="167"/>
      <c r="F64" s="1133"/>
      <c r="G64" s="158"/>
      <c r="H64" s="885"/>
      <c r="I64" s="145"/>
      <c r="J64" s="155"/>
      <c r="K64" s="156"/>
      <c r="L64" s="157"/>
      <c r="M64" s="227"/>
      <c r="N64" s="287"/>
      <c r="O64" s="158"/>
      <c r="P64" s="887"/>
      <c r="Q64" s="1025"/>
      <c r="R64" s="1025"/>
      <c r="S64" s="1025"/>
      <c r="T64" s="1025"/>
      <c r="U64" s="1025"/>
      <c r="V64" s="1025"/>
      <c r="W64" s="1025"/>
      <c r="X64" s="1025"/>
      <c r="Y64" s="1025"/>
      <c r="Z64" s="1025"/>
      <c r="AE64" s="2148"/>
      <c r="AF64" s="2146"/>
      <c r="AG64" s="2146"/>
      <c r="AH64" s="2147"/>
      <c r="AI64" s="2147"/>
      <c r="AK64" s="922"/>
      <c r="AL64" s="923"/>
    </row>
    <row r="65" spans="1:26" ht="15.75" thickTop="1" thickBot="1">
      <c r="A65" s="2153"/>
      <c r="B65" s="2168" t="s">
        <v>249</v>
      </c>
      <c r="C65" s="2169"/>
      <c r="D65" s="2157">
        <f>SUM(E43:E64)</f>
        <v>5600</v>
      </c>
      <c r="E65" s="2157"/>
      <c r="F65" s="1114">
        <f>SUM(F43:F64)</f>
        <v>0</v>
      </c>
      <c r="G65" s="211"/>
      <c r="H65" s="883"/>
      <c r="I65" s="138"/>
      <c r="J65" s="2158" t="s">
        <v>250</v>
      </c>
      <c r="K65" s="2159"/>
      <c r="L65" s="2109">
        <f>SUM(M43:M64)</f>
        <v>800</v>
      </c>
      <c r="M65" s="2110"/>
      <c r="N65" s="1114">
        <f>SUM(N43:N64)</f>
        <v>0</v>
      </c>
      <c r="O65" s="159"/>
      <c r="P65" s="485"/>
      <c r="Q65" s="1025"/>
      <c r="R65" s="1025"/>
      <c r="S65" s="1025"/>
      <c r="T65" s="1025"/>
      <c r="U65" s="1025"/>
      <c r="V65" s="1025"/>
      <c r="W65" s="1025"/>
      <c r="X65" s="1025"/>
      <c r="Y65" s="1025"/>
      <c r="Z65" s="1025"/>
    </row>
    <row r="66" spans="1:26" ht="14.25" thickTop="1">
      <c r="A66" s="205" t="s">
        <v>631</v>
      </c>
      <c r="B66" s="1123"/>
      <c r="C66" s="1124"/>
      <c r="D66" s="1124"/>
      <c r="E66" s="1124"/>
      <c r="F66" s="1124"/>
      <c r="G66" s="1124"/>
      <c r="H66" s="1124"/>
      <c r="I66" s="1124"/>
      <c r="J66" s="1124"/>
      <c r="K66" s="1124"/>
      <c r="L66" s="206"/>
      <c r="M66" s="206"/>
      <c r="N66" s="206"/>
      <c r="O66" s="152"/>
      <c r="P66" s="152"/>
      <c r="Q66" s="206"/>
      <c r="R66" s="1121"/>
      <c r="S66" s="1117"/>
      <c r="T66" s="206"/>
      <c r="U66" s="266"/>
      <c r="V66" s="1117"/>
      <c r="W66" s="1117"/>
      <c r="X66" s="1118"/>
      <c r="Y66" s="1118"/>
      <c r="Z66" s="1118"/>
    </row>
    <row r="67" spans="1:26" ht="14.25">
      <c r="A67" s="1643" t="s">
        <v>715</v>
      </c>
      <c r="B67" s="1112"/>
      <c r="C67" s="1117"/>
      <c r="D67" s="1117"/>
      <c r="E67" s="1117"/>
      <c r="F67" s="922"/>
      <c r="G67" s="922"/>
      <c r="H67" s="1136"/>
      <c r="I67" s="922"/>
      <c r="J67" s="215"/>
      <c r="K67" s="138"/>
      <c r="L67" s="1121"/>
      <c r="M67" s="1137"/>
      <c r="N67" s="1138"/>
      <c r="O67" s="1139"/>
      <c r="P67" s="1136"/>
      <c r="Q67" s="138"/>
      <c r="R67" s="141"/>
      <c r="S67" s="1025"/>
      <c r="T67" s="1025"/>
      <c r="U67" s="2167" t="s">
        <v>575</v>
      </c>
      <c r="V67" s="2167"/>
      <c r="W67" s="2167"/>
      <c r="X67" s="1025"/>
      <c r="Y67" s="1025"/>
      <c r="Z67" s="1025"/>
    </row>
    <row r="68" spans="1:26" ht="14.25">
      <c r="A68" s="1029" t="s">
        <v>484</v>
      </c>
      <c r="B68" s="1112"/>
      <c r="C68" s="1117"/>
      <c r="D68" s="1117"/>
      <c r="E68" s="1117"/>
      <c r="F68" s="922"/>
      <c r="G68" s="922"/>
      <c r="H68" s="1136"/>
      <c r="I68" s="922"/>
      <c r="J68" s="215"/>
      <c r="K68" s="138"/>
      <c r="L68" s="1121"/>
      <c r="M68" s="1137"/>
      <c r="N68" s="1117"/>
      <c r="O68" s="1117"/>
      <c r="P68" s="1117"/>
      <c r="Q68" s="1117"/>
      <c r="R68" s="1117"/>
      <c r="S68" s="1025"/>
      <c r="T68" s="1025"/>
      <c r="U68" s="1112"/>
      <c r="V68" s="2166" t="s">
        <v>495</v>
      </c>
      <c r="W68" s="2166"/>
      <c r="X68" s="1112"/>
      <c r="Y68" s="1025"/>
      <c r="Z68" s="1025"/>
    </row>
    <row r="69" spans="1:26">
      <c r="A69" s="1029" t="s">
        <v>485</v>
      </c>
      <c r="B69" s="1112"/>
      <c r="C69" s="1124"/>
      <c r="D69" s="1124"/>
      <c r="E69" s="1124"/>
      <c r="F69" s="206"/>
      <c r="G69" s="206"/>
      <c r="H69" s="206"/>
      <c r="I69" s="206"/>
      <c r="J69" s="206"/>
      <c r="K69" s="138"/>
      <c r="L69" s="206"/>
      <c r="M69" s="1117"/>
      <c r="N69" s="152"/>
      <c r="O69" s="152"/>
      <c r="P69" s="152"/>
      <c r="Q69" s="138"/>
      <c r="R69" s="1121"/>
      <c r="S69" s="1140"/>
      <c r="T69" s="1117"/>
      <c r="U69" s="1025"/>
      <c r="V69" s="2166" t="s">
        <v>496</v>
      </c>
      <c r="W69" s="2166"/>
      <c r="X69" s="1118"/>
      <c r="Y69" s="1118"/>
      <c r="Z69" s="1118"/>
    </row>
    <row r="70" spans="1:26">
      <c r="A70" s="205"/>
      <c r="B70" s="1055"/>
      <c r="C70" s="1121"/>
      <c r="D70" s="1121"/>
      <c r="E70" s="1121"/>
      <c r="F70" s="1121"/>
      <c r="G70" s="1121"/>
      <c r="H70" s="1121"/>
      <c r="I70" s="1121"/>
      <c r="J70" s="1121"/>
      <c r="K70" s="1121"/>
      <c r="L70" s="206"/>
      <c r="M70" s="206"/>
      <c r="N70" s="1124"/>
      <c r="O70" s="1117"/>
      <c r="P70" s="1117"/>
      <c r="Q70" s="152"/>
      <c r="R70" s="1124"/>
      <c r="S70" s="1117"/>
      <c r="T70" s="1141"/>
      <c r="U70" s="1028"/>
      <c r="V70" s="1117"/>
      <c r="W70" s="1117"/>
      <c r="X70" s="1125"/>
      <c r="Y70" s="1125"/>
      <c r="Z70" s="1125"/>
    </row>
    <row r="71" spans="1:26">
      <c r="B71" s="1033"/>
      <c r="C71" s="1116"/>
      <c r="D71" s="141"/>
      <c r="E71" s="138"/>
      <c r="F71" s="138"/>
      <c r="G71" s="138"/>
      <c r="H71" s="1116"/>
      <c r="I71" s="141"/>
      <c r="J71" s="138"/>
      <c r="K71" s="138"/>
      <c r="L71" s="1116"/>
      <c r="M71" s="141"/>
      <c r="N71" s="138"/>
      <c r="O71" s="138"/>
      <c r="P71" s="138"/>
      <c r="Q71" s="152"/>
      <c r="R71" s="141"/>
      <c r="S71" s="1116"/>
      <c r="T71" s="141"/>
      <c r="U71" s="2160"/>
      <c r="V71" s="2160"/>
      <c r="W71" s="2160"/>
      <c r="X71" s="2160"/>
      <c r="Y71" s="2160"/>
      <c r="Z71" s="2160"/>
    </row>
    <row r="72" spans="1:26">
      <c r="B72" s="141"/>
      <c r="C72" s="141"/>
      <c r="D72" s="141"/>
      <c r="E72" s="141"/>
      <c r="F72" s="141"/>
      <c r="G72" s="141"/>
      <c r="H72" s="141"/>
      <c r="I72" s="141"/>
      <c r="J72" s="141"/>
      <c r="K72" s="141"/>
      <c r="L72" s="141"/>
      <c r="M72" s="141"/>
      <c r="N72" s="141"/>
      <c r="O72" s="141"/>
      <c r="P72" s="141"/>
      <c r="Q72" s="1120"/>
      <c r="R72" s="206"/>
      <c r="S72" s="1117"/>
      <c r="T72" s="1117"/>
      <c r="U72" s="1125"/>
      <c r="V72" s="1125"/>
      <c r="W72" s="1125"/>
      <c r="X72" s="1025"/>
      <c r="Y72" s="1025"/>
      <c r="Z72" s="1025"/>
    </row>
    <row r="73" spans="1:26">
      <c r="A73" s="31"/>
      <c r="B73" s="31"/>
      <c r="C73" s="31"/>
      <c r="D73" s="31"/>
      <c r="E73" s="31"/>
      <c r="F73" s="31"/>
      <c r="G73" s="31"/>
      <c r="H73" s="31"/>
      <c r="I73" s="31"/>
      <c r="J73" s="31"/>
      <c r="K73" s="31"/>
      <c r="L73" s="31"/>
      <c r="M73" s="31"/>
      <c r="N73" s="31"/>
      <c r="O73" s="31"/>
      <c r="P73" s="31"/>
      <c r="Q73" s="31"/>
      <c r="R73" s="27"/>
      <c r="T73" s="209"/>
      <c r="U73" s="209"/>
      <c r="V73" s="209"/>
      <c r="W73" s="209"/>
    </row>
    <row r="74" spans="1:26">
      <c r="A74" s="31"/>
      <c r="B74" s="31"/>
      <c r="C74" s="31"/>
      <c r="D74" s="31"/>
      <c r="E74" s="31"/>
      <c r="F74" s="31"/>
      <c r="G74" s="31"/>
      <c r="H74" s="31"/>
      <c r="I74" s="31"/>
      <c r="J74" s="31"/>
      <c r="K74" s="31"/>
      <c r="L74" s="31"/>
      <c r="M74" s="31"/>
      <c r="N74" s="31"/>
      <c r="O74" s="31"/>
      <c r="P74" s="31"/>
      <c r="Q74" s="31"/>
      <c r="R74" s="31"/>
      <c r="S74" s="31"/>
    </row>
    <row r="75" spans="1:26">
      <c r="A75" s="31"/>
      <c r="B75" s="31"/>
      <c r="C75" s="31"/>
      <c r="D75" s="31"/>
      <c r="E75" s="31"/>
      <c r="F75" s="31"/>
      <c r="G75" s="31"/>
      <c r="H75" s="31"/>
      <c r="I75" s="31"/>
      <c r="J75" s="31"/>
      <c r="K75" s="31"/>
      <c r="L75" s="31"/>
      <c r="M75" s="31"/>
      <c r="N75" s="31"/>
      <c r="O75" s="31"/>
      <c r="P75" s="31"/>
      <c r="Q75" s="31"/>
      <c r="R75" s="31"/>
    </row>
    <row r="76" spans="1:26">
      <c r="A76" s="31"/>
      <c r="B76" s="31"/>
      <c r="C76" s="31"/>
      <c r="D76" s="31"/>
      <c r="E76" s="31"/>
      <c r="F76" s="31"/>
      <c r="G76" s="31"/>
      <c r="H76" s="31"/>
      <c r="I76" s="31"/>
      <c r="J76" s="31"/>
      <c r="K76" s="31"/>
      <c r="L76" s="31"/>
      <c r="M76" s="31"/>
      <c r="N76" s="31"/>
      <c r="O76" s="31"/>
      <c r="P76" s="31"/>
      <c r="Q76" s="31"/>
      <c r="R76" s="31"/>
    </row>
    <row r="77" spans="1:26">
      <c r="A77" s="31"/>
      <c r="B77" s="31"/>
      <c r="C77" s="31"/>
      <c r="D77" s="31"/>
      <c r="E77" s="31"/>
      <c r="F77" s="31"/>
      <c r="G77" s="31"/>
      <c r="H77" s="31"/>
      <c r="I77" s="31"/>
      <c r="J77" s="31"/>
      <c r="K77" s="31"/>
      <c r="L77" s="31"/>
      <c r="M77" s="31"/>
      <c r="N77" s="31"/>
      <c r="O77" s="31"/>
      <c r="P77" s="31"/>
      <c r="Q77" s="31"/>
      <c r="R77" s="31"/>
    </row>
    <row r="78" spans="1:26">
      <c r="A78" s="31"/>
      <c r="B78" s="31"/>
      <c r="C78" s="31"/>
      <c r="D78" s="31"/>
      <c r="E78" s="31"/>
      <c r="F78" s="31"/>
      <c r="G78" s="31"/>
      <c r="H78" s="31"/>
      <c r="I78" s="31"/>
      <c r="J78" s="31"/>
      <c r="K78" s="31"/>
      <c r="L78" s="31"/>
      <c r="M78" s="31"/>
      <c r="N78" s="31"/>
      <c r="O78" s="31"/>
      <c r="P78" s="31"/>
      <c r="Q78" s="31"/>
      <c r="R78" s="31"/>
      <c r="W78" s="31"/>
    </row>
    <row r="79" spans="1:26">
      <c r="A79" s="31"/>
      <c r="B79" s="31"/>
      <c r="C79" s="31"/>
      <c r="D79" s="31"/>
      <c r="E79" s="31"/>
      <c r="F79" s="31"/>
      <c r="G79" s="31"/>
      <c r="H79" s="31"/>
      <c r="I79" s="31"/>
      <c r="J79" s="31"/>
      <c r="K79" s="31"/>
      <c r="L79" s="31"/>
      <c r="M79" s="31"/>
      <c r="N79" s="31"/>
      <c r="O79" s="31"/>
      <c r="P79" s="31"/>
      <c r="Q79" s="31"/>
      <c r="R79" s="31"/>
      <c r="S79" s="31"/>
      <c r="T79" s="31"/>
      <c r="U79" s="31"/>
      <c r="V79" s="31"/>
      <c r="W79" s="31"/>
    </row>
    <row r="80" spans="1:26">
      <c r="A80" s="31"/>
      <c r="B80" s="31"/>
      <c r="C80" s="31"/>
      <c r="D80" s="31"/>
      <c r="E80" s="31"/>
      <c r="F80" s="31"/>
      <c r="G80" s="31"/>
      <c r="H80" s="31"/>
      <c r="I80" s="31"/>
      <c r="J80" s="31"/>
      <c r="K80" s="31"/>
      <c r="L80" s="31"/>
      <c r="M80" s="31"/>
      <c r="N80" s="31"/>
      <c r="O80" s="31"/>
      <c r="P80" s="31"/>
      <c r="Q80" s="31"/>
      <c r="R80" s="31"/>
      <c r="S80" s="31"/>
      <c r="T80" s="31"/>
      <c r="U80" s="31"/>
      <c r="V80" s="31"/>
      <c r="W80" s="31"/>
    </row>
    <row r="81" spans="1:23">
      <c r="A81" s="31"/>
      <c r="B81" s="31"/>
      <c r="C81" s="31"/>
      <c r="D81" s="31"/>
      <c r="E81" s="31"/>
      <c r="F81" s="31"/>
      <c r="G81" s="31"/>
      <c r="H81" s="31"/>
      <c r="I81" s="31"/>
      <c r="J81" s="31"/>
      <c r="K81" s="31"/>
      <c r="L81" s="31"/>
      <c r="M81" s="31"/>
      <c r="N81" s="31"/>
      <c r="O81" s="31"/>
      <c r="P81" s="31"/>
      <c r="Q81" s="31"/>
      <c r="R81" s="31"/>
      <c r="S81" s="31"/>
      <c r="T81" s="31"/>
      <c r="U81" s="31"/>
      <c r="V81" s="31"/>
      <c r="W81" s="31"/>
    </row>
    <row r="82" spans="1:23">
      <c r="A82" s="31"/>
      <c r="B82" s="31"/>
      <c r="C82" s="31"/>
      <c r="D82" s="31"/>
      <c r="E82" s="31"/>
      <c r="F82" s="31"/>
      <c r="G82" s="31"/>
      <c r="H82" s="31"/>
      <c r="I82" s="31"/>
      <c r="J82" s="31"/>
      <c r="K82" s="31"/>
      <c r="L82" s="31"/>
      <c r="M82" s="31"/>
      <c r="N82" s="31"/>
      <c r="O82" s="31"/>
      <c r="P82" s="31"/>
      <c r="Q82" s="31"/>
      <c r="R82" s="31"/>
      <c r="S82" s="31"/>
      <c r="T82" s="31"/>
      <c r="U82" s="31"/>
      <c r="V82" s="31"/>
      <c r="W82" s="31"/>
    </row>
    <row r="83" spans="1:23">
      <c r="A83" s="31"/>
      <c r="B83" s="31"/>
      <c r="C83" s="31"/>
      <c r="D83" s="31"/>
      <c r="E83" s="31"/>
      <c r="F83" s="31"/>
      <c r="G83" s="31"/>
      <c r="H83" s="31"/>
      <c r="I83" s="31"/>
      <c r="J83" s="31"/>
      <c r="K83" s="31"/>
      <c r="L83" s="31"/>
      <c r="M83" s="31"/>
      <c r="N83" s="31"/>
      <c r="O83" s="31"/>
      <c r="P83" s="31"/>
      <c r="Q83" s="31"/>
      <c r="R83" s="31"/>
      <c r="S83" s="31"/>
      <c r="T83" s="31"/>
      <c r="U83" s="31"/>
      <c r="V83" s="31"/>
      <c r="W83" s="31"/>
    </row>
    <row r="84" spans="1:23">
      <c r="A84" s="31"/>
      <c r="B84" s="31"/>
      <c r="C84" s="31"/>
      <c r="D84" s="31"/>
      <c r="E84" s="31"/>
      <c r="F84" s="31"/>
      <c r="G84" s="31"/>
      <c r="H84" s="31"/>
      <c r="I84" s="31"/>
      <c r="J84" s="31"/>
      <c r="K84" s="31"/>
      <c r="L84" s="31"/>
      <c r="M84" s="31"/>
      <c r="N84" s="31"/>
      <c r="O84" s="31"/>
      <c r="P84" s="31"/>
      <c r="Q84" s="31"/>
      <c r="R84" s="31"/>
      <c r="S84" s="31"/>
      <c r="T84" s="31"/>
      <c r="U84" s="31"/>
      <c r="V84" s="31"/>
      <c r="W84" s="31"/>
    </row>
    <row r="85" spans="1:23">
      <c r="A85" s="31"/>
      <c r="B85" s="31"/>
      <c r="C85" s="31"/>
      <c r="D85" s="31"/>
      <c r="E85" s="31"/>
      <c r="F85" s="31"/>
      <c r="G85" s="31"/>
      <c r="H85" s="31"/>
      <c r="I85" s="31"/>
      <c r="J85" s="31"/>
      <c r="K85" s="31"/>
      <c r="L85" s="31"/>
      <c r="M85" s="31"/>
      <c r="N85" s="31"/>
      <c r="O85" s="31"/>
      <c r="P85" s="31"/>
      <c r="Q85" s="31"/>
      <c r="R85" s="31"/>
      <c r="S85" s="31"/>
      <c r="T85" s="31"/>
      <c r="U85" s="31"/>
      <c r="V85" s="31"/>
      <c r="W85" s="31"/>
    </row>
    <row r="86" spans="1:23">
      <c r="A86" s="31"/>
      <c r="B86" s="31"/>
      <c r="C86" s="31"/>
      <c r="D86" s="31"/>
      <c r="E86" s="31"/>
      <c r="F86" s="31"/>
      <c r="G86" s="31"/>
      <c r="H86" s="31"/>
      <c r="I86" s="31"/>
      <c r="J86" s="31"/>
      <c r="K86" s="31"/>
      <c r="L86" s="31"/>
      <c r="M86" s="31"/>
      <c r="N86" s="31"/>
      <c r="O86" s="31"/>
      <c r="P86" s="31"/>
      <c r="Q86" s="31"/>
      <c r="R86" s="31"/>
      <c r="S86" s="31"/>
      <c r="T86" s="31"/>
      <c r="U86" s="31"/>
      <c r="V86" s="31"/>
      <c r="W86" s="31"/>
    </row>
    <row r="87" spans="1:23">
      <c r="A87" s="31"/>
      <c r="B87" s="31"/>
      <c r="C87" s="31"/>
      <c r="D87" s="31"/>
      <c r="E87" s="31"/>
      <c r="F87" s="31"/>
      <c r="G87" s="31"/>
      <c r="H87" s="31"/>
      <c r="I87" s="31"/>
      <c r="J87" s="31"/>
      <c r="K87" s="31"/>
      <c r="L87" s="31"/>
      <c r="M87" s="31"/>
      <c r="N87" s="31"/>
      <c r="O87" s="31"/>
      <c r="P87" s="31"/>
      <c r="Q87" s="31"/>
      <c r="R87" s="31"/>
      <c r="S87" s="31"/>
      <c r="T87" s="31"/>
      <c r="U87" s="31"/>
      <c r="V87" s="31"/>
      <c r="W87" s="31"/>
    </row>
    <row r="88" spans="1:23">
      <c r="A88" s="31"/>
      <c r="B88" s="31"/>
      <c r="C88" s="31"/>
      <c r="D88" s="31"/>
      <c r="E88" s="31"/>
      <c r="F88" s="31"/>
      <c r="G88" s="31"/>
      <c r="H88" s="31"/>
      <c r="I88" s="31"/>
      <c r="J88" s="31"/>
      <c r="K88" s="31"/>
      <c r="L88" s="31"/>
      <c r="M88" s="31"/>
      <c r="N88" s="31"/>
      <c r="O88" s="31"/>
      <c r="P88" s="31"/>
      <c r="Q88" s="31"/>
      <c r="R88" s="31"/>
      <c r="S88" s="31"/>
      <c r="T88" s="31"/>
      <c r="U88" s="31"/>
      <c r="V88" s="31"/>
      <c r="W88" s="31"/>
    </row>
    <row r="89" spans="1:23">
      <c r="A89" s="31"/>
      <c r="B89" s="31"/>
      <c r="C89" s="31"/>
      <c r="D89" s="31"/>
      <c r="E89" s="31"/>
      <c r="F89" s="31"/>
      <c r="G89" s="31"/>
      <c r="H89" s="31"/>
      <c r="I89" s="31"/>
      <c r="J89" s="31"/>
      <c r="K89" s="31"/>
      <c r="L89" s="31"/>
      <c r="M89" s="31"/>
      <c r="N89" s="31"/>
      <c r="O89" s="31"/>
      <c r="P89" s="31"/>
      <c r="Q89" s="31"/>
      <c r="R89" s="31"/>
      <c r="S89" s="31"/>
      <c r="T89" s="31"/>
      <c r="U89" s="31"/>
      <c r="V89" s="31"/>
      <c r="W89" s="31"/>
    </row>
    <row r="90" spans="1:23">
      <c r="A90" s="31"/>
      <c r="B90" s="31"/>
      <c r="C90" s="31"/>
      <c r="D90" s="31"/>
      <c r="E90" s="31"/>
      <c r="F90" s="31"/>
      <c r="G90" s="31"/>
      <c r="H90" s="31"/>
      <c r="I90" s="31"/>
      <c r="J90" s="31"/>
      <c r="K90" s="31"/>
      <c r="L90" s="31"/>
      <c r="M90" s="31"/>
      <c r="N90" s="31"/>
      <c r="O90" s="31"/>
      <c r="P90" s="31"/>
      <c r="Q90" s="31"/>
      <c r="R90" s="31"/>
      <c r="S90" s="31"/>
      <c r="T90" s="31"/>
      <c r="U90" s="31"/>
      <c r="V90" s="31"/>
      <c r="W90" s="31"/>
    </row>
    <row r="91" spans="1:23">
      <c r="A91" s="31"/>
      <c r="B91" s="31"/>
      <c r="C91" s="31"/>
      <c r="D91" s="31"/>
      <c r="E91" s="31"/>
      <c r="F91" s="31"/>
      <c r="G91" s="31"/>
      <c r="H91" s="31"/>
      <c r="I91" s="31"/>
      <c r="J91" s="31"/>
      <c r="K91" s="31"/>
      <c r="L91" s="31"/>
      <c r="M91" s="31"/>
      <c r="N91" s="31"/>
      <c r="O91" s="31"/>
      <c r="P91" s="31"/>
      <c r="Q91" s="31"/>
      <c r="R91" s="31"/>
      <c r="S91" s="31"/>
      <c r="T91" s="31"/>
      <c r="U91" s="31"/>
      <c r="V91" s="31"/>
      <c r="W91" s="31"/>
    </row>
    <row r="92" spans="1:23">
      <c r="A92" s="31"/>
      <c r="B92" s="31"/>
      <c r="C92" s="31"/>
      <c r="D92" s="31"/>
      <c r="E92" s="31"/>
      <c r="F92" s="31"/>
      <c r="G92" s="31"/>
      <c r="H92" s="31"/>
      <c r="I92" s="31"/>
      <c r="J92" s="31"/>
      <c r="K92" s="31"/>
      <c r="L92" s="31"/>
      <c r="M92" s="31"/>
      <c r="N92" s="31"/>
      <c r="O92" s="31"/>
      <c r="P92" s="31"/>
      <c r="Q92" s="31"/>
      <c r="R92" s="31"/>
      <c r="S92" s="31"/>
      <c r="T92" s="31"/>
      <c r="U92" s="31"/>
      <c r="V92" s="31"/>
      <c r="W92" s="31"/>
    </row>
    <row r="93" spans="1:23">
      <c r="A93" s="31"/>
      <c r="B93" s="31"/>
      <c r="C93" s="31"/>
      <c r="D93" s="31"/>
      <c r="E93" s="31"/>
      <c r="F93" s="31"/>
      <c r="G93" s="31"/>
      <c r="H93" s="31"/>
      <c r="I93" s="31"/>
      <c r="J93" s="31"/>
      <c r="K93" s="31"/>
      <c r="L93" s="31"/>
      <c r="M93" s="31"/>
      <c r="N93" s="31"/>
      <c r="O93" s="31"/>
      <c r="P93" s="31"/>
      <c r="Q93" s="31"/>
      <c r="R93" s="31"/>
      <c r="S93" s="31"/>
      <c r="T93" s="31"/>
      <c r="U93" s="31"/>
      <c r="V93" s="31"/>
      <c r="W93" s="31"/>
    </row>
    <row r="94" spans="1:23">
      <c r="A94" s="31"/>
      <c r="B94" s="31"/>
      <c r="C94" s="31"/>
      <c r="D94" s="31"/>
      <c r="E94" s="31"/>
      <c r="F94" s="31"/>
      <c r="G94" s="31"/>
      <c r="H94" s="31"/>
      <c r="I94" s="31"/>
      <c r="J94" s="31"/>
      <c r="K94" s="31"/>
      <c r="L94" s="31"/>
      <c r="M94" s="31"/>
      <c r="N94" s="31"/>
      <c r="O94" s="31"/>
      <c r="P94" s="31"/>
      <c r="Q94" s="31"/>
      <c r="R94" s="31"/>
      <c r="S94" s="31"/>
      <c r="T94" s="31"/>
      <c r="U94" s="31"/>
      <c r="V94" s="31"/>
      <c r="W94" s="31"/>
    </row>
    <row r="95" spans="1:23">
      <c r="A95" s="31"/>
      <c r="B95" s="31"/>
      <c r="C95" s="31"/>
      <c r="D95" s="31"/>
      <c r="E95" s="31"/>
      <c r="F95" s="31"/>
      <c r="G95" s="31"/>
      <c r="H95" s="31"/>
      <c r="I95" s="31"/>
      <c r="J95" s="31"/>
      <c r="K95" s="31"/>
      <c r="L95" s="31"/>
      <c r="M95" s="31"/>
      <c r="N95" s="31"/>
      <c r="O95" s="31"/>
      <c r="P95" s="31"/>
      <c r="Q95" s="31"/>
      <c r="R95" s="31"/>
      <c r="S95" s="31"/>
      <c r="T95" s="31"/>
      <c r="U95" s="31"/>
      <c r="V95" s="31"/>
      <c r="W95" s="31"/>
    </row>
    <row r="96" spans="1:23">
      <c r="A96" s="31"/>
      <c r="B96" s="31"/>
      <c r="C96" s="31"/>
      <c r="D96" s="31"/>
      <c r="E96" s="31"/>
      <c r="F96" s="31"/>
      <c r="G96" s="31"/>
      <c r="H96" s="31"/>
      <c r="I96" s="31"/>
      <c r="J96" s="31"/>
      <c r="K96" s="31"/>
      <c r="L96" s="31"/>
      <c r="M96" s="31"/>
      <c r="N96" s="31"/>
      <c r="O96" s="31"/>
      <c r="P96" s="31"/>
      <c r="Q96" s="31"/>
      <c r="R96" s="31"/>
      <c r="S96" s="31"/>
      <c r="T96" s="31"/>
      <c r="U96" s="31"/>
      <c r="V96" s="31"/>
      <c r="W96" s="31"/>
    </row>
    <row r="97" spans="1:23">
      <c r="A97" s="31"/>
      <c r="B97" s="31"/>
      <c r="C97" s="31"/>
      <c r="D97" s="31"/>
      <c r="E97" s="31"/>
      <c r="F97" s="31"/>
      <c r="G97" s="31"/>
      <c r="H97" s="31"/>
      <c r="I97" s="31"/>
      <c r="J97" s="31"/>
      <c r="K97" s="31"/>
      <c r="L97" s="31"/>
      <c r="M97" s="31"/>
      <c r="N97" s="31"/>
      <c r="O97" s="31"/>
      <c r="P97" s="31"/>
      <c r="Q97" s="31"/>
      <c r="R97" s="31"/>
      <c r="S97" s="31"/>
      <c r="T97" s="31"/>
      <c r="U97" s="31"/>
      <c r="V97" s="31"/>
      <c r="W97" s="31"/>
    </row>
    <row r="98" spans="1:23">
      <c r="A98" s="31"/>
      <c r="B98" s="31"/>
      <c r="C98" s="31"/>
      <c r="D98" s="31"/>
      <c r="E98" s="31"/>
      <c r="F98" s="31"/>
      <c r="G98" s="31"/>
      <c r="H98" s="31"/>
      <c r="I98" s="31"/>
      <c r="J98" s="31"/>
      <c r="K98" s="31"/>
      <c r="L98" s="31"/>
      <c r="M98" s="31"/>
      <c r="N98" s="31"/>
      <c r="O98" s="31"/>
      <c r="P98" s="31"/>
      <c r="Q98" s="31"/>
      <c r="R98" s="31"/>
      <c r="S98" s="31"/>
      <c r="T98" s="31"/>
      <c r="U98" s="31"/>
      <c r="V98" s="31"/>
      <c r="W98" s="31"/>
    </row>
    <row r="99" spans="1:23">
      <c r="A99" s="31"/>
      <c r="B99" s="31"/>
      <c r="C99" s="31"/>
      <c r="D99" s="31"/>
      <c r="E99" s="31"/>
      <c r="F99" s="31"/>
      <c r="G99" s="31"/>
      <c r="H99" s="31"/>
      <c r="I99" s="31"/>
      <c r="J99" s="31"/>
      <c r="K99" s="31"/>
      <c r="L99" s="31"/>
      <c r="M99" s="31"/>
      <c r="N99" s="31"/>
      <c r="O99" s="31"/>
      <c r="P99" s="31"/>
      <c r="Q99" s="31"/>
      <c r="R99" s="31"/>
      <c r="S99" s="31"/>
      <c r="T99" s="31"/>
      <c r="U99" s="31"/>
      <c r="V99" s="31"/>
      <c r="W99" s="31"/>
    </row>
    <row r="100" spans="1:23">
      <c r="A100" s="31"/>
      <c r="B100" s="31"/>
      <c r="C100" s="31"/>
      <c r="D100" s="31"/>
      <c r="E100" s="31"/>
      <c r="F100" s="31"/>
      <c r="G100" s="31"/>
      <c r="H100" s="31"/>
      <c r="I100" s="31"/>
      <c r="J100" s="31"/>
      <c r="K100" s="31"/>
      <c r="L100" s="31"/>
      <c r="M100" s="31"/>
      <c r="N100" s="31"/>
      <c r="O100" s="31"/>
      <c r="P100" s="31"/>
      <c r="Q100" s="31"/>
      <c r="R100" s="31"/>
      <c r="S100" s="31"/>
      <c r="T100" s="31"/>
      <c r="U100" s="31"/>
      <c r="V100" s="31"/>
      <c r="W100" s="31"/>
    </row>
    <row r="101" spans="1:23">
      <c r="A101" s="31"/>
      <c r="B101" s="31"/>
      <c r="C101" s="31"/>
      <c r="D101" s="31"/>
      <c r="E101" s="31"/>
      <c r="F101" s="31"/>
      <c r="G101" s="31"/>
      <c r="H101" s="31"/>
      <c r="I101" s="31"/>
      <c r="J101" s="31"/>
      <c r="K101" s="31"/>
      <c r="L101" s="31"/>
      <c r="M101" s="31"/>
      <c r="N101" s="31"/>
      <c r="O101" s="31"/>
      <c r="P101" s="31"/>
      <c r="Q101" s="31"/>
      <c r="R101" s="31"/>
      <c r="S101" s="31"/>
      <c r="T101" s="31"/>
      <c r="U101" s="31"/>
      <c r="V101" s="31"/>
      <c r="W101" s="31"/>
    </row>
    <row r="102" spans="1:23">
      <c r="A102" s="31"/>
      <c r="B102" s="31"/>
      <c r="C102" s="31"/>
      <c r="D102" s="31"/>
      <c r="E102" s="31"/>
      <c r="F102" s="31"/>
      <c r="G102" s="31"/>
      <c r="H102" s="31"/>
      <c r="I102" s="31"/>
      <c r="J102" s="31"/>
      <c r="K102" s="31"/>
      <c r="L102" s="31"/>
      <c r="M102" s="31"/>
      <c r="N102" s="31"/>
      <c r="O102" s="31"/>
      <c r="P102" s="31"/>
      <c r="Q102" s="31"/>
      <c r="R102" s="31"/>
      <c r="S102" s="31"/>
      <c r="T102" s="31"/>
      <c r="U102" s="31"/>
      <c r="V102" s="31"/>
      <c r="W102" s="31"/>
    </row>
    <row r="103" spans="1:23">
      <c r="A103" s="31"/>
      <c r="B103" s="31"/>
      <c r="C103" s="31"/>
      <c r="D103" s="31"/>
      <c r="E103" s="31"/>
      <c r="F103" s="31"/>
      <c r="G103" s="31"/>
      <c r="H103" s="31"/>
      <c r="I103" s="31"/>
      <c r="J103" s="31"/>
      <c r="K103" s="31"/>
      <c r="L103" s="31"/>
      <c r="M103" s="31"/>
      <c r="N103" s="31"/>
      <c r="O103" s="31"/>
      <c r="P103" s="31"/>
      <c r="Q103" s="31"/>
      <c r="R103" s="31"/>
      <c r="S103" s="31"/>
      <c r="T103" s="31"/>
      <c r="U103" s="31"/>
      <c r="V103" s="31"/>
      <c r="W103" s="31"/>
    </row>
    <row r="104" spans="1:23">
      <c r="A104" s="31"/>
      <c r="B104" s="31"/>
      <c r="C104" s="31"/>
      <c r="D104" s="31"/>
      <c r="E104" s="31"/>
      <c r="F104" s="31"/>
      <c r="G104" s="31"/>
      <c r="H104" s="31"/>
      <c r="I104" s="31"/>
      <c r="J104" s="31"/>
      <c r="K104" s="31"/>
      <c r="L104" s="31"/>
      <c r="M104" s="31"/>
      <c r="N104" s="31"/>
      <c r="O104" s="31"/>
      <c r="P104" s="31"/>
      <c r="Q104" s="31"/>
      <c r="R104" s="31"/>
      <c r="S104" s="31"/>
      <c r="T104" s="31"/>
      <c r="U104" s="31"/>
      <c r="V104" s="31"/>
      <c r="W104" s="31"/>
    </row>
    <row r="105" spans="1:23">
      <c r="A105" s="31"/>
      <c r="B105" s="31"/>
      <c r="C105" s="31"/>
      <c r="D105" s="31"/>
      <c r="E105" s="31"/>
      <c r="F105" s="31"/>
      <c r="G105" s="31"/>
      <c r="H105" s="31"/>
      <c r="I105" s="31"/>
      <c r="J105" s="31"/>
      <c r="K105" s="31"/>
      <c r="L105" s="31"/>
      <c r="M105" s="31"/>
      <c r="N105" s="31"/>
      <c r="O105" s="31"/>
      <c r="P105" s="31"/>
      <c r="Q105" s="31"/>
      <c r="R105" s="31"/>
      <c r="S105" s="31"/>
      <c r="T105" s="31"/>
      <c r="U105" s="31"/>
      <c r="V105" s="31"/>
      <c r="W105" s="31"/>
    </row>
    <row r="106" spans="1:23">
      <c r="A106" s="31"/>
      <c r="B106" s="31"/>
      <c r="C106" s="31"/>
      <c r="D106" s="31"/>
      <c r="E106" s="31"/>
      <c r="F106" s="31"/>
      <c r="G106" s="31"/>
      <c r="H106" s="31"/>
      <c r="I106" s="31"/>
      <c r="J106" s="31"/>
      <c r="K106" s="31"/>
      <c r="L106" s="31"/>
      <c r="M106" s="31"/>
      <c r="N106" s="31"/>
      <c r="O106" s="31"/>
      <c r="P106" s="31"/>
      <c r="Q106" s="31"/>
      <c r="R106" s="31"/>
      <c r="S106" s="31"/>
      <c r="T106" s="31"/>
      <c r="U106" s="31"/>
      <c r="V106" s="31"/>
      <c r="W106" s="31"/>
    </row>
    <row r="107" spans="1:23">
      <c r="A107" s="31"/>
      <c r="B107" s="31"/>
      <c r="C107" s="31"/>
      <c r="D107" s="31"/>
      <c r="E107" s="31"/>
      <c r="F107" s="31"/>
      <c r="G107" s="31"/>
      <c r="H107" s="31"/>
      <c r="I107" s="31"/>
      <c r="J107" s="31"/>
      <c r="K107" s="31"/>
      <c r="L107" s="31"/>
      <c r="M107" s="31"/>
      <c r="N107" s="31"/>
      <c r="O107" s="31"/>
      <c r="P107" s="31"/>
      <c r="Q107" s="31"/>
      <c r="R107" s="31"/>
      <c r="S107" s="31"/>
      <c r="T107" s="31"/>
      <c r="U107" s="31"/>
      <c r="V107" s="31"/>
      <c r="W107" s="31"/>
    </row>
    <row r="108" spans="1:23">
      <c r="A108" s="31"/>
      <c r="B108" s="31"/>
      <c r="C108" s="31"/>
      <c r="D108" s="31"/>
      <c r="E108" s="31"/>
      <c r="F108" s="31"/>
      <c r="G108" s="31"/>
      <c r="H108" s="31"/>
      <c r="I108" s="31"/>
      <c r="J108" s="31"/>
      <c r="K108" s="31"/>
      <c r="L108" s="31"/>
      <c r="M108" s="31"/>
      <c r="N108" s="31"/>
      <c r="O108" s="31"/>
      <c r="P108" s="31"/>
      <c r="Q108" s="31"/>
      <c r="R108" s="31"/>
      <c r="S108" s="31"/>
      <c r="T108" s="31"/>
      <c r="U108" s="31"/>
      <c r="V108" s="31"/>
      <c r="W108" s="31"/>
    </row>
    <row r="109" spans="1:23">
      <c r="A109" s="31"/>
      <c r="B109" s="31"/>
      <c r="C109" s="31"/>
      <c r="D109" s="31"/>
      <c r="E109" s="31"/>
      <c r="F109" s="31"/>
      <c r="G109" s="31"/>
      <c r="H109" s="31"/>
      <c r="I109" s="31"/>
      <c r="J109" s="31"/>
      <c r="K109" s="31"/>
      <c r="L109" s="31"/>
      <c r="M109" s="31"/>
      <c r="N109" s="31"/>
      <c r="O109" s="31"/>
      <c r="P109" s="31"/>
      <c r="Q109" s="31"/>
      <c r="R109" s="31"/>
      <c r="S109" s="31"/>
      <c r="T109" s="31"/>
      <c r="U109" s="31"/>
      <c r="V109" s="31"/>
      <c r="W109" s="31"/>
    </row>
    <row r="110" spans="1:23">
      <c r="A110" s="31"/>
      <c r="B110" s="31"/>
      <c r="C110" s="31"/>
      <c r="D110" s="31"/>
      <c r="E110" s="31"/>
      <c r="F110" s="31"/>
      <c r="G110" s="31"/>
      <c r="H110" s="31"/>
      <c r="I110" s="31"/>
      <c r="J110" s="31"/>
      <c r="K110" s="31"/>
      <c r="L110" s="31"/>
      <c r="M110" s="31"/>
      <c r="N110" s="31"/>
      <c r="O110" s="31"/>
      <c r="P110" s="31"/>
      <c r="Q110" s="31"/>
      <c r="R110" s="31"/>
      <c r="S110" s="31"/>
      <c r="T110" s="31"/>
      <c r="U110" s="31"/>
      <c r="V110" s="31"/>
      <c r="W110" s="31"/>
    </row>
    <row r="111" spans="1:23">
      <c r="A111" s="31"/>
      <c r="B111" s="31"/>
      <c r="C111" s="31"/>
      <c r="D111" s="31"/>
      <c r="E111" s="31"/>
      <c r="F111" s="31"/>
      <c r="G111" s="31"/>
      <c r="H111" s="31"/>
      <c r="I111" s="31"/>
      <c r="J111" s="31"/>
      <c r="K111" s="31"/>
      <c r="L111" s="31"/>
      <c r="M111" s="31"/>
      <c r="N111" s="31"/>
      <c r="O111" s="31"/>
      <c r="P111" s="31"/>
      <c r="Q111" s="31"/>
      <c r="R111" s="31"/>
      <c r="S111" s="31"/>
      <c r="T111" s="31"/>
      <c r="U111" s="31"/>
      <c r="V111" s="31"/>
      <c r="W111" s="31"/>
    </row>
    <row r="112" spans="1:23">
      <c r="A112" s="31"/>
      <c r="B112" s="31"/>
      <c r="C112" s="31"/>
      <c r="D112" s="31"/>
      <c r="E112" s="31"/>
      <c r="F112" s="31"/>
      <c r="G112" s="31"/>
      <c r="H112" s="31"/>
      <c r="I112" s="31"/>
      <c r="J112" s="31"/>
      <c r="K112" s="31"/>
      <c r="L112" s="31"/>
      <c r="M112" s="31"/>
      <c r="N112" s="31"/>
      <c r="O112" s="31"/>
      <c r="P112" s="31"/>
      <c r="Q112" s="31"/>
      <c r="R112" s="31"/>
      <c r="S112" s="31"/>
      <c r="T112" s="31"/>
      <c r="U112" s="31"/>
      <c r="V112" s="31"/>
      <c r="W112" s="31"/>
    </row>
    <row r="113" spans="1:23">
      <c r="A113" s="31"/>
      <c r="B113" s="31"/>
      <c r="C113" s="31"/>
      <c r="D113" s="31"/>
      <c r="E113" s="31"/>
      <c r="F113" s="31"/>
      <c r="G113" s="31"/>
      <c r="H113" s="31"/>
      <c r="I113" s="31"/>
      <c r="J113" s="31"/>
      <c r="K113" s="31"/>
      <c r="L113" s="31"/>
      <c r="M113" s="31"/>
      <c r="N113" s="31"/>
      <c r="O113" s="31"/>
      <c r="P113" s="31"/>
      <c r="Q113" s="31"/>
      <c r="R113" s="31"/>
      <c r="S113" s="31"/>
      <c r="T113" s="31"/>
      <c r="U113" s="31"/>
      <c r="V113" s="31"/>
      <c r="W113" s="31"/>
    </row>
    <row r="114" spans="1:23">
      <c r="A114" s="31"/>
      <c r="B114" s="31"/>
      <c r="C114" s="31"/>
      <c r="D114" s="31"/>
      <c r="E114" s="31"/>
      <c r="F114" s="31"/>
      <c r="G114" s="31"/>
      <c r="H114" s="31"/>
      <c r="I114" s="31"/>
      <c r="J114" s="31"/>
      <c r="K114" s="31"/>
      <c r="L114" s="31"/>
      <c r="M114" s="31"/>
      <c r="N114" s="31"/>
      <c r="O114" s="31"/>
      <c r="P114" s="31"/>
      <c r="Q114" s="31"/>
      <c r="R114" s="31"/>
      <c r="S114" s="31"/>
      <c r="T114" s="31"/>
      <c r="U114" s="31"/>
      <c r="V114" s="31"/>
      <c r="W114" s="31"/>
    </row>
    <row r="115" spans="1:23">
      <c r="A115" s="31"/>
      <c r="B115" s="31"/>
      <c r="C115" s="31"/>
      <c r="D115" s="31"/>
      <c r="E115" s="31"/>
      <c r="F115" s="31"/>
      <c r="G115" s="31"/>
      <c r="H115" s="31"/>
      <c r="I115" s="31"/>
      <c r="J115" s="31"/>
      <c r="K115" s="31"/>
      <c r="L115" s="31"/>
      <c r="M115" s="31"/>
      <c r="N115" s="31"/>
      <c r="O115" s="31"/>
      <c r="P115" s="31"/>
      <c r="Q115" s="31"/>
      <c r="R115" s="31"/>
      <c r="S115" s="31"/>
      <c r="T115" s="31"/>
      <c r="U115" s="31"/>
      <c r="V115" s="31"/>
      <c r="W115" s="31"/>
    </row>
    <row r="116" spans="1:23">
      <c r="A116" s="31"/>
      <c r="B116" s="31"/>
      <c r="C116" s="31"/>
      <c r="D116" s="31"/>
      <c r="E116" s="31"/>
      <c r="F116" s="31"/>
      <c r="G116" s="31"/>
      <c r="H116" s="31"/>
      <c r="I116" s="31"/>
      <c r="J116" s="31"/>
      <c r="K116" s="31"/>
      <c r="L116" s="31"/>
      <c r="M116" s="31"/>
      <c r="N116" s="31"/>
      <c r="O116" s="31"/>
      <c r="P116" s="31"/>
      <c r="Q116" s="31"/>
      <c r="R116" s="31"/>
      <c r="S116" s="31"/>
      <c r="T116" s="31"/>
      <c r="U116" s="31"/>
      <c r="V116" s="31"/>
      <c r="W116" s="31"/>
    </row>
    <row r="117" spans="1:23">
      <c r="A117" s="31"/>
      <c r="B117" s="31"/>
      <c r="C117" s="31"/>
      <c r="D117" s="31"/>
      <c r="E117" s="31"/>
      <c r="F117" s="31"/>
      <c r="G117" s="31"/>
      <c r="H117" s="31"/>
      <c r="I117" s="31"/>
      <c r="J117" s="31"/>
      <c r="K117" s="31"/>
      <c r="L117" s="31"/>
      <c r="M117" s="31"/>
      <c r="N117" s="31"/>
      <c r="O117" s="31"/>
      <c r="P117" s="31"/>
      <c r="Q117" s="31"/>
      <c r="R117" s="31"/>
      <c r="S117" s="31"/>
      <c r="T117" s="31"/>
      <c r="U117" s="31"/>
      <c r="V117" s="31"/>
      <c r="W117" s="31"/>
    </row>
    <row r="118" spans="1:23">
      <c r="A118" s="31"/>
      <c r="B118" s="31"/>
      <c r="C118" s="31"/>
      <c r="D118" s="31"/>
      <c r="E118" s="31"/>
      <c r="F118" s="31"/>
      <c r="G118" s="31"/>
      <c r="H118" s="31"/>
      <c r="I118" s="31"/>
      <c r="J118" s="31"/>
      <c r="K118" s="31"/>
      <c r="L118" s="31"/>
      <c r="M118" s="31"/>
      <c r="N118" s="31"/>
      <c r="O118" s="31"/>
      <c r="P118" s="31"/>
      <c r="Q118" s="31"/>
      <c r="R118" s="31"/>
      <c r="S118" s="31"/>
      <c r="T118" s="31"/>
      <c r="U118" s="31"/>
      <c r="V118" s="31"/>
      <c r="W118" s="31"/>
    </row>
    <row r="119" spans="1:23">
      <c r="A119" s="31"/>
      <c r="B119" s="31"/>
      <c r="C119" s="31"/>
      <c r="D119" s="31"/>
      <c r="E119" s="31"/>
      <c r="F119" s="31"/>
      <c r="G119" s="31"/>
      <c r="H119" s="31"/>
      <c r="I119" s="31"/>
      <c r="J119" s="31"/>
      <c r="K119" s="31"/>
      <c r="L119" s="31"/>
      <c r="M119" s="31"/>
      <c r="N119" s="31"/>
      <c r="O119" s="31"/>
      <c r="P119" s="31"/>
      <c r="Q119" s="31"/>
      <c r="R119" s="31"/>
      <c r="S119" s="31"/>
      <c r="T119" s="31"/>
      <c r="U119" s="31"/>
      <c r="V119" s="31"/>
      <c r="W119" s="31"/>
    </row>
    <row r="120" spans="1:23">
      <c r="A120" s="31"/>
      <c r="B120" s="31"/>
      <c r="C120" s="31"/>
      <c r="D120" s="31"/>
      <c r="E120" s="31"/>
      <c r="F120" s="31"/>
      <c r="G120" s="31"/>
      <c r="H120" s="31"/>
      <c r="I120" s="31"/>
      <c r="J120" s="31"/>
      <c r="K120" s="31"/>
      <c r="L120" s="31"/>
      <c r="M120" s="31"/>
      <c r="N120" s="31"/>
      <c r="O120" s="31"/>
      <c r="P120" s="31"/>
      <c r="Q120" s="31"/>
      <c r="R120" s="31"/>
      <c r="S120" s="31"/>
      <c r="T120" s="31"/>
      <c r="U120" s="31"/>
      <c r="V120" s="31"/>
      <c r="W120" s="31"/>
    </row>
    <row r="121" spans="1:23">
      <c r="A121" s="31"/>
      <c r="B121" s="31"/>
      <c r="C121" s="31"/>
      <c r="D121" s="31"/>
      <c r="E121" s="31"/>
      <c r="F121" s="31"/>
      <c r="G121" s="31"/>
      <c r="H121" s="31"/>
      <c r="I121" s="31"/>
      <c r="J121" s="31"/>
      <c r="K121" s="31"/>
      <c r="L121" s="31"/>
      <c r="M121" s="31"/>
      <c r="N121" s="31"/>
      <c r="O121" s="31"/>
      <c r="P121" s="31"/>
      <c r="Q121" s="31"/>
      <c r="R121" s="31"/>
      <c r="S121" s="31"/>
      <c r="T121" s="31"/>
      <c r="U121" s="31"/>
      <c r="V121" s="31"/>
      <c r="W121" s="31"/>
    </row>
    <row r="122" spans="1:23">
      <c r="A122" s="31"/>
      <c r="B122" s="31"/>
      <c r="C122" s="31"/>
      <c r="D122" s="31"/>
      <c r="E122" s="31"/>
      <c r="F122" s="31"/>
      <c r="G122" s="31"/>
      <c r="H122" s="31"/>
      <c r="I122" s="31"/>
      <c r="J122" s="31"/>
      <c r="K122" s="31"/>
      <c r="L122" s="31"/>
      <c r="M122" s="31"/>
      <c r="N122" s="31"/>
      <c r="O122" s="31"/>
      <c r="P122" s="31"/>
      <c r="Q122" s="31"/>
      <c r="R122" s="31"/>
      <c r="S122" s="31"/>
      <c r="T122" s="31"/>
      <c r="U122" s="31"/>
      <c r="V122" s="31"/>
      <c r="W122" s="31"/>
    </row>
    <row r="123" spans="1:23">
      <c r="A123" s="31"/>
      <c r="B123" s="31"/>
      <c r="C123" s="31"/>
      <c r="D123" s="31"/>
      <c r="E123" s="31"/>
      <c r="F123" s="31"/>
      <c r="G123" s="31"/>
      <c r="H123" s="31"/>
      <c r="I123" s="31"/>
      <c r="J123" s="31"/>
      <c r="K123" s="31"/>
      <c r="L123" s="31"/>
      <c r="M123" s="31"/>
      <c r="N123" s="31"/>
      <c r="O123" s="31"/>
      <c r="P123" s="31"/>
      <c r="Q123" s="31"/>
      <c r="R123" s="31"/>
      <c r="S123" s="31"/>
      <c r="T123" s="31"/>
      <c r="U123" s="31"/>
      <c r="V123" s="31"/>
      <c r="W123" s="31"/>
    </row>
    <row r="124" spans="1:23">
      <c r="A124" s="31"/>
      <c r="B124" s="31"/>
      <c r="C124" s="31"/>
      <c r="D124" s="31"/>
      <c r="E124" s="31"/>
      <c r="F124" s="31"/>
      <c r="G124" s="31"/>
      <c r="H124" s="31"/>
      <c r="I124" s="31"/>
      <c r="J124" s="31"/>
      <c r="K124" s="31"/>
      <c r="L124" s="31"/>
      <c r="M124" s="31"/>
      <c r="N124" s="31"/>
      <c r="O124" s="31"/>
      <c r="P124" s="31"/>
      <c r="Q124" s="31"/>
      <c r="R124" s="31"/>
      <c r="S124" s="31"/>
      <c r="T124" s="31"/>
      <c r="U124" s="31"/>
      <c r="V124" s="31"/>
      <c r="W124" s="31"/>
    </row>
    <row r="125" spans="1:23">
      <c r="A125" s="31"/>
      <c r="B125" s="31"/>
      <c r="C125" s="31"/>
      <c r="D125" s="31"/>
      <c r="E125" s="31"/>
      <c r="F125" s="31"/>
      <c r="G125" s="31"/>
      <c r="H125" s="31"/>
      <c r="I125" s="31"/>
      <c r="J125" s="31"/>
      <c r="K125" s="31"/>
      <c r="L125" s="31"/>
      <c r="M125" s="31"/>
      <c r="N125" s="31"/>
      <c r="O125" s="31"/>
      <c r="P125" s="31"/>
      <c r="Q125" s="31"/>
      <c r="R125" s="31"/>
      <c r="S125" s="31"/>
      <c r="T125" s="31"/>
      <c r="U125" s="31"/>
      <c r="V125" s="31"/>
      <c r="W125" s="31"/>
    </row>
    <row r="126" spans="1:23">
      <c r="A126" s="31"/>
      <c r="B126" s="31"/>
      <c r="C126" s="31"/>
      <c r="D126" s="31"/>
      <c r="E126" s="31"/>
      <c r="F126" s="31"/>
      <c r="G126" s="31"/>
      <c r="H126" s="31"/>
      <c r="I126" s="31"/>
      <c r="J126" s="31"/>
      <c r="K126" s="31"/>
      <c r="L126" s="31"/>
      <c r="M126" s="31"/>
      <c r="N126" s="31"/>
      <c r="O126" s="31"/>
      <c r="P126" s="31"/>
      <c r="Q126" s="31"/>
      <c r="R126" s="31"/>
      <c r="S126" s="31"/>
      <c r="T126" s="31"/>
      <c r="U126" s="31"/>
      <c r="V126" s="31"/>
      <c r="W126" s="31"/>
    </row>
    <row r="127" spans="1:23">
      <c r="A127" s="31"/>
      <c r="B127" s="31"/>
      <c r="C127" s="31"/>
      <c r="D127" s="31"/>
      <c r="E127" s="31"/>
      <c r="F127" s="31"/>
      <c r="G127" s="31"/>
      <c r="H127" s="31"/>
      <c r="I127" s="31"/>
      <c r="J127" s="31"/>
      <c r="K127" s="31"/>
      <c r="L127" s="31"/>
      <c r="M127" s="31"/>
      <c r="N127" s="31"/>
      <c r="O127" s="31"/>
      <c r="P127" s="31"/>
      <c r="Q127" s="31"/>
      <c r="R127" s="31"/>
      <c r="S127" s="31"/>
      <c r="T127" s="31"/>
      <c r="U127" s="31"/>
      <c r="V127" s="31"/>
      <c r="W127" s="31"/>
    </row>
    <row r="128" spans="1:23">
      <c r="A128" s="31"/>
      <c r="B128" s="31"/>
      <c r="C128" s="31"/>
      <c r="D128" s="31"/>
      <c r="E128" s="31"/>
      <c r="F128" s="31"/>
      <c r="G128" s="31"/>
      <c r="H128" s="31"/>
      <c r="I128" s="31"/>
      <c r="J128" s="31"/>
      <c r="K128" s="31"/>
      <c r="L128" s="31"/>
      <c r="M128" s="31"/>
      <c r="N128" s="31"/>
      <c r="O128" s="31"/>
      <c r="P128" s="31"/>
      <c r="Q128" s="31"/>
      <c r="R128" s="31"/>
      <c r="S128" s="31"/>
      <c r="T128" s="31"/>
      <c r="U128" s="31"/>
      <c r="V128" s="31"/>
      <c r="W128" s="31"/>
    </row>
    <row r="129" spans="1:23">
      <c r="A129" s="31"/>
      <c r="B129" s="31"/>
      <c r="C129" s="31"/>
      <c r="D129" s="31"/>
      <c r="E129" s="31"/>
      <c r="F129" s="31"/>
      <c r="G129" s="31"/>
      <c r="H129" s="31"/>
      <c r="I129" s="31"/>
      <c r="J129" s="31"/>
      <c r="K129" s="31"/>
      <c r="L129" s="31"/>
      <c r="M129" s="31"/>
      <c r="N129" s="31"/>
      <c r="O129" s="31"/>
      <c r="P129" s="31"/>
      <c r="Q129" s="31"/>
      <c r="R129" s="31"/>
      <c r="S129" s="31"/>
      <c r="T129" s="31"/>
      <c r="U129" s="31"/>
      <c r="V129" s="31"/>
      <c r="W129" s="31"/>
    </row>
    <row r="130" spans="1:23">
      <c r="A130" s="31"/>
      <c r="B130" s="31"/>
      <c r="C130" s="31"/>
      <c r="D130" s="31"/>
      <c r="E130" s="31"/>
      <c r="F130" s="31"/>
      <c r="G130" s="31"/>
      <c r="H130" s="31"/>
      <c r="I130" s="31"/>
      <c r="J130" s="31"/>
      <c r="K130" s="31"/>
      <c r="L130" s="31"/>
      <c r="M130" s="31"/>
      <c r="N130" s="31"/>
      <c r="O130" s="31"/>
      <c r="P130" s="31"/>
      <c r="Q130" s="31"/>
      <c r="R130" s="31"/>
      <c r="S130" s="31"/>
      <c r="T130" s="31"/>
      <c r="U130" s="31"/>
      <c r="V130" s="31"/>
      <c r="W130" s="31"/>
    </row>
    <row r="131" spans="1:23">
      <c r="A131" s="31"/>
      <c r="B131" s="31"/>
      <c r="C131" s="31"/>
      <c r="D131" s="31"/>
      <c r="E131" s="31"/>
      <c r="F131" s="31"/>
      <c r="G131" s="31"/>
      <c r="H131" s="31"/>
      <c r="I131" s="31"/>
      <c r="J131" s="31"/>
      <c r="K131" s="31"/>
      <c r="L131" s="31"/>
      <c r="M131" s="31"/>
      <c r="N131" s="31"/>
      <c r="O131" s="31"/>
      <c r="P131" s="31"/>
      <c r="Q131" s="31"/>
      <c r="R131" s="31"/>
      <c r="S131" s="31"/>
      <c r="T131" s="31"/>
      <c r="U131" s="31"/>
      <c r="V131" s="31"/>
      <c r="W131" s="31"/>
    </row>
    <row r="132" spans="1:23">
      <c r="A132" s="31"/>
      <c r="B132" s="31"/>
      <c r="C132" s="31"/>
      <c r="D132" s="31"/>
      <c r="E132" s="31"/>
      <c r="F132" s="31"/>
      <c r="G132" s="31"/>
      <c r="H132" s="31"/>
      <c r="I132" s="31"/>
      <c r="J132" s="31"/>
      <c r="K132" s="31"/>
      <c r="L132" s="31"/>
      <c r="M132" s="31"/>
      <c r="N132" s="31"/>
      <c r="O132" s="31"/>
      <c r="P132" s="31"/>
      <c r="Q132" s="31"/>
      <c r="R132" s="31"/>
      <c r="S132" s="31"/>
      <c r="T132" s="31"/>
      <c r="U132" s="31"/>
      <c r="V132" s="31"/>
      <c r="W132" s="31"/>
    </row>
    <row r="133" spans="1:23">
      <c r="A133" s="31"/>
      <c r="B133" s="31"/>
      <c r="C133" s="31"/>
      <c r="D133" s="31"/>
      <c r="E133" s="31"/>
      <c r="F133" s="31"/>
      <c r="G133" s="31"/>
      <c r="H133" s="31"/>
      <c r="I133" s="31"/>
      <c r="J133" s="31"/>
      <c r="K133" s="31"/>
      <c r="L133" s="31"/>
      <c r="M133" s="31"/>
      <c r="N133" s="31"/>
      <c r="O133" s="31"/>
      <c r="P133" s="31"/>
      <c r="Q133" s="31"/>
      <c r="R133" s="31"/>
      <c r="S133" s="31"/>
      <c r="T133" s="31"/>
      <c r="U133" s="31"/>
      <c r="V133" s="31"/>
      <c r="W133" s="31"/>
    </row>
    <row r="134" spans="1:23">
      <c r="A134" s="31"/>
      <c r="B134" s="31"/>
      <c r="C134" s="31"/>
      <c r="D134" s="31"/>
      <c r="E134" s="31"/>
      <c r="F134" s="31"/>
      <c r="G134" s="31"/>
      <c r="H134" s="31"/>
      <c r="I134" s="31"/>
      <c r="J134" s="31"/>
      <c r="K134" s="31"/>
      <c r="L134" s="31"/>
      <c r="M134" s="31"/>
      <c r="N134" s="31"/>
      <c r="O134" s="31"/>
      <c r="P134" s="31"/>
      <c r="Q134" s="31"/>
      <c r="R134" s="31"/>
      <c r="S134" s="31"/>
      <c r="T134" s="31"/>
      <c r="U134" s="31"/>
      <c r="V134" s="31"/>
      <c r="W134" s="31"/>
    </row>
    <row r="135" spans="1:23">
      <c r="A135" s="31"/>
      <c r="B135" s="31"/>
      <c r="C135" s="31"/>
      <c r="D135" s="31"/>
      <c r="E135" s="31"/>
      <c r="F135" s="31"/>
      <c r="G135" s="31"/>
      <c r="H135" s="31"/>
      <c r="I135" s="31"/>
      <c r="J135" s="31"/>
      <c r="K135" s="31"/>
      <c r="L135" s="31"/>
      <c r="M135" s="31"/>
      <c r="N135" s="31"/>
      <c r="O135" s="31"/>
      <c r="P135" s="31"/>
      <c r="Q135" s="31"/>
      <c r="R135" s="31"/>
      <c r="S135" s="31"/>
      <c r="T135" s="31"/>
      <c r="U135" s="31"/>
      <c r="V135" s="31"/>
      <c r="W135" s="31"/>
    </row>
    <row r="136" spans="1:23">
      <c r="A136" s="31"/>
      <c r="B136" s="31"/>
      <c r="C136" s="31"/>
      <c r="D136" s="31"/>
      <c r="E136" s="31"/>
      <c r="F136" s="31"/>
      <c r="G136" s="31"/>
      <c r="H136" s="31"/>
      <c r="I136" s="31"/>
      <c r="J136" s="31"/>
      <c r="K136" s="31"/>
      <c r="L136" s="31"/>
      <c r="M136" s="31"/>
      <c r="N136" s="31"/>
      <c r="O136" s="31"/>
      <c r="P136" s="31"/>
      <c r="Q136" s="31"/>
      <c r="R136" s="31"/>
      <c r="S136" s="31"/>
      <c r="T136" s="31"/>
      <c r="U136" s="31"/>
      <c r="V136" s="31"/>
      <c r="W136" s="31"/>
    </row>
    <row r="137" spans="1:23">
      <c r="A137" s="31"/>
      <c r="B137" s="31"/>
      <c r="C137" s="31"/>
      <c r="D137" s="31"/>
      <c r="E137" s="31"/>
      <c r="F137" s="31"/>
      <c r="G137" s="31"/>
      <c r="H137" s="31"/>
      <c r="I137" s="31"/>
      <c r="J137" s="31"/>
      <c r="K137" s="31"/>
      <c r="L137" s="31"/>
      <c r="M137" s="31"/>
      <c r="N137" s="31"/>
      <c r="O137" s="31"/>
      <c r="P137" s="31"/>
      <c r="Q137" s="31"/>
      <c r="R137" s="31"/>
      <c r="S137" s="31"/>
      <c r="T137" s="31"/>
      <c r="U137" s="31"/>
      <c r="V137" s="31"/>
      <c r="W137" s="31"/>
    </row>
    <row r="138" spans="1:23">
      <c r="A138" s="31"/>
      <c r="B138" s="31"/>
      <c r="C138" s="31"/>
      <c r="D138" s="31"/>
      <c r="E138" s="31"/>
      <c r="F138" s="31"/>
      <c r="G138" s="31"/>
      <c r="H138" s="31"/>
      <c r="I138" s="31"/>
      <c r="J138" s="31"/>
      <c r="K138" s="31"/>
      <c r="L138" s="31"/>
      <c r="M138" s="31"/>
      <c r="N138" s="31"/>
      <c r="O138" s="31"/>
      <c r="P138" s="31"/>
      <c r="Q138" s="31"/>
      <c r="R138" s="31"/>
      <c r="S138" s="31"/>
      <c r="T138" s="31"/>
      <c r="U138" s="31"/>
      <c r="V138" s="31"/>
      <c r="W138" s="31"/>
    </row>
    <row r="139" spans="1:23">
      <c r="A139" s="31"/>
      <c r="B139" s="31"/>
      <c r="C139" s="31"/>
      <c r="D139" s="31"/>
      <c r="E139" s="31"/>
      <c r="F139" s="31"/>
      <c r="G139" s="31"/>
      <c r="H139" s="31"/>
      <c r="I139" s="31"/>
      <c r="J139" s="31"/>
      <c r="K139" s="31"/>
      <c r="L139" s="31"/>
      <c r="M139" s="31"/>
      <c r="N139" s="31"/>
      <c r="O139" s="31"/>
      <c r="P139" s="31"/>
      <c r="Q139" s="31"/>
      <c r="R139" s="31"/>
      <c r="S139" s="31"/>
      <c r="T139" s="31"/>
      <c r="U139" s="31"/>
      <c r="V139" s="31"/>
      <c r="W139" s="31"/>
    </row>
    <row r="140" spans="1:23">
      <c r="A140" s="31"/>
      <c r="B140" s="31"/>
      <c r="C140" s="31"/>
      <c r="D140" s="31"/>
      <c r="E140" s="31"/>
      <c r="F140" s="31"/>
      <c r="G140" s="31"/>
      <c r="H140" s="31"/>
      <c r="I140" s="31"/>
      <c r="J140" s="31"/>
      <c r="K140" s="31"/>
      <c r="L140" s="31"/>
      <c r="M140" s="31"/>
      <c r="N140" s="31"/>
      <c r="O140" s="31"/>
      <c r="P140" s="31"/>
      <c r="Q140" s="31"/>
      <c r="R140" s="31"/>
      <c r="S140" s="31"/>
      <c r="T140" s="31"/>
      <c r="U140" s="31"/>
      <c r="V140" s="31"/>
      <c r="W140" s="31"/>
    </row>
    <row r="141" spans="1:23">
      <c r="A141" s="31"/>
      <c r="B141" s="31"/>
      <c r="C141" s="31"/>
      <c r="D141" s="31"/>
      <c r="E141" s="31"/>
      <c r="F141" s="31"/>
      <c r="G141" s="31"/>
      <c r="H141" s="31"/>
      <c r="I141" s="31"/>
      <c r="J141" s="31"/>
      <c r="K141" s="31"/>
      <c r="L141" s="31"/>
      <c r="M141" s="31"/>
      <c r="N141" s="31"/>
      <c r="O141" s="31"/>
      <c r="P141" s="31"/>
      <c r="Q141" s="31"/>
      <c r="R141" s="31"/>
      <c r="S141" s="31"/>
      <c r="T141" s="31"/>
      <c r="U141" s="31"/>
      <c r="V141" s="31"/>
      <c r="W141" s="31"/>
    </row>
    <row r="142" spans="1:23">
      <c r="A142" s="31"/>
      <c r="B142" s="31"/>
      <c r="C142" s="31"/>
      <c r="D142" s="31"/>
      <c r="E142" s="31"/>
      <c r="F142" s="31"/>
      <c r="G142" s="31"/>
      <c r="H142" s="31"/>
      <c r="I142" s="31"/>
      <c r="J142" s="31"/>
      <c r="K142" s="31"/>
      <c r="L142" s="31"/>
      <c r="M142" s="31"/>
      <c r="N142" s="31"/>
      <c r="O142" s="31"/>
      <c r="P142" s="31"/>
      <c r="Q142" s="31"/>
      <c r="R142" s="31"/>
      <c r="S142" s="31"/>
      <c r="T142" s="31"/>
      <c r="U142" s="31"/>
      <c r="V142" s="31"/>
      <c r="W142" s="31"/>
    </row>
    <row r="143" spans="1:23">
      <c r="A143" s="31"/>
      <c r="B143" s="31"/>
      <c r="C143" s="31"/>
      <c r="D143" s="31"/>
      <c r="E143" s="31"/>
      <c r="F143" s="31"/>
      <c r="G143" s="31"/>
      <c r="H143" s="31"/>
      <c r="I143" s="31"/>
      <c r="J143" s="31"/>
      <c r="K143" s="31"/>
      <c r="L143" s="31"/>
      <c r="M143" s="31"/>
      <c r="N143" s="31"/>
      <c r="O143" s="31"/>
      <c r="P143" s="31"/>
      <c r="Q143" s="31"/>
      <c r="R143" s="31"/>
      <c r="S143" s="31"/>
      <c r="T143" s="31"/>
      <c r="U143" s="31"/>
      <c r="V143" s="31"/>
      <c r="W143" s="31"/>
    </row>
    <row r="144" spans="1:23">
      <c r="A144" s="31"/>
      <c r="B144" s="31"/>
      <c r="C144" s="31"/>
      <c r="D144" s="31"/>
      <c r="E144" s="31"/>
      <c r="F144" s="31"/>
      <c r="G144" s="31"/>
      <c r="H144" s="31"/>
      <c r="I144" s="31"/>
      <c r="J144" s="31"/>
      <c r="K144" s="31"/>
      <c r="L144" s="31"/>
      <c r="M144" s="31"/>
      <c r="N144" s="31"/>
      <c r="O144" s="31"/>
      <c r="P144" s="31"/>
      <c r="Q144" s="31"/>
      <c r="R144" s="31"/>
      <c r="S144" s="31"/>
      <c r="T144" s="31"/>
      <c r="U144" s="31"/>
      <c r="V144" s="31"/>
      <c r="W144" s="31"/>
    </row>
    <row r="145" spans="1:23">
      <c r="A145" s="31"/>
      <c r="B145" s="31"/>
      <c r="C145" s="31"/>
      <c r="D145" s="31"/>
      <c r="E145" s="31"/>
      <c r="F145" s="31"/>
      <c r="G145" s="31"/>
      <c r="H145" s="31"/>
      <c r="I145" s="31"/>
      <c r="J145" s="31"/>
      <c r="K145" s="31"/>
      <c r="L145" s="31"/>
      <c r="M145" s="31"/>
      <c r="N145" s="31"/>
      <c r="O145" s="31"/>
      <c r="P145" s="31"/>
      <c r="Q145" s="31"/>
      <c r="R145" s="31"/>
      <c r="S145" s="31"/>
      <c r="T145" s="31"/>
      <c r="U145" s="31"/>
      <c r="V145" s="31"/>
      <c r="W145" s="31"/>
    </row>
    <row r="146" spans="1:23">
      <c r="A146" s="31"/>
      <c r="B146" s="31"/>
      <c r="C146" s="31"/>
      <c r="D146" s="31"/>
      <c r="E146" s="31"/>
      <c r="F146" s="31"/>
      <c r="G146" s="31"/>
      <c r="H146" s="31"/>
      <c r="I146" s="31"/>
      <c r="J146" s="31"/>
      <c r="K146" s="31"/>
      <c r="L146" s="31"/>
      <c r="M146" s="31"/>
      <c r="N146" s="31"/>
      <c r="O146" s="31"/>
      <c r="P146" s="31"/>
      <c r="Q146" s="31"/>
      <c r="R146" s="31"/>
      <c r="S146" s="31"/>
      <c r="T146" s="31"/>
      <c r="U146" s="31"/>
      <c r="V146" s="31"/>
      <c r="W146" s="31"/>
    </row>
    <row r="147" spans="1:23">
      <c r="A147" s="31"/>
      <c r="B147" s="31"/>
      <c r="C147" s="31"/>
      <c r="D147" s="31"/>
      <c r="E147" s="31"/>
      <c r="F147" s="31"/>
      <c r="G147" s="31"/>
      <c r="H147" s="31"/>
      <c r="I147" s="31"/>
      <c r="J147" s="31"/>
      <c r="K147" s="31"/>
      <c r="L147" s="31"/>
      <c r="M147" s="31"/>
      <c r="N147" s="31"/>
      <c r="O147" s="31"/>
      <c r="P147" s="31"/>
      <c r="Q147" s="31"/>
      <c r="R147" s="31"/>
      <c r="S147" s="31"/>
      <c r="T147" s="31"/>
      <c r="U147" s="31"/>
      <c r="V147" s="31"/>
      <c r="W147" s="31"/>
    </row>
    <row r="148" spans="1:23">
      <c r="A148" s="31"/>
      <c r="B148" s="31"/>
      <c r="C148" s="31"/>
      <c r="D148" s="31"/>
      <c r="E148" s="31"/>
      <c r="F148" s="31"/>
      <c r="G148" s="31"/>
      <c r="H148" s="31"/>
      <c r="I148" s="31"/>
      <c r="J148" s="31"/>
      <c r="K148" s="31"/>
      <c r="L148" s="31"/>
      <c r="M148" s="31"/>
      <c r="N148" s="31"/>
      <c r="O148" s="31"/>
      <c r="P148" s="31"/>
      <c r="Q148" s="31"/>
      <c r="R148" s="31"/>
      <c r="S148" s="31"/>
      <c r="T148" s="31"/>
      <c r="U148" s="31"/>
      <c r="V148" s="31"/>
      <c r="W148" s="31"/>
    </row>
    <row r="149" spans="1:23">
      <c r="A149" s="31"/>
      <c r="B149" s="31"/>
      <c r="C149" s="31"/>
      <c r="D149" s="31"/>
      <c r="E149" s="31"/>
      <c r="F149" s="31"/>
      <c r="G149" s="31"/>
      <c r="H149" s="31"/>
      <c r="I149" s="31"/>
      <c r="J149" s="31"/>
      <c r="K149" s="31"/>
      <c r="L149" s="31"/>
      <c r="M149" s="31"/>
      <c r="N149" s="31"/>
      <c r="O149" s="31"/>
      <c r="P149" s="31"/>
      <c r="Q149" s="31"/>
      <c r="R149" s="31"/>
      <c r="S149" s="31"/>
      <c r="T149" s="31"/>
      <c r="U149" s="31"/>
      <c r="V149" s="31"/>
      <c r="W149" s="31"/>
    </row>
    <row r="150" spans="1:23">
      <c r="A150" s="31"/>
      <c r="B150" s="31"/>
      <c r="C150" s="31"/>
      <c r="D150" s="31"/>
      <c r="E150" s="31"/>
      <c r="F150" s="31"/>
      <c r="G150" s="31"/>
      <c r="H150" s="31"/>
      <c r="I150" s="31"/>
      <c r="J150" s="31"/>
      <c r="K150" s="31"/>
      <c r="L150" s="31"/>
      <c r="M150" s="31"/>
      <c r="N150" s="31"/>
      <c r="O150" s="31"/>
      <c r="P150" s="31"/>
      <c r="Q150" s="31"/>
      <c r="R150" s="31"/>
      <c r="S150" s="31"/>
      <c r="T150" s="31"/>
      <c r="U150" s="31"/>
      <c r="V150" s="31"/>
      <c r="W150" s="31"/>
    </row>
    <row r="151" spans="1:23">
      <c r="A151" s="31"/>
      <c r="B151" s="31"/>
      <c r="C151" s="31"/>
      <c r="D151" s="31"/>
      <c r="E151" s="31"/>
      <c r="F151" s="31"/>
      <c r="G151" s="31"/>
      <c r="H151" s="31"/>
      <c r="I151" s="31"/>
      <c r="J151" s="31"/>
      <c r="K151" s="31"/>
      <c r="L151" s="31"/>
      <c r="M151" s="31"/>
      <c r="N151" s="31"/>
      <c r="O151" s="31"/>
      <c r="P151" s="31"/>
      <c r="Q151" s="31"/>
      <c r="R151" s="31"/>
      <c r="S151" s="31"/>
      <c r="T151" s="31"/>
      <c r="U151" s="31"/>
      <c r="V151" s="31"/>
      <c r="W151" s="31"/>
    </row>
    <row r="152" spans="1:23">
      <c r="A152" s="31"/>
      <c r="B152" s="31"/>
      <c r="C152" s="31"/>
      <c r="D152" s="31"/>
      <c r="E152" s="31"/>
      <c r="F152" s="31"/>
      <c r="G152" s="31"/>
      <c r="H152" s="31"/>
      <c r="I152" s="31"/>
      <c r="J152" s="31"/>
      <c r="K152" s="31"/>
      <c r="L152" s="31"/>
      <c r="M152" s="31"/>
      <c r="N152" s="31"/>
      <c r="O152" s="31"/>
      <c r="P152" s="31"/>
      <c r="Q152" s="31"/>
      <c r="R152" s="31"/>
      <c r="S152" s="31"/>
      <c r="T152" s="31"/>
      <c r="U152" s="31"/>
      <c r="V152" s="31"/>
      <c r="W152" s="31"/>
    </row>
    <row r="153" spans="1:23">
      <c r="A153" s="31"/>
      <c r="B153" s="31"/>
      <c r="C153" s="31"/>
      <c r="D153" s="31"/>
      <c r="E153" s="31"/>
      <c r="F153" s="31"/>
      <c r="G153" s="31"/>
      <c r="H153" s="31"/>
      <c r="I153" s="31"/>
      <c r="J153" s="31"/>
      <c r="K153" s="31"/>
      <c r="L153" s="31"/>
      <c r="M153" s="31"/>
      <c r="N153" s="31"/>
      <c r="O153" s="31"/>
      <c r="P153" s="31"/>
      <c r="Q153" s="31"/>
      <c r="R153" s="31"/>
      <c r="S153" s="31"/>
      <c r="T153" s="31"/>
      <c r="U153" s="31"/>
      <c r="V153" s="31"/>
      <c r="W153" s="31"/>
    </row>
    <row r="154" spans="1:23">
      <c r="A154" s="31"/>
      <c r="B154" s="31"/>
      <c r="C154" s="31"/>
      <c r="D154" s="31"/>
      <c r="E154" s="31"/>
      <c r="F154" s="31"/>
      <c r="G154" s="31"/>
      <c r="H154" s="31"/>
      <c r="I154" s="31"/>
      <c r="J154" s="31"/>
      <c r="K154" s="31"/>
      <c r="L154" s="31"/>
      <c r="M154" s="31"/>
      <c r="N154" s="31"/>
      <c r="O154" s="31"/>
      <c r="P154" s="31"/>
      <c r="Q154" s="31"/>
      <c r="R154" s="31"/>
      <c r="S154" s="31"/>
      <c r="T154" s="31"/>
      <c r="U154" s="31"/>
      <c r="V154" s="31"/>
      <c r="W154" s="31"/>
    </row>
    <row r="155" spans="1:23">
      <c r="A155" s="31"/>
      <c r="B155" s="31"/>
      <c r="C155" s="31"/>
      <c r="D155" s="31"/>
      <c r="E155" s="31"/>
      <c r="F155" s="31"/>
      <c r="G155" s="31"/>
      <c r="H155" s="31"/>
      <c r="I155" s="31"/>
      <c r="J155" s="31"/>
      <c r="K155" s="31"/>
      <c r="L155" s="31"/>
      <c r="M155" s="31"/>
      <c r="N155" s="31"/>
      <c r="O155" s="31"/>
      <c r="P155" s="31"/>
      <c r="Q155" s="31"/>
      <c r="R155" s="31"/>
      <c r="S155" s="31"/>
      <c r="T155" s="31"/>
      <c r="U155" s="31"/>
      <c r="V155" s="31"/>
      <c r="W155" s="31"/>
    </row>
    <row r="156" spans="1:23">
      <c r="A156" s="31"/>
      <c r="B156" s="31"/>
      <c r="C156" s="31"/>
      <c r="D156" s="31"/>
      <c r="E156" s="31"/>
      <c r="F156" s="31"/>
      <c r="G156" s="31"/>
      <c r="H156" s="31"/>
      <c r="I156" s="31"/>
      <c r="J156" s="31"/>
      <c r="K156" s="31"/>
      <c r="L156" s="31"/>
      <c r="M156" s="31"/>
      <c r="N156" s="31"/>
      <c r="O156" s="31"/>
      <c r="P156" s="31"/>
      <c r="Q156" s="31"/>
      <c r="R156" s="31"/>
      <c r="S156" s="31"/>
      <c r="T156" s="31"/>
      <c r="U156" s="31"/>
      <c r="V156" s="31"/>
      <c r="W156" s="31"/>
    </row>
    <row r="157" spans="1:23">
      <c r="A157" s="31"/>
      <c r="B157" s="31"/>
      <c r="C157" s="31"/>
      <c r="D157" s="31"/>
      <c r="E157" s="31"/>
      <c r="F157" s="31"/>
      <c r="G157" s="31"/>
      <c r="H157" s="31"/>
      <c r="I157" s="31"/>
      <c r="J157" s="31"/>
      <c r="K157" s="31"/>
      <c r="L157" s="31"/>
      <c r="M157" s="31"/>
      <c r="N157" s="31"/>
      <c r="O157" s="31"/>
      <c r="P157" s="31"/>
      <c r="Q157" s="31"/>
      <c r="R157" s="31"/>
      <c r="S157" s="31"/>
      <c r="T157" s="31"/>
      <c r="U157" s="31"/>
      <c r="V157" s="31"/>
      <c r="W157" s="31"/>
    </row>
    <row r="158" spans="1:23">
      <c r="A158" s="31"/>
      <c r="B158" s="31"/>
      <c r="C158" s="31"/>
      <c r="D158" s="31"/>
      <c r="E158" s="31"/>
      <c r="F158" s="31"/>
      <c r="G158" s="31"/>
      <c r="H158" s="31"/>
      <c r="I158" s="31"/>
      <c r="J158" s="31"/>
      <c r="K158" s="31"/>
      <c r="L158" s="31"/>
      <c r="M158" s="31"/>
      <c r="N158" s="31"/>
      <c r="O158" s="31"/>
      <c r="P158" s="31"/>
      <c r="Q158" s="31"/>
      <c r="R158" s="31"/>
      <c r="S158" s="31"/>
      <c r="T158" s="31"/>
      <c r="U158" s="31"/>
      <c r="V158" s="31"/>
      <c r="W158" s="31"/>
    </row>
    <row r="159" spans="1:23">
      <c r="A159" s="31"/>
      <c r="B159" s="31"/>
      <c r="C159" s="31"/>
      <c r="D159" s="31"/>
      <c r="E159" s="31"/>
      <c r="F159" s="31"/>
      <c r="G159" s="31"/>
      <c r="H159" s="31"/>
      <c r="I159" s="31"/>
      <c r="J159" s="31"/>
      <c r="K159" s="31"/>
      <c r="L159" s="31"/>
      <c r="M159" s="31"/>
      <c r="N159" s="31"/>
      <c r="O159" s="31"/>
      <c r="P159" s="31"/>
      <c r="Q159" s="31"/>
      <c r="R159" s="31"/>
      <c r="S159" s="31"/>
      <c r="T159" s="31"/>
      <c r="U159" s="31"/>
      <c r="V159" s="31"/>
      <c r="W159" s="31"/>
    </row>
    <row r="160" spans="1:23">
      <c r="A160" s="31"/>
      <c r="B160" s="31"/>
      <c r="C160" s="31"/>
      <c r="D160" s="31"/>
      <c r="E160" s="31"/>
      <c r="F160" s="31"/>
      <c r="G160" s="31"/>
      <c r="H160" s="31"/>
      <c r="I160" s="31"/>
      <c r="J160" s="31"/>
      <c r="K160" s="31"/>
      <c r="L160" s="31"/>
      <c r="M160" s="31"/>
      <c r="N160" s="31"/>
      <c r="O160" s="31"/>
      <c r="P160" s="31"/>
      <c r="Q160" s="31"/>
      <c r="R160" s="31"/>
      <c r="S160" s="31"/>
      <c r="T160" s="31"/>
      <c r="U160" s="31"/>
      <c r="V160" s="31"/>
      <c r="W160" s="31"/>
    </row>
    <row r="161" spans="1:23">
      <c r="A161" s="31"/>
      <c r="B161" s="31"/>
      <c r="C161" s="31"/>
      <c r="D161" s="31"/>
      <c r="E161" s="31"/>
      <c r="F161" s="31"/>
      <c r="G161" s="31"/>
      <c r="H161" s="31"/>
      <c r="I161" s="31"/>
      <c r="J161" s="31"/>
      <c r="K161" s="31"/>
      <c r="L161" s="31"/>
      <c r="M161" s="31"/>
      <c r="N161" s="31"/>
      <c r="O161" s="31"/>
      <c r="P161" s="31"/>
      <c r="Q161" s="31"/>
      <c r="R161" s="31"/>
      <c r="S161" s="31"/>
      <c r="T161" s="31"/>
      <c r="U161" s="31"/>
      <c r="V161" s="31"/>
      <c r="W161" s="31"/>
    </row>
    <row r="162" spans="1:23">
      <c r="A162" s="31"/>
      <c r="B162" s="31"/>
      <c r="C162" s="31"/>
      <c r="D162" s="31"/>
      <c r="E162" s="31"/>
      <c r="F162" s="31"/>
      <c r="G162" s="31"/>
      <c r="H162" s="31"/>
      <c r="I162" s="31"/>
      <c r="J162" s="31"/>
      <c r="K162" s="31"/>
      <c r="L162" s="31"/>
      <c r="M162" s="31"/>
      <c r="N162" s="31"/>
      <c r="O162" s="31"/>
      <c r="P162" s="31"/>
      <c r="Q162" s="31"/>
      <c r="R162" s="31"/>
      <c r="S162" s="31"/>
      <c r="T162" s="31"/>
      <c r="U162" s="31"/>
      <c r="V162" s="31"/>
      <c r="W162" s="31"/>
    </row>
    <row r="163" spans="1:23">
      <c r="A163" s="31"/>
      <c r="B163" s="31"/>
      <c r="C163" s="31"/>
      <c r="D163" s="31"/>
      <c r="E163" s="31"/>
      <c r="F163" s="31"/>
      <c r="G163" s="31"/>
      <c r="H163" s="31"/>
      <c r="I163" s="31"/>
      <c r="J163" s="31"/>
      <c r="K163" s="31"/>
      <c r="L163" s="31"/>
      <c r="M163" s="31"/>
      <c r="N163" s="31"/>
      <c r="O163" s="31"/>
      <c r="P163" s="31"/>
      <c r="Q163" s="31"/>
      <c r="R163" s="31"/>
      <c r="S163" s="31"/>
      <c r="T163" s="31"/>
      <c r="U163" s="31"/>
      <c r="V163" s="31"/>
      <c r="W163" s="31"/>
    </row>
    <row r="164" spans="1:23">
      <c r="A164" s="31"/>
      <c r="B164" s="31"/>
      <c r="C164" s="31"/>
      <c r="D164" s="31"/>
      <c r="E164" s="31"/>
      <c r="F164" s="31"/>
      <c r="G164" s="31"/>
      <c r="H164" s="31"/>
      <c r="I164" s="31"/>
      <c r="J164" s="31"/>
      <c r="K164" s="31"/>
      <c r="L164" s="31"/>
      <c r="M164" s="31"/>
      <c r="N164" s="31"/>
      <c r="O164" s="31"/>
      <c r="P164" s="31"/>
      <c r="Q164" s="31"/>
      <c r="R164" s="31"/>
      <c r="S164" s="31"/>
      <c r="T164" s="31"/>
      <c r="U164" s="31"/>
      <c r="V164" s="31"/>
      <c r="W164" s="31"/>
    </row>
    <row r="165" spans="1:23">
      <c r="A165" s="31"/>
      <c r="B165" s="31"/>
      <c r="C165" s="31"/>
      <c r="D165" s="31"/>
      <c r="E165" s="31"/>
      <c r="F165" s="31"/>
      <c r="G165" s="31"/>
      <c r="H165" s="31"/>
      <c r="I165" s="31"/>
      <c r="J165" s="31"/>
      <c r="K165" s="31"/>
      <c r="L165" s="31"/>
      <c r="M165" s="31"/>
      <c r="N165" s="31"/>
      <c r="O165" s="31"/>
      <c r="P165" s="31"/>
      <c r="Q165" s="31"/>
      <c r="R165" s="31"/>
      <c r="S165" s="31"/>
      <c r="T165" s="31"/>
      <c r="U165" s="31"/>
      <c r="V165" s="31"/>
      <c r="W165" s="31"/>
    </row>
    <row r="166" spans="1:23">
      <c r="A166" s="31"/>
      <c r="B166" s="31"/>
      <c r="C166" s="31"/>
      <c r="D166" s="31"/>
      <c r="E166" s="31"/>
      <c r="F166" s="31"/>
      <c r="G166" s="31"/>
      <c r="H166" s="31"/>
      <c r="I166" s="31"/>
      <c r="J166" s="31"/>
      <c r="K166" s="31"/>
      <c r="L166" s="31"/>
      <c r="M166" s="31"/>
      <c r="N166" s="31"/>
      <c r="O166" s="31"/>
      <c r="P166" s="31"/>
      <c r="Q166" s="31"/>
      <c r="R166" s="31"/>
      <c r="S166" s="31"/>
      <c r="T166" s="31"/>
      <c r="U166" s="31"/>
      <c r="V166" s="31"/>
      <c r="W166" s="31"/>
    </row>
    <row r="167" spans="1:23">
      <c r="A167" s="31"/>
      <c r="B167" s="31"/>
      <c r="C167" s="31"/>
      <c r="D167" s="31"/>
      <c r="E167" s="31"/>
      <c r="F167" s="31"/>
      <c r="G167" s="31"/>
      <c r="H167" s="31"/>
      <c r="I167" s="31"/>
      <c r="J167" s="31"/>
      <c r="K167" s="31"/>
      <c r="L167" s="31"/>
      <c r="M167" s="31"/>
      <c r="N167" s="31"/>
      <c r="O167" s="31"/>
      <c r="P167" s="31"/>
      <c r="Q167" s="31"/>
      <c r="R167" s="31"/>
      <c r="S167" s="31"/>
      <c r="T167" s="31"/>
      <c r="U167" s="31"/>
      <c r="V167" s="31"/>
      <c r="W167" s="31"/>
    </row>
    <row r="168" spans="1:23">
      <c r="A168" s="31"/>
      <c r="B168" s="31"/>
      <c r="C168" s="31"/>
      <c r="D168" s="31"/>
      <c r="E168" s="31"/>
      <c r="F168" s="31"/>
      <c r="G168" s="31"/>
      <c r="H168" s="31"/>
      <c r="I168" s="31"/>
      <c r="J168" s="31"/>
      <c r="K168" s="31"/>
      <c r="L168" s="31"/>
      <c r="M168" s="31"/>
      <c r="N168" s="31"/>
      <c r="O168" s="31"/>
      <c r="P168" s="31"/>
      <c r="Q168" s="31"/>
      <c r="R168" s="31"/>
      <c r="S168" s="31"/>
      <c r="T168" s="31"/>
      <c r="U168" s="31"/>
      <c r="V168" s="31"/>
      <c r="W168" s="31"/>
    </row>
    <row r="169" spans="1:23">
      <c r="A169" s="31"/>
      <c r="B169" s="31"/>
      <c r="C169" s="31"/>
      <c r="D169" s="31"/>
      <c r="E169" s="31"/>
      <c r="F169" s="31"/>
      <c r="G169" s="31"/>
      <c r="H169" s="31"/>
      <c r="I169" s="31"/>
      <c r="J169" s="31"/>
      <c r="K169" s="31"/>
      <c r="L169" s="31"/>
      <c r="M169" s="31"/>
      <c r="N169" s="31"/>
      <c r="O169" s="31"/>
      <c r="P169" s="31"/>
      <c r="Q169" s="31"/>
      <c r="R169" s="31"/>
      <c r="S169" s="31"/>
      <c r="T169" s="31"/>
      <c r="U169" s="31"/>
      <c r="V169" s="31"/>
      <c r="W169" s="31"/>
    </row>
    <row r="170" spans="1:23">
      <c r="A170" s="31"/>
      <c r="B170" s="31"/>
      <c r="C170" s="31"/>
      <c r="D170" s="31"/>
      <c r="E170" s="31"/>
      <c r="F170" s="31"/>
      <c r="G170" s="31"/>
      <c r="H170" s="31"/>
      <c r="I170" s="31"/>
      <c r="J170" s="31"/>
      <c r="K170" s="31"/>
      <c r="L170" s="31"/>
      <c r="M170" s="31"/>
      <c r="N170" s="31"/>
      <c r="O170" s="31"/>
      <c r="P170" s="31"/>
      <c r="Q170" s="31"/>
      <c r="R170" s="31"/>
      <c r="S170" s="31"/>
      <c r="T170" s="31"/>
      <c r="U170" s="31"/>
      <c r="V170" s="31"/>
      <c r="W170" s="31"/>
    </row>
    <row r="171" spans="1:23">
      <c r="A171" s="31"/>
      <c r="B171" s="31"/>
      <c r="C171" s="31"/>
      <c r="D171" s="31"/>
      <c r="E171" s="31"/>
      <c r="F171" s="31"/>
      <c r="G171" s="31"/>
      <c r="H171" s="31"/>
      <c r="I171" s="31"/>
      <c r="J171" s="31"/>
      <c r="K171" s="31"/>
      <c r="L171" s="31"/>
      <c r="M171" s="31"/>
      <c r="N171" s="31"/>
      <c r="O171" s="31"/>
      <c r="P171" s="31"/>
      <c r="Q171" s="31"/>
      <c r="R171" s="31"/>
      <c r="S171" s="31"/>
      <c r="T171" s="31"/>
      <c r="U171" s="31"/>
      <c r="V171" s="31"/>
      <c r="W171" s="31"/>
    </row>
    <row r="172" spans="1:23">
      <c r="A172" s="31"/>
      <c r="B172" s="31"/>
      <c r="C172" s="31"/>
      <c r="D172" s="31"/>
      <c r="E172" s="31"/>
      <c r="F172" s="31"/>
      <c r="G172" s="31"/>
      <c r="H172" s="31"/>
      <c r="I172" s="31"/>
      <c r="J172" s="31"/>
      <c r="K172" s="31"/>
      <c r="L172" s="31"/>
      <c r="M172" s="31"/>
      <c r="N172" s="31"/>
      <c r="O172" s="31"/>
      <c r="P172" s="31"/>
      <c r="Q172" s="31"/>
      <c r="R172" s="31"/>
      <c r="S172" s="31"/>
      <c r="T172" s="31"/>
      <c r="U172" s="31"/>
      <c r="V172" s="31"/>
      <c r="W172" s="31"/>
    </row>
    <row r="173" spans="1:23">
      <c r="A173" s="31"/>
      <c r="B173" s="31"/>
      <c r="C173" s="31"/>
      <c r="D173" s="31"/>
      <c r="E173" s="31"/>
      <c r="F173" s="31"/>
      <c r="G173" s="31"/>
      <c r="H173" s="31"/>
      <c r="I173" s="31"/>
      <c r="J173" s="31"/>
      <c r="K173" s="31"/>
      <c r="L173" s="31"/>
      <c r="M173" s="31"/>
      <c r="N173" s="31"/>
      <c r="O173" s="31"/>
      <c r="P173" s="31"/>
      <c r="Q173" s="31"/>
      <c r="R173" s="31"/>
      <c r="S173" s="31"/>
      <c r="T173" s="31"/>
      <c r="U173" s="31"/>
      <c r="V173" s="31"/>
      <c r="W173" s="31"/>
    </row>
    <row r="174" spans="1:23">
      <c r="A174" s="31"/>
      <c r="B174" s="31"/>
      <c r="C174" s="31"/>
      <c r="D174" s="31"/>
      <c r="E174" s="31"/>
      <c r="F174" s="31"/>
      <c r="G174" s="31"/>
      <c r="H174" s="31"/>
      <c r="I174" s="31"/>
      <c r="J174" s="31"/>
      <c r="K174" s="31"/>
      <c r="L174" s="31"/>
      <c r="M174" s="31"/>
      <c r="N174" s="31"/>
      <c r="O174" s="31"/>
      <c r="P174" s="31"/>
      <c r="Q174" s="31"/>
      <c r="R174" s="31"/>
      <c r="S174" s="31"/>
      <c r="T174" s="31"/>
      <c r="U174" s="31"/>
      <c r="V174" s="31"/>
      <c r="W174" s="31"/>
    </row>
    <row r="175" spans="1:23">
      <c r="A175" s="31"/>
      <c r="B175" s="31"/>
      <c r="C175" s="31"/>
      <c r="D175" s="31"/>
      <c r="E175" s="31"/>
      <c r="F175" s="31"/>
      <c r="G175" s="31"/>
      <c r="H175" s="31"/>
      <c r="I175" s="31"/>
      <c r="J175" s="31"/>
      <c r="K175" s="31"/>
      <c r="L175" s="31"/>
      <c r="M175" s="31"/>
      <c r="N175" s="31"/>
      <c r="O175" s="31"/>
      <c r="P175" s="31"/>
      <c r="Q175" s="31"/>
      <c r="R175" s="31"/>
      <c r="S175" s="31"/>
      <c r="T175" s="31"/>
      <c r="U175" s="31"/>
      <c r="V175" s="31"/>
      <c r="W175" s="31"/>
    </row>
    <row r="176" spans="1:23">
      <c r="A176" s="31"/>
      <c r="B176" s="31"/>
      <c r="C176" s="31"/>
      <c r="D176" s="31"/>
      <c r="E176" s="31"/>
      <c r="F176" s="31"/>
      <c r="G176" s="31"/>
      <c r="H176" s="31"/>
      <c r="I176" s="31"/>
      <c r="J176" s="31"/>
      <c r="K176" s="31"/>
      <c r="L176" s="31"/>
      <c r="M176" s="31"/>
      <c r="N176" s="31"/>
      <c r="O176" s="31"/>
      <c r="P176" s="31"/>
      <c r="Q176" s="31"/>
      <c r="R176" s="31"/>
      <c r="S176" s="31"/>
      <c r="T176" s="31"/>
      <c r="U176" s="31"/>
      <c r="V176" s="31"/>
      <c r="W176" s="31"/>
    </row>
    <row r="177" spans="1:23">
      <c r="A177" s="31"/>
      <c r="B177" s="31"/>
      <c r="C177" s="31"/>
      <c r="D177" s="31"/>
      <c r="E177" s="31"/>
      <c r="F177" s="31"/>
      <c r="G177" s="31"/>
      <c r="H177" s="31"/>
      <c r="I177" s="31"/>
      <c r="J177" s="31"/>
      <c r="K177" s="31"/>
      <c r="L177" s="31"/>
      <c r="M177" s="31"/>
      <c r="N177" s="31"/>
      <c r="O177" s="31"/>
      <c r="P177" s="31"/>
      <c r="Q177" s="31"/>
      <c r="R177" s="31"/>
      <c r="S177" s="31"/>
      <c r="T177" s="31"/>
      <c r="U177" s="31"/>
      <c r="V177" s="31"/>
      <c r="W177" s="31"/>
    </row>
    <row r="178" spans="1:23">
      <c r="A178" s="31"/>
      <c r="B178" s="31"/>
      <c r="C178" s="31"/>
      <c r="D178" s="31"/>
      <c r="E178" s="31"/>
      <c r="F178" s="31"/>
      <c r="G178" s="31"/>
      <c r="H178" s="31"/>
      <c r="I178" s="31"/>
      <c r="J178" s="31"/>
      <c r="K178" s="31"/>
      <c r="L178" s="31"/>
      <c r="M178" s="31"/>
      <c r="N178" s="31"/>
      <c r="O178" s="31"/>
      <c r="P178" s="31"/>
      <c r="Q178" s="31"/>
      <c r="R178" s="31"/>
      <c r="S178" s="31"/>
      <c r="T178" s="31"/>
      <c r="U178" s="31"/>
      <c r="V178" s="31"/>
      <c r="W178" s="31"/>
    </row>
    <row r="179" spans="1:23">
      <c r="A179" s="31"/>
      <c r="B179" s="31"/>
      <c r="C179" s="31"/>
      <c r="D179" s="31"/>
      <c r="E179" s="31"/>
      <c r="F179" s="31"/>
      <c r="G179" s="31"/>
      <c r="H179" s="31"/>
      <c r="I179" s="31"/>
      <c r="J179" s="31"/>
      <c r="K179" s="31"/>
      <c r="L179" s="31"/>
      <c r="M179" s="31"/>
      <c r="N179" s="31"/>
      <c r="O179" s="31"/>
      <c r="P179" s="31"/>
      <c r="Q179" s="31"/>
      <c r="R179" s="31"/>
      <c r="S179" s="31"/>
      <c r="T179" s="31"/>
      <c r="U179" s="31"/>
      <c r="V179" s="31"/>
      <c r="W179" s="31"/>
    </row>
    <row r="180" spans="1:23">
      <c r="A180" s="31"/>
      <c r="B180" s="31"/>
      <c r="C180" s="31"/>
      <c r="D180" s="31"/>
      <c r="E180" s="31"/>
      <c r="F180" s="31"/>
      <c r="G180" s="31"/>
      <c r="H180" s="31"/>
      <c r="I180" s="31"/>
      <c r="J180" s="31"/>
      <c r="K180" s="31"/>
      <c r="L180" s="31"/>
      <c r="M180" s="31"/>
      <c r="N180" s="31"/>
      <c r="O180" s="31"/>
      <c r="P180" s="31"/>
      <c r="Q180" s="31"/>
      <c r="R180" s="31"/>
      <c r="S180" s="31"/>
      <c r="T180" s="31"/>
      <c r="U180" s="31"/>
      <c r="V180" s="31"/>
      <c r="W180" s="31"/>
    </row>
    <row r="181" spans="1:23">
      <c r="A181" s="31"/>
      <c r="B181" s="31"/>
      <c r="C181" s="31"/>
      <c r="D181" s="31"/>
      <c r="E181" s="31"/>
      <c r="F181" s="31"/>
      <c r="G181" s="31"/>
      <c r="H181" s="31"/>
      <c r="I181" s="31"/>
      <c r="J181" s="31"/>
      <c r="K181" s="31"/>
      <c r="L181" s="31"/>
      <c r="M181" s="31"/>
      <c r="N181" s="31"/>
      <c r="O181" s="31"/>
      <c r="P181" s="31"/>
      <c r="Q181" s="31"/>
      <c r="R181" s="31"/>
      <c r="S181" s="31"/>
      <c r="T181" s="31"/>
      <c r="U181" s="31"/>
      <c r="V181" s="31"/>
      <c r="W181" s="31"/>
    </row>
    <row r="182" spans="1:23">
      <c r="A182" s="31"/>
      <c r="B182" s="31"/>
      <c r="C182" s="31"/>
      <c r="D182" s="31"/>
      <c r="E182" s="31"/>
      <c r="F182" s="31"/>
      <c r="G182" s="31"/>
      <c r="H182" s="31"/>
      <c r="I182" s="31"/>
      <c r="J182" s="31"/>
      <c r="K182" s="31"/>
      <c r="L182" s="31"/>
      <c r="M182" s="31"/>
      <c r="N182" s="31"/>
      <c r="O182" s="31"/>
      <c r="P182" s="31"/>
      <c r="Q182" s="31"/>
      <c r="R182" s="31"/>
      <c r="S182" s="31"/>
      <c r="T182" s="31"/>
      <c r="U182" s="31"/>
      <c r="V182" s="31"/>
      <c r="W182" s="31"/>
    </row>
    <row r="183" spans="1:23">
      <c r="A183" s="31"/>
      <c r="B183" s="31"/>
      <c r="C183" s="31"/>
      <c r="D183" s="31"/>
      <c r="E183" s="31"/>
      <c r="F183" s="31"/>
      <c r="G183" s="31"/>
      <c r="H183" s="31"/>
      <c r="I183" s="31"/>
      <c r="J183" s="31"/>
      <c r="K183" s="31"/>
      <c r="L183" s="31"/>
      <c r="M183" s="31"/>
      <c r="N183" s="31"/>
      <c r="O183" s="31"/>
      <c r="P183" s="31"/>
      <c r="Q183" s="31"/>
      <c r="R183" s="31"/>
      <c r="S183" s="31"/>
      <c r="T183" s="31"/>
      <c r="U183" s="31"/>
      <c r="V183" s="31"/>
      <c r="W183" s="31"/>
    </row>
    <row r="184" spans="1:23">
      <c r="A184" s="31"/>
      <c r="B184" s="31"/>
      <c r="C184" s="31"/>
      <c r="D184" s="31"/>
      <c r="E184" s="31"/>
      <c r="F184" s="31"/>
      <c r="G184" s="31"/>
      <c r="H184" s="31"/>
      <c r="I184" s="31"/>
      <c r="J184" s="31"/>
      <c r="K184" s="31"/>
      <c r="L184" s="31"/>
      <c r="M184" s="31"/>
      <c r="N184" s="31"/>
      <c r="O184" s="31"/>
      <c r="P184" s="31"/>
      <c r="Q184" s="31"/>
      <c r="R184" s="31"/>
      <c r="S184" s="31"/>
      <c r="T184" s="31"/>
      <c r="U184" s="31"/>
      <c r="V184" s="31"/>
      <c r="W184" s="31"/>
    </row>
    <row r="185" spans="1:23">
      <c r="A185" s="31"/>
      <c r="B185" s="31"/>
      <c r="C185" s="31"/>
      <c r="D185" s="31"/>
      <c r="E185" s="31"/>
      <c r="F185" s="31"/>
      <c r="G185" s="31"/>
      <c r="H185" s="31"/>
      <c r="I185" s="31"/>
      <c r="J185" s="31"/>
      <c r="K185" s="31"/>
      <c r="L185" s="31"/>
      <c r="M185" s="31"/>
      <c r="N185" s="31"/>
      <c r="O185" s="31"/>
      <c r="P185" s="31"/>
      <c r="Q185" s="31"/>
      <c r="R185" s="31"/>
      <c r="S185" s="31"/>
      <c r="T185" s="31"/>
      <c r="U185" s="31"/>
      <c r="V185" s="31"/>
      <c r="W185" s="31"/>
    </row>
    <row r="186" spans="1:23">
      <c r="A186" s="31"/>
      <c r="B186" s="31"/>
      <c r="C186" s="31"/>
      <c r="D186" s="31"/>
      <c r="E186" s="31"/>
      <c r="F186" s="31"/>
      <c r="G186" s="31"/>
      <c r="H186" s="31"/>
      <c r="I186" s="31"/>
      <c r="J186" s="31"/>
      <c r="K186" s="31"/>
      <c r="L186" s="31"/>
      <c r="M186" s="31"/>
      <c r="N186" s="31"/>
      <c r="O186" s="31"/>
      <c r="P186" s="31"/>
      <c r="Q186" s="31"/>
      <c r="R186" s="31"/>
      <c r="S186" s="31"/>
      <c r="T186" s="31"/>
      <c r="U186" s="31"/>
      <c r="V186" s="31"/>
      <c r="W186" s="31"/>
    </row>
    <row r="187" spans="1:23">
      <c r="A187" s="31"/>
      <c r="B187" s="31"/>
      <c r="C187" s="31"/>
      <c r="D187" s="31"/>
      <c r="E187" s="31"/>
      <c r="F187" s="31"/>
      <c r="G187" s="31"/>
      <c r="H187" s="31"/>
      <c r="I187" s="31"/>
      <c r="J187" s="31"/>
      <c r="K187" s="31"/>
      <c r="L187" s="31"/>
      <c r="M187" s="31"/>
      <c r="N187" s="31"/>
      <c r="O187" s="31"/>
      <c r="P187" s="31"/>
      <c r="Q187" s="31"/>
      <c r="R187" s="31"/>
      <c r="S187" s="31"/>
      <c r="T187" s="31"/>
      <c r="U187" s="31"/>
      <c r="V187" s="31"/>
      <c r="W187" s="31"/>
    </row>
    <row r="188" spans="1:23">
      <c r="A188" s="31"/>
      <c r="B188" s="31"/>
      <c r="C188" s="31"/>
      <c r="D188" s="31"/>
      <c r="E188" s="31"/>
      <c r="F188" s="31"/>
      <c r="G188" s="31"/>
      <c r="H188" s="31"/>
      <c r="I188" s="31"/>
      <c r="J188" s="31"/>
      <c r="K188" s="31"/>
      <c r="L188" s="31"/>
      <c r="M188" s="31"/>
      <c r="N188" s="31"/>
      <c r="O188" s="31"/>
      <c r="P188" s="31"/>
      <c r="Q188" s="31"/>
      <c r="R188" s="31"/>
      <c r="S188" s="31"/>
      <c r="T188" s="31"/>
      <c r="U188" s="31"/>
      <c r="V188" s="31"/>
      <c r="W188" s="31"/>
    </row>
    <row r="189" spans="1:23">
      <c r="A189" s="31"/>
      <c r="B189" s="31"/>
      <c r="C189" s="31"/>
      <c r="D189" s="31"/>
      <c r="E189" s="31"/>
      <c r="F189" s="31"/>
      <c r="G189" s="31"/>
      <c r="H189" s="31"/>
      <c r="I189" s="31"/>
      <c r="J189" s="31"/>
      <c r="K189" s="31"/>
      <c r="L189" s="31"/>
      <c r="M189" s="31"/>
      <c r="N189" s="31"/>
      <c r="O189" s="31"/>
      <c r="P189" s="31"/>
      <c r="Q189" s="31"/>
      <c r="R189" s="31"/>
      <c r="S189" s="31"/>
      <c r="T189" s="31"/>
      <c r="U189" s="31"/>
      <c r="V189" s="31"/>
      <c r="W189" s="31"/>
    </row>
    <row r="190" spans="1:23">
      <c r="A190" s="31"/>
      <c r="B190" s="31"/>
      <c r="C190" s="31"/>
      <c r="D190" s="31"/>
      <c r="E190" s="31"/>
      <c r="F190" s="31"/>
      <c r="G190" s="31"/>
      <c r="H190" s="31"/>
      <c r="I190" s="31"/>
      <c r="J190" s="31"/>
      <c r="K190" s="31"/>
      <c r="L190" s="31"/>
      <c r="M190" s="31"/>
      <c r="N190" s="31"/>
      <c r="O190" s="31"/>
      <c r="P190" s="31"/>
      <c r="Q190" s="31"/>
      <c r="R190" s="31"/>
      <c r="S190" s="31"/>
      <c r="T190" s="31"/>
      <c r="U190" s="31"/>
      <c r="V190" s="31"/>
      <c r="W190" s="31"/>
    </row>
    <row r="191" spans="1:23">
      <c r="A191" s="31"/>
      <c r="B191" s="31"/>
      <c r="C191" s="31"/>
      <c r="D191" s="31"/>
      <c r="E191" s="31"/>
      <c r="F191" s="31"/>
      <c r="G191" s="31"/>
      <c r="H191" s="31"/>
      <c r="I191" s="31"/>
      <c r="J191" s="31"/>
      <c r="K191" s="31"/>
      <c r="L191" s="31"/>
      <c r="M191" s="31"/>
      <c r="N191" s="31"/>
      <c r="O191" s="31"/>
      <c r="P191" s="31"/>
      <c r="Q191" s="31"/>
      <c r="R191" s="31"/>
      <c r="S191" s="31"/>
      <c r="T191" s="31"/>
      <c r="U191" s="31"/>
      <c r="V191" s="31"/>
      <c r="W191" s="31"/>
    </row>
    <row r="192" spans="1:23">
      <c r="A192" s="31"/>
      <c r="B192" s="31"/>
      <c r="C192" s="31"/>
      <c r="D192" s="31"/>
      <c r="E192" s="31"/>
      <c r="F192" s="31"/>
      <c r="G192" s="31"/>
      <c r="H192" s="31"/>
      <c r="I192" s="31"/>
      <c r="J192" s="31"/>
      <c r="K192" s="31"/>
      <c r="L192" s="31"/>
      <c r="M192" s="31"/>
      <c r="N192" s="31"/>
      <c r="O192" s="31"/>
      <c r="P192" s="31"/>
      <c r="Q192" s="31"/>
      <c r="R192" s="31"/>
      <c r="S192" s="31"/>
      <c r="T192" s="31"/>
      <c r="U192" s="31"/>
      <c r="V192" s="31"/>
      <c r="W192" s="31"/>
    </row>
    <row r="193" spans="1:23">
      <c r="A193" s="31"/>
      <c r="B193" s="31"/>
      <c r="C193" s="31"/>
      <c r="D193" s="31"/>
      <c r="E193" s="31"/>
      <c r="F193" s="31"/>
      <c r="G193" s="31"/>
      <c r="H193" s="31"/>
      <c r="I193" s="31"/>
      <c r="J193" s="31"/>
      <c r="K193" s="31"/>
      <c r="L193" s="31"/>
      <c r="M193" s="31"/>
      <c r="N193" s="31"/>
      <c r="O193" s="31"/>
      <c r="P193" s="31"/>
      <c r="Q193" s="31"/>
      <c r="R193" s="31"/>
      <c r="S193" s="31"/>
      <c r="T193" s="31"/>
      <c r="U193" s="31"/>
      <c r="V193" s="31"/>
      <c r="W193" s="31"/>
    </row>
    <row r="194" spans="1:23">
      <c r="A194" s="31"/>
      <c r="B194" s="31"/>
      <c r="C194" s="31"/>
      <c r="D194" s="31"/>
      <c r="E194" s="31"/>
      <c r="F194" s="31"/>
      <c r="G194" s="31"/>
      <c r="H194" s="31"/>
      <c r="I194" s="31"/>
      <c r="J194" s="31"/>
      <c r="K194" s="31"/>
      <c r="L194" s="31"/>
      <c r="M194" s="31"/>
      <c r="N194" s="31"/>
      <c r="O194" s="31"/>
      <c r="P194" s="31"/>
      <c r="Q194" s="31"/>
      <c r="R194" s="31"/>
      <c r="S194" s="31"/>
      <c r="T194" s="31"/>
      <c r="U194" s="31"/>
      <c r="V194" s="31"/>
      <c r="W194" s="31"/>
    </row>
    <row r="195" spans="1:23">
      <c r="A195" s="31"/>
      <c r="B195" s="31"/>
      <c r="C195" s="31"/>
      <c r="D195" s="31"/>
      <c r="E195" s="31"/>
      <c r="F195" s="31"/>
      <c r="G195" s="31"/>
      <c r="H195" s="31"/>
      <c r="I195" s="31"/>
      <c r="J195" s="31"/>
      <c r="K195" s="31"/>
      <c r="L195" s="31"/>
      <c r="M195" s="31"/>
      <c r="N195" s="31"/>
      <c r="O195" s="31"/>
      <c r="P195" s="31"/>
      <c r="Q195" s="31"/>
      <c r="R195" s="31"/>
      <c r="S195" s="31"/>
      <c r="T195" s="31"/>
      <c r="U195" s="31"/>
      <c r="V195" s="31"/>
      <c r="W195" s="31"/>
    </row>
    <row r="196" spans="1:23">
      <c r="A196" s="31"/>
      <c r="B196" s="31"/>
      <c r="C196" s="31"/>
      <c r="D196" s="31"/>
      <c r="E196" s="31"/>
      <c r="F196" s="31"/>
      <c r="G196" s="31"/>
      <c r="H196" s="31"/>
      <c r="I196" s="31"/>
      <c r="J196" s="31"/>
      <c r="K196" s="31"/>
      <c r="L196" s="31"/>
      <c r="M196" s="31"/>
      <c r="N196" s="31"/>
      <c r="O196" s="31"/>
      <c r="P196" s="31"/>
      <c r="Q196" s="31"/>
      <c r="R196" s="31"/>
      <c r="S196" s="31"/>
      <c r="T196" s="31"/>
      <c r="U196" s="31"/>
      <c r="V196" s="31"/>
      <c r="W196" s="31"/>
    </row>
    <row r="197" spans="1:23">
      <c r="A197" s="31"/>
      <c r="B197" s="31"/>
      <c r="C197" s="31"/>
      <c r="D197" s="31"/>
      <c r="E197" s="31"/>
      <c r="F197" s="31"/>
      <c r="G197" s="31"/>
      <c r="H197" s="31"/>
      <c r="I197" s="31"/>
      <c r="J197" s="31"/>
      <c r="K197" s="31"/>
      <c r="L197" s="31"/>
      <c r="M197" s="31"/>
      <c r="N197" s="31"/>
      <c r="O197" s="31"/>
      <c r="P197" s="31"/>
      <c r="Q197" s="31"/>
      <c r="R197" s="31"/>
      <c r="S197" s="31"/>
      <c r="T197" s="31"/>
      <c r="U197" s="31"/>
      <c r="V197" s="31"/>
      <c r="W197" s="31"/>
    </row>
    <row r="198" spans="1:23">
      <c r="A198" s="31"/>
      <c r="B198" s="31"/>
      <c r="C198" s="31"/>
      <c r="D198" s="31"/>
      <c r="E198" s="31"/>
      <c r="F198" s="31"/>
      <c r="G198" s="31"/>
      <c r="H198" s="31"/>
      <c r="I198" s="31"/>
      <c r="J198" s="31"/>
      <c r="K198" s="31"/>
      <c r="L198" s="31"/>
      <c r="M198" s="31"/>
      <c r="N198" s="31"/>
      <c r="O198" s="31"/>
      <c r="P198" s="31"/>
      <c r="Q198" s="31"/>
      <c r="R198" s="31"/>
      <c r="S198" s="31"/>
      <c r="T198" s="31"/>
      <c r="U198" s="31"/>
      <c r="V198" s="31"/>
      <c r="W198" s="31"/>
    </row>
    <row r="199" spans="1:23">
      <c r="A199" s="31"/>
      <c r="B199" s="31"/>
      <c r="C199" s="31"/>
      <c r="D199" s="31"/>
      <c r="E199" s="31"/>
      <c r="F199" s="31"/>
      <c r="G199" s="31"/>
      <c r="H199" s="31"/>
      <c r="I199" s="31"/>
      <c r="J199" s="31"/>
      <c r="K199" s="31"/>
      <c r="L199" s="31"/>
      <c r="M199" s="31"/>
      <c r="N199" s="31"/>
      <c r="O199" s="31"/>
      <c r="P199" s="31"/>
      <c r="Q199" s="31"/>
      <c r="R199" s="31"/>
      <c r="S199" s="31"/>
      <c r="T199" s="31"/>
      <c r="U199" s="31"/>
      <c r="V199" s="31"/>
      <c r="W199" s="31"/>
    </row>
    <row r="200" spans="1:23">
      <c r="A200" s="31"/>
      <c r="B200" s="31"/>
      <c r="C200" s="31"/>
      <c r="D200" s="31"/>
      <c r="E200" s="31"/>
      <c r="F200" s="31"/>
      <c r="G200" s="31"/>
      <c r="H200" s="31"/>
      <c r="I200" s="31"/>
      <c r="J200" s="31"/>
      <c r="K200" s="31"/>
      <c r="L200" s="31"/>
      <c r="M200" s="31"/>
      <c r="N200" s="31"/>
      <c r="O200" s="31"/>
      <c r="P200" s="31"/>
      <c r="Q200" s="31"/>
      <c r="R200" s="31"/>
      <c r="S200" s="31"/>
      <c r="T200" s="31"/>
      <c r="U200" s="31"/>
      <c r="V200" s="31"/>
      <c r="W200" s="31"/>
    </row>
    <row r="201" spans="1:23">
      <c r="A201" s="31"/>
      <c r="B201" s="31"/>
      <c r="C201" s="31"/>
      <c r="D201" s="31"/>
      <c r="E201" s="31"/>
      <c r="F201" s="31"/>
      <c r="G201" s="31"/>
      <c r="H201" s="31"/>
      <c r="I201" s="31"/>
      <c r="J201" s="31"/>
      <c r="K201" s="31"/>
      <c r="L201" s="31"/>
      <c r="M201" s="31"/>
      <c r="N201" s="31"/>
      <c r="O201" s="31"/>
      <c r="P201" s="31"/>
      <c r="Q201" s="31"/>
      <c r="R201" s="31"/>
      <c r="S201" s="31"/>
      <c r="T201" s="31"/>
      <c r="U201" s="31"/>
      <c r="V201" s="31"/>
      <c r="W201" s="31"/>
    </row>
    <row r="202" spans="1:23">
      <c r="A202" s="31"/>
      <c r="B202" s="31"/>
      <c r="C202" s="31"/>
      <c r="D202" s="31"/>
      <c r="E202" s="31"/>
      <c r="F202" s="31"/>
      <c r="G202" s="31"/>
      <c r="H202" s="31"/>
      <c r="I202" s="31"/>
      <c r="J202" s="31"/>
      <c r="K202" s="31"/>
      <c r="L202" s="31"/>
      <c r="M202" s="31"/>
      <c r="N202" s="31"/>
      <c r="O202" s="31"/>
      <c r="P202" s="31"/>
      <c r="Q202" s="31"/>
      <c r="R202" s="31"/>
      <c r="S202" s="31"/>
      <c r="T202" s="31"/>
      <c r="U202" s="31"/>
      <c r="V202" s="31"/>
      <c r="W202" s="31"/>
    </row>
    <row r="203" spans="1:23">
      <c r="A203" s="31"/>
      <c r="B203" s="31"/>
      <c r="C203" s="31"/>
      <c r="D203" s="31"/>
      <c r="E203" s="31"/>
      <c r="F203" s="31"/>
      <c r="G203" s="31"/>
      <c r="H203" s="31"/>
      <c r="I203" s="31"/>
      <c r="J203" s="31"/>
      <c r="K203" s="31"/>
      <c r="L203" s="31"/>
      <c r="M203" s="31"/>
      <c r="N203" s="31"/>
      <c r="O203" s="31"/>
      <c r="P203" s="31"/>
      <c r="Q203" s="31"/>
      <c r="R203" s="31"/>
      <c r="S203" s="31"/>
      <c r="T203" s="31"/>
      <c r="U203" s="31"/>
      <c r="V203" s="31"/>
      <c r="W203" s="31"/>
    </row>
    <row r="204" spans="1:23">
      <c r="A204" s="31"/>
      <c r="B204" s="31"/>
      <c r="C204" s="31"/>
      <c r="D204" s="31"/>
      <c r="E204" s="31"/>
      <c r="F204" s="31"/>
      <c r="G204" s="31"/>
      <c r="H204" s="31"/>
      <c r="I204" s="31"/>
      <c r="J204" s="31"/>
      <c r="K204" s="31"/>
      <c r="L204" s="31"/>
      <c r="M204" s="31"/>
      <c r="N204" s="31"/>
      <c r="O204" s="31"/>
      <c r="P204" s="31"/>
      <c r="Q204" s="31"/>
      <c r="R204" s="31"/>
      <c r="S204" s="31"/>
      <c r="T204" s="31"/>
      <c r="U204" s="31"/>
      <c r="V204" s="31"/>
      <c r="W204" s="31"/>
    </row>
    <row r="205" spans="1:23">
      <c r="A205" s="31"/>
      <c r="B205" s="31"/>
      <c r="C205" s="31"/>
      <c r="D205" s="31"/>
      <c r="E205" s="31"/>
      <c r="F205" s="31"/>
      <c r="G205" s="31"/>
      <c r="H205" s="31"/>
      <c r="I205" s="31"/>
      <c r="J205" s="31"/>
      <c r="K205" s="31"/>
      <c r="L205" s="31"/>
      <c r="M205" s="31"/>
      <c r="N205" s="31"/>
      <c r="O205" s="31"/>
      <c r="P205" s="31"/>
      <c r="Q205" s="31"/>
      <c r="R205" s="31"/>
      <c r="S205" s="31"/>
      <c r="T205" s="31"/>
      <c r="U205" s="31"/>
      <c r="V205" s="31"/>
      <c r="W205" s="31"/>
    </row>
    <row r="206" spans="1:23">
      <c r="A206" s="31"/>
      <c r="B206" s="31"/>
      <c r="C206" s="31"/>
      <c r="D206" s="31"/>
      <c r="E206" s="31"/>
      <c r="F206" s="31"/>
      <c r="G206" s="31"/>
      <c r="H206" s="31"/>
      <c r="I206" s="31"/>
      <c r="J206" s="31"/>
      <c r="K206" s="31"/>
      <c r="L206" s="31"/>
      <c r="M206" s="31"/>
      <c r="N206" s="31"/>
      <c r="O206" s="31"/>
      <c r="P206" s="31"/>
      <c r="Q206" s="31"/>
      <c r="R206" s="31"/>
      <c r="S206" s="31"/>
      <c r="T206" s="31"/>
      <c r="U206" s="31"/>
      <c r="V206" s="31"/>
      <c r="W206" s="31"/>
    </row>
    <row r="207" spans="1:23">
      <c r="A207" s="31"/>
      <c r="B207" s="31"/>
      <c r="C207" s="31"/>
      <c r="D207" s="31"/>
      <c r="E207" s="31"/>
      <c r="F207" s="31"/>
      <c r="G207" s="31"/>
      <c r="H207" s="31"/>
      <c r="I207" s="31"/>
      <c r="J207" s="31"/>
      <c r="K207" s="31"/>
      <c r="L207" s="31"/>
      <c r="M207" s="31"/>
      <c r="N207" s="31"/>
      <c r="O207" s="31"/>
      <c r="P207" s="31"/>
      <c r="Q207" s="31"/>
      <c r="R207" s="31"/>
      <c r="S207" s="31"/>
      <c r="T207" s="31"/>
      <c r="U207" s="31"/>
      <c r="V207" s="31"/>
      <c r="W207" s="31"/>
    </row>
    <row r="208" spans="1:23">
      <c r="A208" s="31"/>
      <c r="B208" s="31"/>
      <c r="C208" s="31"/>
      <c r="D208" s="31"/>
      <c r="E208" s="31"/>
      <c r="F208" s="31"/>
      <c r="G208" s="31"/>
      <c r="H208" s="31"/>
      <c r="I208" s="31"/>
      <c r="J208" s="31"/>
      <c r="K208" s="31"/>
      <c r="L208" s="31"/>
      <c r="M208" s="31"/>
      <c r="N208" s="31"/>
      <c r="O208" s="31"/>
      <c r="P208" s="31"/>
      <c r="Q208" s="31"/>
      <c r="R208" s="31"/>
      <c r="S208" s="31"/>
      <c r="T208" s="31"/>
      <c r="U208" s="31"/>
      <c r="V208" s="31"/>
      <c r="W208" s="31"/>
    </row>
    <row r="209" spans="1:23">
      <c r="A209" s="31"/>
      <c r="B209" s="31"/>
      <c r="C209" s="31"/>
      <c r="D209" s="31"/>
      <c r="E209" s="31"/>
      <c r="F209" s="31"/>
      <c r="G209" s="31"/>
      <c r="H209" s="31"/>
      <c r="I209" s="31"/>
      <c r="J209" s="31"/>
      <c r="K209" s="31"/>
      <c r="L209" s="31"/>
      <c r="M209" s="31"/>
      <c r="N209" s="31"/>
      <c r="O209" s="31"/>
      <c r="P209" s="31"/>
      <c r="Q209" s="31"/>
      <c r="R209" s="31"/>
      <c r="S209" s="31"/>
      <c r="T209" s="31"/>
      <c r="U209" s="31"/>
      <c r="V209" s="31"/>
      <c r="W209" s="31"/>
    </row>
    <row r="210" spans="1:23">
      <c r="A210" s="31"/>
      <c r="B210" s="31"/>
      <c r="C210" s="31"/>
      <c r="D210" s="31"/>
      <c r="E210" s="31"/>
      <c r="F210" s="31"/>
      <c r="G210" s="31"/>
      <c r="H210" s="31"/>
      <c r="I210" s="31"/>
      <c r="J210" s="31"/>
      <c r="K210" s="31"/>
      <c r="L210" s="31"/>
      <c r="M210" s="31"/>
      <c r="N210" s="31"/>
      <c r="O210" s="31"/>
      <c r="P210" s="31"/>
      <c r="Q210" s="31"/>
      <c r="R210" s="31"/>
      <c r="S210" s="31"/>
      <c r="T210" s="31"/>
      <c r="U210" s="31"/>
      <c r="V210" s="31"/>
      <c r="W210" s="31"/>
    </row>
    <row r="211" spans="1:23">
      <c r="A211" s="31"/>
      <c r="B211" s="31"/>
      <c r="C211" s="31"/>
      <c r="D211" s="31"/>
      <c r="E211" s="31"/>
      <c r="F211" s="31"/>
      <c r="G211" s="31"/>
      <c r="H211" s="31"/>
      <c r="I211" s="31"/>
      <c r="J211" s="31"/>
      <c r="K211" s="31"/>
      <c r="L211" s="31"/>
      <c r="M211" s="31"/>
      <c r="N211" s="31"/>
      <c r="O211" s="31"/>
      <c r="P211" s="31"/>
      <c r="Q211" s="31"/>
      <c r="R211" s="31"/>
      <c r="S211" s="31"/>
      <c r="T211" s="31"/>
      <c r="U211" s="31"/>
      <c r="V211" s="31"/>
      <c r="W211" s="31"/>
    </row>
    <row r="212" spans="1:23">
      <c r="A212" s="31"/>
      <c r="B212" s="31"/>
      <c r="C212" s="31"/>
      <c r="D212" s="31"/>
      <c r="E212" s="31"/>
      <c r="F212" s="31"/>
      <c r="G212" s="31"/>
      <c r="H212" s="31"/>
      <c r="I212" s="31"/>
      <c r="J212" s="31"/>
      <c r="K212" s="31"/>
      <c r="L212" s="31"/>
      <c r="M212" s="31"/>
      <c r="N212" s="31"/>
      <c r="O212" s="31"/>
      <c r="P212" s="31"/>
      <c r="Q212" s="31"/>
      <c r="R212" s="31"/>
      <c r="S212" s="31"/>
      <c r="T212" s="31"/>
      <c r="U212" s="31"/>
      <c r="V212" s="31"/>
      <c r="W212" s="31"/>
    </row>
    <row r="213" spans="1:23">
      <c r="A213" s="31"/>
      <c r="B213" s="31"/>
      <c r="C213" s="31"/>
      <c r="D213" s="31"/>
      <c r="E213" s="31"/>
      <c r="F213" s="31"/>
      <c r="G213" s="31"/>
      <c r="H213" s="31"/>
      <c r="I213" s="31"/>
      <c r="J213" s="31"/>
      <c r="K213" s="31"/>
      <c r="L213" s="31"/>
      <c r="M213" s="31"/>
      <c r="N213" s="31"/>
      <c r="O213" s="31"/>
      <c r="P213" s="31"/>
      <c r="Q213" s="31"/>
      <c r="R213" s="31"/>
      <c r="S213" s="31"/>
      <c r="T213" s="31"/>
      <c r="U213" s="31"/>
      <c r="V213" s="31"/>
      <c r="W213" s="31"/>
    </row>
    <row r="214" spans="1:23">
      <c r="A214" s="31"/>
      <c r="B214" s="31"/>
      <c r="C214" s="31"/>
      <c r="D214" s="31"/>
      <c r="E214" s="31"/>
      <c r="F214" s="31"/>
      <c r="G214" s="31"/>
      <c r="H214" s="31"/>
      <c r="I214" s="31"/>
      <c r="J214" s="31"/>
      <c r="K214" s="31"/>
      <c r="L214" s="31"/>
      <c r="M214" s="31"/>
      <c r="N214" s="31"/>
      <c r="O214" s="31"/>
      <c r="P214" s="31"/>
      <c r="Q214" s="31"/>
      <c r="R214" s="31"/>
      <c r="S214" s="31"/>
      <c r="T214" s="31"/>
      <c r="U214" s="31"/>
      <c r="V214" s="31"/>
      <c r="W214" s="31"/>
    </row>
    <row r="215" spans="1:23">
      <c r="A215" s="31"/>
      <c r="B215" s="31"/>
      <c r="C215" s="31"/>
      <c r="D215" s="31"/>
      <c r="E215" s="31"/>
      <c r="F215" s="31"/>
      <c r="G215" s="31"/>
      <c r="H215" s="31"/>
      <c r="I215" s="31"/>
      <c r="J215" s="31"/>
      <c r="K215" s="31"/>
      <c r="L215" s="31"/>
      <c r="M215" s="31"/>
      <c r="N215" s="31"/>
      <c r="O215" s="31"/>
      <c r="P215" s="31"/>
      <c r="Q215" s="31"/>
      <c r="R215" s="31"/>
      <c r="S215" s="31"/>
      <c r="T215" s="31"/>
      <c r="U215" s="31"/>
      <c r="V215" s="31"/>
      <c r="W215" s="31"/>
    </row>
    <row r="216" spans="1:23">
      <c r="A216" s="31"/>
      <c r="B216" s="31"/>
      <c r="C216" s="31"/>
      <c r="D216" s="31"/>
      <c r="E216" s="31"/>
      <c r="F216" s="31"/>
      <c r="G216" s="31"/>
      <c r="H216" s="31"/>
      <c r="I216" s="31"/>
      <c r="J216" s="31"/>
      <c r="K216" s="31"/>
      <c r="L216" s="31"/>
      <c r="M216" s="31"/>
      <c r="N216" s="31"/>
      <c r="O216" s="31"/>
      <c r="P216" s="31"/>
      <c r="Q216" s="31"/>
      <c r="R216" s="31"/>
      <c r="S216" s="31"/>
      <c r="T216" s="31"/>
      <c r="U216" s="31"/>
      <c r="V216" s="31"/>
      <c r="W216" s="31"/>
    </row>
    <row r="217" spans="1:23">
      <c r="A217" s="31"/>
      <c r="B217" s="31"/>
      <c r="C217" s="31"/>
      <c r="D217" s="31"/>
      <c r="E217" s="31"/>
      <c r="F217" s="31"/>
      <c r="G217" s="31"/>
      <c r="H217" s="31"/>
      <c r="I217" s="31"/>
      <c r="J217" s="31"/>
      <c r="K217" s="31"/>
      <c r="L217" s="31"/>
      <c r="M217" s="31"/>
      <c r="N217" s="31"/>
      <c r="O217" s="31"/>
      <c r="P217" s="31"/>
      <c r="Q217" s="31"/>
      <c r="R217" s="31"/>
      <c r="S217" s="31"/>
      <c r="T217" s="31"/>
      <c r="U217" s="31"/>
      <c r="V217" s="31"/>
      <c r="W217" s="31"/>
    </row>
    <row r="218" spans="1:23">
      <c r="A218" s="31"/>
      <c r="B218" s="31"/>
      <c r="C218" s="31"/>
      <c r="D218" s="31"/>
      <c r="E218" s="31"/>
      <c r="F218" s="31"/>
      <c r="G218" s="31"/>
      <c r="H218" s="31"/>
      <c r="I218" s="31"/>
      <c r="J218" s="31"/>
      <c r="K218" s="31"/>
      <c r="L218" s="31"/>
      <c r="M218" s="31"/>
      <c r="N218" s="31"/>
      <c r="O218" s="31"/>
      <c r="P218" s="31"/>
      <c r="Q218" s="31"/>
      <c r="R218" s="31"/>
      <c r="S218" s="31"/>
      <c r="T218" s="31"/>
      <c r="U218" s="31"/>
      <c r="V218" s="31"/>
      <c r="W218" s="31"/>
    </row>
    <row r="219" spans="1:23">
      <c r="A219" s="31"/>
      <c r="B219" s="31"/>
      <c r="C219" s="31"/>
      <c r="D219" s="31"/>
      <c r="E219" s="31"/>
      <c r="F219" s="31"/>
      <c r="G219" s="31"/>
      <c r="H219" s="31"/>
      <c r="I219" s="31"/>
      <c r="J219" s="31"/>
      <c r="K219" s="31"/>
      <c r="L219" s="31"/>
      <c r="M219" s="31"/>
      <c r="N219" s="31"/>
      <c r="O219" s="31"/>
      <c r="P219" s="31"/>
      <c r="Q219" s="31"/>
      <c r="R219" s="31"/>
      <c r="S219" s="31"/>
      <c r="T219" s="31"/>
      <c r="U219" s="31"/>
      <c r="V219" s="31"/>
      <c r="W219" s="31"/>
    </row>
    <row r="220" spans="1:23">
      <c r="A220" s="31"/>
      <c r="B220" s="31"/>
      <c r="C220" s="31"/>
      <c r="D220" s="31"/>
      <c r="E220" s="31"/>
      <c r="F220" s="31"/>
      <c r="G220" s="31"/>
      <c r="H220" s="31"/>
      <c r="I220" s="31"/>
      <c r="J220" s="31"/>
      <c r="K220" s="31"/>
      <c r="L220" s="31"/>
      <c r="M220" s="31"/>
      <c r="N220" s="31"/>
      <c r="O220" s="31"/>
      <c r="P220" s="31"/>
      <c r="Q220" s="31"/>
      <c r="R220" s="31"/>
      <c r="S220" s="31"/>
      <c r="T220" s="31"/>
      <c r="U220" s="31"/>
      <c r="V220" s="31"/>
      <c r="W220" s="31"/>
    </row>
    <row r="221" spans="1:23">
      <c r="A221" s="31"/>
      <c r="B221" s="31"/>
      <c r="C221" s="31"/>
      <c r="D221" s="31"/>
      <c r="E221" s="31"/>
      <c r="F221" s="31"/>
      <c r="G221" s="31"/>
      <c r="H221" s="31"/>
      <c r="I221" s="31"/>
      <c r="J221" s="31"/>
      <c r="K221" s="31"/>
      <c r="L221" s="31"/>
      <c r="M221" s="31"/>
      <c r="N221" s="31"/>
      <c r="O221" s="31"/>
      <c r="P221" s="31"/>
      <c r="Q221" s="31"/>
      <c r="R221" s="31"/>
      <c r="S221" s="31"/>
      <c r="T221" s="31"/>
      <c r="U221" s="31"/>
      <c r="V221" s="31"/>
      <c r="W221" s="31"/>
    </row>
    <row r="222" spans="1:23">
      <c r="A222" s="31"/>
      <c r="B222" s="31"/>
      <c r="C222" s="31"/>
      <c r="D222" s="31"/>
      <c r="E222" s="31"/>
      <c r="F222" s="31"/>
      <c r="G222" s="31"/>
      <c r="H222" s="31"/>
      <c r="I222" s="31"/>
      <c r="J222" s="31"/>
      <c r="K222" s="31"/>
      <c r="L222" s="31"/>
      <c r="M222" s="31"/>
      <c r="N222" s="31"/>
      <c r="O222" s="31"/>
      <c r="P222" s="31"/>
      <c r="Q222" s="31"/>
      <c r="R222" s="31"/>
      <c r="S222" s="31"/>
      <c r="T222" s="31"/>
      <c r="U222" s="31"/>
      <c r="V222" s="31"/>
      <c r="W222" s="31"/>
    </row>
    <row r="223" spans="1:23">
      <c r="A223" s="31"/>
      <c r="B223" s="31"/>
      <c r="C223" s="31"/>
      <c r="D223" s="31"/>
      <c r="E223" s="31"/>
      <c r="F223" s="31"/>
      <c r="G223" s="31"/>
      <c r="H223" s="31"/>
      <c r="I223" s="31"/>
      <c r="J223" s="31"/>
      <c r="K223" s="31"/>
      <c r="L223" s="31"/>
      <c r="M223" s="31"/>
      <c r="N223" s="31"/>
      <c r="O223" s="31"/>
      <c r="P223" s="31"/>
      <c r="Q223" s="31"/>
      <c r="R223" s="31"/>
      <c r="S223" s="31"/>
      <c r="T223" s="31"/>
      <c r="U223" s="31"/>
      <c r="V223" s="31"/>
      <c r="W223" s="31"/>
    </row>
    <row r="224" spans="1:23">
      <c r="A224" s="31"/>
      <c r="B224" s="31"/>
      <c r="C224" s="31"/>
      <c r="D224" s="31"/>
      <c r="E224" s="31"/>
      <c r="F224" s="31"/>
      <c r="G224" s="31"/>
      <c r="H224" s="31"/>
      <c r="I224" s="31"/>
      <c r="J224" s="31"/>
      <c r="K224" s="31"/>
      <c r="L224" s="31"/>
      <c r="M224" s="31"/>
      <c r="N224" s="31"/>
      <c r="O224" s="31"/>
      <c r="P224" s="31"/>
      <c r="Q224" s="31"/>
      <c r="R224" s="31"/>
      <c r="S224" s="31"/>
      <c r="T224" s="31"/>
      <c r="U224" s="31"/>
      <c r="V224" s="31"/>
      <c r="W224" s="31"/>
    </row>
    <row r="225" spans="1:23">
      <c r="A225" s="31"/>
      <c r="B225" s="31"/>
      <c r="C225" s="31"/>
      <c r="D225" s="31"/>
      <c r="E225" s="31"/>
      <c r="F225" s="31"/>
      <c r="G225" s="31"/>
      <c r="H225" s="31"/>
      <c r="I225" s="31"/>
      <c r="J225" s="31"/>
      <c r="K225" s="31"/>
      <c r="L225" s="31"/>
      <c r="M225" s="31"/>
      <c r="N225" s="31"/>
      <c r="O225" s="31"/>
      <c r="P225" s="31"/>
      <c r="Q225" s="31"/>
      <c r="R225" s="31"/>
      <c r="S225" s="31"/>
      <c r="T225" s="31"/>
      <c r="U225" s="31"/>
      <c r="V225" s="31"/>
      <c r="W225" s="31"/>
    </row>
    <row r="226" spans="1:23">
      <c r="A226" s="31"/>
      <c r="B226" s="31"/>
      <c r="C226" s="31"/>
      <c r="D226" s="31"/>
      <c r="E226" s="31"/>
      <c r="F226" s="31"/>
      <c r="G226" s="31"/>
      <c r="H226" s="31"/>
      <c r="I226" s="31"/>
      <c r="J226" s="31"/>
      <c r="K226" s="31"/>
      <c r="L226" s="31"/>
      <c r="M226" s="31"/>
      <c r="N226" s="31"/>
      <c r="O226" s="31"/>
      <c r="P226" s="31"/>
      <c r="Q226" s="31"/>
      <c r="R226" s="31"/>
      <c r="S226" s="31"/>
      <c r="T226" s="31"/>
      <c r="U226" s="31"/>
      <c r="V226" s="31"/>
      <c r="W226" s="31"/>
    </row>
    <row r="227" spans="1:23">
      <c r="A227" s="31"/>
      <c r="B227" s="31"/>
      <c r="C227" s="31"/>
      <c r="D227" s="31"/>
      <c r="E227" s="31"/>
      <c r="F227" s="31"/>
      <c r="G227" s="31"/>
      <c r="H227" s="31"/>
      <c r="I227" s="31"/>
      <c r="J227" s="31"/>
      <c r="K227" s="31"/>
      <c r="L227" s="31"/>
      <c r="M227" s="31"/>
      <c r="N227" s="31"/>
      <c r="O227" s="31"/>
      <c r="P227" s="31"/>
      <c r="Q227" s="31"/>
      <c r="R227" s="31"/>
      <c r="S227" s="31"/>
      <c r="T227" s="31"/>
      <c r="U227" s="31"/>
      <c r="V227" s="31"/>
      <c r="W227" s="31"/>
    </row>
    <row r="228" spans="1:23">
      <c r="A228" s="31"/>
      <c r="B228" s="31"/>
      <c r="C228" s="31"/>
      <c r="D228" s="31"/>
      <c r="E228" s="31"/>
      <c r="F228" s="31"/>
      <c r="G228" s="31"/>
      <c r="H228" s="31"/>
      <c r="I228" s="31"/>
      <c r="J228" s="31"/>
      <c r="K228" s="31"/>
      <c r="L228" s="31"/>
      <c r="M228" s="31"/>
      <c r="N228" s="31"/>
      <c r="O228" s="31"/>
      <c r="P228" s="31"/>
      <c r="Q228" s="31"/>
      <c r="R228" s="31"/>
      <c r="S228" s="31"/>
      <c r="T228" s="31"/>
      <c r="U228" s="31"/>
      <c r="V228" s="31"/>
      <c r="W228" s="31"/>
    </row>
    <row r="229" spans="1:23">
      <c r="A229" s="31"/>
      <c r="B229" s="31"/>
      <c r="C229" s="31"/>
      <c r="D229" s="31"/>
      <c r="E229" s="31"/>
      <c r="F229" s="31"/>
      <c r="G229" s="31"/>
      <c r="H229" s="31"/>
      <c r="I229" s="31"/>
      <c r="J229" s="31"/>
      <c r="K229" s="31"/>
      <c r="L229" s="31"/>
      <c r="M229" s="31"/>
      <c r="N229" s="31"/>
      <c r="O229" s="31"/>
      <c r="P229" s="31"/>
      <c r="Q229" s="31"/>
      <c r="R229" s="31"/>
      <c r="S229" s="31"/>
      <c r="T229" s="31"/>
      <c r="U229" s="31"/>
      <c r="V229" s="31"/>
      <c r="W229" s="31"/>
    </row>
    <row r="230" spans="1:23">
      <c r="A230" s="31"/>
      <c r="B230" s="31"/>
      <c r="C230" s="31"/>
      <c r="D230" s="31"/>
      <c r="E230" s="31"/>
      <c r="F230" s="31"/>
      <c r="G230" s="31"/>
      <c r="H230" s="31"/>
      <c r="I230" s="31"/>
      <c r="J230" s="31"/>
      <c r="K230" s="31"/>
      <c r="L230" s="31"/>
      <c r="M230" s="31"/>
      <c r="N230" s="31"/>
      <c r="O230" s="31"/>
      <c r="P230" s="31"/>
      <c r="Q230" s="31"/>
      <c r="R230" s="31"/>
      <c r="S230" s="31"/>
      <c r="T230" s="31"/>
      <c r="U230" s="31"/>
      <c r="V230" s="31"/>
      <c r="W230" s="31"/>
    </row>
    <row r="231" spans="1:23">
      <c r="A231" s="31"/>
      <c r="B231" s="31"/>
      <c r="C231" s="31"/>
      <c r="D231" s="31"/>
      <c r="E231" s="31"/>
      <c r="F231" s="31"/>
      <c r="G231" s="31"/>
      <c r="H231" s="31"/>
      <c r="I231" s="31"/>
      <c r="J231" s="31"/>
      <c r="K231" s="31"/>
      <c r="L231" s="31"/>
      <c r="M231" s="31"/>
      <c r="N231" s="31"/>
      <c r="O231" s="31"/>
      <c r="P231" s="31"/>
      <c r="Q231" s="31"/>
      <c r="R231" s="31"/>
      <c r="S231" s="31"/>
      <c r="T231" s="31"/>
      <c r="U231" s="31"/>
      <c r="V231" s="31"/>
      <c r="W231" s="31"/>
    </row>
    <row r="232" spans="1:23">
      <c r="A232" s="31"/>
      <c r="B232" s="31"/>
      <c r="C232" s="31"/>
      <c r="D232" s="31"/>
      <c r="E232" s="31"/>
      <c r="F232" s="31"/>
      <c r="G232" s="31"/>
      <c r="H232" s="31"/>
      <c r="I232" s="31"/>
      <c r="J232" s="31"/>
      <c r="K232" s="31"/>
      <c r="L232" s="31"/>
      <c r="M232" s="31"/>
      <c r="N232" s="31"/>
      <c r="O232" s="31"/>
      <c r="P232" s="31"/>
      <c r="Q232" s="31"/>
      <c r="R232" s="31"/>
      <c r="S232" s="31"/>
      <c r="T232" s="31"/>
      <c r="U232" s="31"/>
      <c r="V232" s="31"/>
      <c r="W232" s="31"/>
    </row>
    <row r="233" spans="1:23">
      <c r="A233" s="31"/>
      <c r="B233" s="31"/>
      <c r="C233" s="31"/>
      <c r="D233" s="31"/>
      <c r="E233" s="31"/>
      <c r="F233" s="31"/>
      <c r="G233" s="31"/>
      <c r="H233" s="31"/>
      <c r="I233" s="31"/>
      <c r="J233" s="31"/>
      <c r="K233" s="31"/>
      <c r="L233" s="31"/>
      <c r="M233" s="31"/>
      <c r="N233" s="31"/>
      <c r="O233" s="31"/>
      <c r="P233" s="31"/>
      <c r="Q233" s="31"/>
      <c r="R233" s="31"/>
      <c r="S233" s="31"/>
      <c r="T233" s="31"/>
      <c r="U233" s="31"/>
      <c r="V233" s="31"/>
      <c r="W233" s="31"/>
    </row>
    <row r="234" spans="1:23">
      <c r="A234" s="31"/>
      <c r="B234" s="31"/>
      <c r="C234" s="31"/>
      <c r="D234" s="31"/>
      <c r="E234" s="31"/>
      <c r="F234" s="31"/>
      <c r="G234" s="31"/>
      <c r="H234" s="31"/>
      <c r="I234" s="31"/>
      <c r="J234" s="31"/>
      <c r="K234" s="31"/>
      <c r="L234" s="31"/>
      <c r="M234" s="31"/>
      <c r="N234" s="31"/>
      <c r="O234" s="31"/>
      <c r="P234" s="31"/>
      <c r="Q234" s="31"/>
      <c r="R234" s="31"/>
      <c r="S234" s="31"/>
      <c r="T234" s="31"/>
      <c r="U234" s="31"/>
      <c r="V234" s="31"/>
      <c r="W234" s="31"/>
    </row>
    <row r="235" spans="1:23">
      <c r="A235" s="31"/>
      <c r="B235" s="31"/>
      <c r="C235" s="31"/>
      <c r="D235" s="31"/>
      <c r="E235" s="31"/>
      <c r="F235" s="31"/>
      <c r="G235" s="31"/>
      <c r="H235" s="31"/>
      <c r="I235" s="31"/>
      <c r="J235" s="31"/>
      <c r="K235" s="31"/>
      <c r="L235" s="31"/>
      <c r="M235" s="31"/>
      <c r="N235" s="31"/>
      <c r="O235" s="31"/>
      <c r="P235" s="31"/>
      <c r="Q235" s="31"/>
      <c r="R235" s="31"/>
      <c r="S235" s="31"/>
      <c r="T235" s="31"/>
      <c r="U235" s="31"/>
      <c r="V235" s="31"/>
      <c r="W235" s="31"/>
    </row>
    <row r="236" spans="1:23">
      <c r="A236" s="31"/>
      <c r="B236" s="31"/>
      <c r="C236" s="31"/>
      <c r="D236" s="31"/>
      <c r="E236" s="31"/>
      <c r="F236" s="31"/>
      <c r="G236" s="31"/>
      <c r="H236" s="31"/>
      <c r="I236" s="31"/>
      <c r="J236" s="31"/>
      <c r="K236" s="31"/>
      <c r="L236" s="31"/>
      <c r="M236" s="31"/>
      <c r="N236" s="31"/>
      <c r="O236" s="31"/>
      <c r="P236" s="31"/>
      <c r="Q236" s="31"/>
      <c r="R236" s="31"/>
      <c r="S236" s="31"/>
      <c r="T236" s="31"/>
      <c r="U236" s="31"/>
      <c r="V236" s="31"/>
      <c r="W236" s="31"/>
    </row>
    <row r="237" spans="1:23">
      <c r="A237" s="31"/>
      <c r="B237" s="31"/>
      <c r="C237" s="31"/>
      <c r="D237" s="31"/>
      <c r="E237" s="31"/>
      <c r="F237" s="31"/>
      <c r="G237" s="31"/>
      <c r="H237" s="31"/>
      <c r="I237" s="31"/>
      <c r="J237" s="31"/>
      <c r="K237" s="31"/>
      <c r="L237" s="31"/>
      <c r="M237" s="31"/>
      <c r="N237" s="31"/>
      <c r="O237" s="31"/>
      <c r="P237" s="31"/>
      <c r="Q237" s="31"/>
      <c r="R237" s="31"/>
      <c r="S237" s="31"/>
      <c r="T237" s="31"/>
      <c r="U237" s="31"/>
      <c r="V237" s="31"/>
      <c r="W237" s="31"/>
    </row>
    <row r="238" spans="1:23">
      <c r="A238" s="31"/>
      <c r="B238" s="31"/>
      <c r="C238" s="31"/>
      <c r="D238" s="31"/>
      <c r="E238" s="31"/>
      <c r="F238" s="31"/>
      <c r="G238" s="31"/>
      <c r="H238" s="31"/>
      <c r="I238" s="31"/>
      <c r="J238" s="31"/>
      <c r="K238" s="31"/>
      <c r="L238" s="31"/>
      <c r="M238" s="31"/>
      <c r="N238" s="31"/>
      <c r="O238" s="31"/>
      <c r="P238" s="31"/>
      <c r="Q238" s="31"/>
      <c r="R238" s="31"/>
      <c r="S238" s="31"/>
      <c r="T238" s="31"/>
      <c r="U238" s="31"/>
      <c r="V238" s="31"/>
      <c r="W238" s="31"/>
    </row>
    <row r="239" spans="1:23">
      <c r="A239" s="31"/>
      <c r="B239" s="31"/>
      <c r="C239" s="31"/>
      <c r="D239" s="31"/>
      <c r="E239" s="31"/>
      <c r="F239" s="31"/>
      <c r="G239" s="31"/>
      <c r="H239" s="31"/>
      <c r="I239" s="31"/>
      <c r="J239" s="31"/>
      <c r="K239" s="31"/>
      <c r="L239" s="31"/>
      <c r="M239" s="31"/>
      <c r="N239" s="31"/>
      <c r="O239" s="31"/>
      <c r="P239" s="31"/>
      <c r="Q239" s="31"/>
      <c r="R239" s="31"/>
      <c r="S239" s="31"/>
      <c r="T239" s="31"/>
      <c r="U239" s="31"/>
      <c r="V239" s="31"/>
      <c r="W239" s="31"/>
    </row>
    <row r="240" spans="1:23">
      <c r="A240" s="31"/>
      <c r="B240" s="31"/>
      <c r="C240" s="31"/>
      <c r="D240" s="31"/>
      <c r="E240" s="31"/>
      <c r="F240" s="31"/>
      <c r="G240" s="31"/>
      <c r="H240" s="31"/>
      <c r="I240" s="31"/>
      <c r="J240" s="31"/>
      <c r="K240" s="31"/>
      <c r="L240" s="31"/>
      <c r="M240" s="31"/>
      <c r="N240" s="31"/>
      <c r="O240" s="31"/>
      <c r="P240" s="31"/>
      <c r="Q240" s="31"/>
      <c r="R240" s="31"/>
      <c r="S240" s="31"/>
      <c r="T240" s="31"/>
      <c r="U240" s="31"/>
      <c r="V240" s="31"/>
      <c r="W240" s="31"/>
    </row>
    <row r="241" spans="1:23">
      <c r="A241" s="31"/>
      <c r="B241" s="31"/>
      <c r="C241" s="31"/>
      <c r="D241" s="31"/>
      <c r="E241" s="31"/>
      <c r="F241" s="31"/>
      <c r="G241" s="31"/>
      <c r="H241" s="31"/>
      <c r="I241" s="31"/>
      <c r="J241" s="31"/>
      <c r="K241" s="31"/>
      <c r="L241" s="31"/>
      <c r="M241" s="31"/>
      <c r="N241" s="31"/>
      <c r="O241" s="31"/>
      <c r="P241" s="31"/>
      <c r="Q241" s="31"/>
      <c r="R241" s="31"/>
      <c r="S241" s="31"/>
      <c r="T241" s="31"/>
      <c r="U241" s="31"/>
      <c r="V241" s="31"/>
      <c r="W241" s="31"/>
    </row>
    <row r="242" spans="1:23">
      <c r="A242" s="31"/>
      <c r="B242" s="31"/>
      <c r="C242" s="31"/>
      <c r="D242" s="31"/>
      <c r="E242" s="31"/>
      <c r="F242" s="31"/>
      <c r="G242" s="31"/>
      <c r="H242" s="31"/>
      <c r="I242" s="31"/>
      <c r="J242" s="31"/>
      <c r="K242" s="31"/>
      <c r="L242" s="31"/>
      <c r="M242" s="31"/>
      <c r="N242" s="31"/>
      <c r="O242" s="31"/>
      <c r="P242" s="31"/>
      <c r="Q242" s="31"/>
      <c r="R242" s="31"/>
      <c r="S242" s="31"/>
      <c r="T242" s="31"/>
      <c r="U242" s="31"/>
      <c r="V242" s="31"/>
      <c r="W242" s="31"/>
    </row>
    <row r="243" spans="1:23">
      <c r="A243" s="31"/>
      <c r="B243" s="31"/>
      <c r="C243" s="31"/>
      <c r="D243" s="31"/>
      <c r="E243" s="31"/>
      <c r="F243" s="31"/>
      <c r="G243" s="31"/>
      <c r="H243" s="31"/>
      <c r="I243" s="31"/>
      <c r="J243" s="31"/>
      <c r="K243" s="31"/>
      <c r="L243" s="31"/>
      <c r="M243" s="31"/>
      <c r="N243" s="31"/>
      <c r="O243" s="31"/>
      <c r="P243" s="31"/>
      <c r="Q243" s="31"/>
      <c r="R243" s="31"/>
      <c r="S243" s="31"/>
      <c r="T243" s="31"/>
      <c r="U243" s="31"/>
      <c r="V243" s="31"/>
      <c r="W243" s="31"/>
    </row>
    <row r="244" spans="1:23">
      <c r="A244" s="31"/>
      <c r="B244" s="31"/>
      <c r="C244" s="31"/>
      <c r="D244" s="31"/>
      <c r="E244" s="31"/>
      <c r="F244" s="31"/>
      <c r="G244" s="31"/>
      <c r="H244" s="31"/>
      <c r="I244" s="31"/>
      <c r="J244" s="31"/>
      <c r="K244" s="31"/>
      <c r="L244" s="31"/>
      <c r="M244" s="31"/>
      <c r="N244" s="31"/>
      <c r="O244" s="31"/>
      <c r="P244" s="31"/>
      <c r="Q244" s="31"/>
      <c r="R244" s="31"/>
      <c r="S244" s="31"/>
      <c r="T244" s="31"/>
      <c r="U244" s="31"/>
      <c r="V244" s="31"/>
      <c r="W244" s="31"/>
    </row>
    <row r="245" spans="1:23">
      <c r="A245" s="31"/>
      <c r="B245" s="31"/>
      <c r="C245" s="31"/>
      <c r="D245" s="31"/>
      <c r="E245" s="31"/>
      <c r="F245" s="31"/>
      <c r="G245" s="31"/>
      <c r="H245" s="31"/>
      <c r="I245" s="31"/>
      <c r="J245" s="31"/>
      <c r="K245" s="31"/>
      <c r="L245" s="31"/>
      <c r="M245" s="31"/>
      <c r="N245" s="31"/>
      <c r="O245" s="31"/>
      <c r="P245" s="31"/>
      <c r="Q245" s="31"/>
      <c r="R245" s="31"/>
      <c r="S245" s="31"/>
      <c r="T245" s="31"/>
      <c r="U245" s="31"/>
      <c r="V245" s="31"/>
      <c r="W245" s="31"/>
    </row>
    <row r="246" spans="1:23">
      <c r="A246" s="31"/>
      <c r="B246" s="31"/>
      <c r="C246" s="31"/>
      <c r="D246" s="31"/>
      <c r="E246" s="31"/>
      <c r="F246" s="31"/>
      <c r="G246" s="31"/>
      <c r="H246" s="31"/>
      <c r="I246" s="31"/>
      <c r="J246" s="31"/>
      <c r="K246" s="31"/>
      <c r="L246" s="31"/>
      <c r="M246" s="31"/>
      <c r="N246" s="31"/>
      <c r="O246" s="31"/>
      <c r="P246" s="31"/>
      <c r="Q246" s="31"/>
      <c r="R246" s="31"/>
      <c r="S246" s="31"/>
      <c r="T246" s="31"/>
      <c r="U246" s="31"/>
      <c r="V246" s="31"/>
      <c r="W246" s="31"/>
    </row>
    <row r="247" spans="1:23">
      <c r="A247" s="31"/>
      <c r="B247" s="31"/>
      <c r="C247" s="31"/>
      <c r="D247" s="31"/>
      <c r="E247" s="31"/>
      <c r="F247" s="31"/>
      <c r="G247" s="31"/>
      <c r="H247" s="31"/>
      <c r="I247" s="31"/>
      <c r="J247" s="31"/>
      <c r="K247" s="31"/>
      <c r="L247" s="31"/>
      <c r="M247" s="31"/>
      <c r="N247" s="31"/>
      <c r="O247" s="31"/>
      <c r="P247" s="31"/>
      <c r="Q247" s="31"/>
      <c r="R247" s="31"/>
      <c r="S247" s="31"/>
      <c r="T247" s="31"/>
      <c r="U247" s="31"/>
      <c r="V247" s="31"/>
      <c r="W247" s="31"/>
    </row>
    <row r="248" spans="1:23">
      <c r="A248" s="31"/>
      <c r="B248" s="31"/>
      <c r="C248" s="31"/>
      <c r="D248" s="31"/>
      <c r="E248" s="31"/>
      <c r="F248" s="31"/>
      <c r="G248" s="31"/>
      <c r="H248" s="31"/>
      <c r="I248" s="31"/>
      <c r="J248" s="31"/>
      <c r="K248" s="31"/>
      <c r="L248" s="31"/>
      <c r="M248" s="31"/>
      <c r="N248" s="31"/>
      <c r="O248" s="31"/>
      <c r="P248" s="31"/>
      <c r="Q248" s="31"/>
      <c r="R248" s="31"/>
      <c r="S248" s="31"/>
      <c r="T248" s="31"/>
      <c r="U248" s="31"/>
      <c r="V248" s="31"/>
      <c r="W248" s="31"/>
    </row>
    <row r="249" spans="1:23">
      <c r="A249" s="31"/>
      <c r="B249" s="31"/>
      <c r="C249" s="31"/>
      <c r="D249" s="31"/>
      <c r="E249" s="31"/>
      <c r="F249" s="31"/>
      <c r="G249" s="31"/>
      <c r="H249" s="31"/>
      <c r="I249" s="31"/>
      <c r="J249" s="31"/>
      <c r="K249" s="31"/>
      <c r="L249" s="31"/>
      <c r="M249" s="31"/>
      <c r="N249" s="31"/>
      <c r="O249" s="31"/>
      <c r="P249" s="31"/>
      <c r="Q249" s="31"/>
      <c r="R249" s="31"/>
      <c r="S249" s="31"/>
      <c r="T249" s="31"/>
      <c r="U249" s="31"/>
      <c r="V249" s="31"/>
      <c r="W249" s="31"/>
    </row>
    <row r="250" spans="1:23">
      <c r="A250" s="31"/>
      <c r="B250" s="31"/>
      <c r="C250" s="31"/>
      <c r="D250" s="31"/>
      <c r="E250" s="31"/>
      <c r="F250" s="31"/>
      <c r="G250" s="31"/>
      <c r="H250" s="31"/>
      <c r="I250" s="31"/>
      <c r="J250" s="31"/>
      <c r="K250" s="31"/>
      <c r="L250" s="31"/>
      <c r="M250" s="31"/>
      <c r="N250" s="31"/>
      <c r="O250" s="31"/>
      <c r="P250" s="31"/>
      <c r="Q250" s="31"/>
      <c r="R250" s="31"/>
      <c r="S250" s="31"/>
      <c r="T250" s="31"/>
      <c r="U250" s="31"/>
      <c r="V250" s="31"/>
      <c r="W250" s="31"/>
    </row>
    <row r="251" spans="1:23">
      <c r="A251" s="31"/>
      <c r="B251" s="31"/>
      <c r="C251" s="31"/>
      <c r="D251" s="31"/>
      <c r="E251" s="31"/>
      <c r="F251" s="31"/>
      <c r="G251" s="31"/>
      <c r="H251" s="31"/>
      <c r="I251" s="31"/>
      <c r="J251" s="31"/>
      <c r="K251" s="31"/>
      <c r="L251" s="31"/>
      <c r="M251" s="31"/>
      <c r="N251" s="31"/>
      <c r="O251" s="31"/>
      <c r="P251" s="31"/>
      <c r="Q251" s="31"/>
      <c r="R251" s="31"/>
      <c r="S251" s="31"/>
      <c r="T251" s="31"/>
      <c r="U251" s="31"/>
      <c r="V251" s="31"/>
      <c r="W251" s="31"/>
    </row>
    <row r="252" spans="1:23">
      <c r="A252" s="31"/>
      <c r="B252" s="31"/>
      <c r="C252" s="31"/>
      <c r="D252" s="31"/>
      <c r="E252" s="31"/>
      <c r="F252" s="31"/>
      <c r="G252" s="31"/>
      <c r="H252" s="31"/>
      <c r="I252" s="31"/>
      <c r="J252" s="31"/>
      <c r="K252" s="31"/>
      <c r="L252" s="31"/>
      <c r="M252" s="31"/>
      <c r="N252" s="31"/>
      <c r="O252" s="31"/>
      <c r="P252" s="31"/>
      <c r="Q252" s="31"/>
      <c r="R252" s="31"/>
      <c r="S252" s="31"/>
      <c r="T252" s="31"/>
      <c r="U252" s="31"/>
      <c r="V252" s="31"/>
      <c r="W252" s="31"/>
    </row>
    <row r="253" spans="1:23">
      <c r="A253" s="31"/>
      <c r="B253" s="31"/>
      <c r="C253" s="31"/>
      <c r="D253" s="31"/>
      <c r="E253" s="31"/>
      <c r="F253" s="31"/>
      <c r="G253" s="31"/>
      <c r="H253" s="31"/>
      <c r="I253" s="31"/>
      <c r="J253" s="31"/>
      <c r="K253" s="31"/>
      <c r="L253" s="31"/>
      <c r="M253" s="31"/>
      <c r="N253" s="31"/>
      <c r="O253" s="31"/>
      <c r="P253" s="31"/>
      <c r="Q253" s="31"/>
      <c r="R253" s="31"/>
      <c r="S253" s="31"/>
      <c r="T253" s="31"/>
      <c r="U253" s="31"/>
      <c r="V253" s="31"/>
      <c r="W253" s="31"/>
    </row>
    <row r="254" spans="1:23">
      <c r="A254" s="31"/>
      <c r="B254" s="31"/>
      <c r="C254" s="31"/>
      <c r="D254" s="31"/>
      <c r="E254" s="31"/>
      <c r="F254" s="31"/>
      <c r="G254" s="31"/>
      <c r="H254" s="31"/>
      <c r="I254" s="31"/>
      <c r="J254" s="31"/>
      <c r="K254" s="31"/>
      <c r="L254" s="31"/>
      <c r="M254" s="31"/>
      <c r="N254" s="31"/>
      <c r="O254" s="31"/>
      <c r="P254" s="31"/>
      <c r="Q254" s="31"/>
      <c r="R254" s="31"/>
      <c r="S254" s="31"/>
      <c r="T254" s="31"/>
      <c r="U254" s="31"/>
      <c r="V254" s="31"/>
      <c r="W254" s="31"/>
    </row>
    <row r="255" spans="1:23">
      <c r="A255" s="31"/>
      <c r="B255" s="31"/>
      <c r="C255" s="31"/>
      <c r="D255" s="31"/>
      <c r="E255" s="31"/>
      <c r="F255" s="31"/>
      <c r="G255" s="31"/>
      <c r="H255" s="31"/>
      <c r="I255" s="31"/>
      <c r="J255" s="31"/>
      <c r="K255" s="31"/>
      <c r="L255" s="31"/>
      <c r="M255" s="31"/>
      <c r="N255" s="31"/>
      <c r="O255" s="31"/>
      <c r="P255" s="31"/>
      <c r="Q255" s="31"/>
      <c r="R255" s="31"/>
      <c r="S255" s="31"/>
      <c r="T255" s="31"/>
      <c r="U255" s="31"/>
      <c r="V255" s="31"/>
      <c r="W255" s="31"/>
    </row>
    <row r="256" spans="1:23">
      <c r="A256" s="31"/>
      <c r="B256" s="31"/>
      <c r="C256" s="31"/>
      <c r="D256" s="31"/>
      <c r="E256" s="31"/>
      <c r="F256" s="31"/>
      <c r="G256" s="31"/>
      <c r="H256" s="31"/>
      <c r="I256" s="31"/>
      <c r="J256" s="31"/>
      <c r="K256" s="31"/>
      <c r="L256" s="31"/>
      <c r="M256" s="31"/>
      <c r="N256" s="31"/>
      <c r="O256" s="31"/>
      <c r="P256" s="31"/>
      <c r="Q256" s="31"/>
      <c r="R256" s="31"/>
      <c r="S256" s="31"/>
      <c r="T256" s="31"/>
      <c r="U256" s="31"/>
      <c r="V256" s="31"/>
      <c r="W256" s="31"/>
    </row>
    <row r="257" spans="1:23">
      <c r="A257" s="31"/>
      <c r="B257" s="31"/>
      <c r="C257" s="31"/>
      <c r="D257" s="31"/>
      <c r="E257" s="31"/>
      <c r="F257" s="31"/>
      <c r="G257" s="31"/>
      <c r="H257" s="31"/>
      <c r="I257" s="31"/>
      <c r="J257" s="31"/>
      <c r="K257" s="31"/>
      <c r="L257" s="31"/>
      <c r="M257" s="31"/>
      <c r="N257" s="31"/>
      <c r="O257" s="31"/>
      <c r="P257" s="31"/>
      <c r="Q257" s="31"/>
      <c r="R257" s="31"/>
      <c r="S257" s="31"/>
      <c r="T257" s="31"/>
      <c r="U257" s="31"/>
      <c r="V257" s="31"/>
      <c r="W257" s="31"/>
    </row>
    <row r="258" spans="1:23">
      <c r="A258" s="31"/>
      <c r="B258" s="31"/>
      <c r="C258" s="31"/>
      <c r="D258" s="31"/>
      <c r="E258" s="31"/>
      <c r="F258" s="31"/>
      <c r="G258" s="31"/>
      <c r="H258" s="31"/>
      <c r="I258" s="31"/>
      <c r="J258" s="31"/>
      <c r="K258" s="31"/>
      <c r="L258" s="31"/>
      <c r="M258" s="31"/>
      <c r="N258" s="31"/>
      <c r="O258" s="31"/>
      <c r="P258" s="31"/>
      <c r="Q258" s="31"/>
      <c r="R258" s="31"/>
      <c r="S258" s="31"/>
      <c r="T258" s="31"/>
      <c r="U258" s="31"/>
      <c r="V258" s="31"/>
      <c r="W258" s="31"/>
    </row>
    <row r="259" spans="1:23">
      <c r="A259" s="31"/>
      <c r="B259" s="31"/>
      <c r="C259" s="31"/>
      <c r="D259" s="31"/>
      <c r="E259" s="31"/>
      <c r="F259" s="31"/>
      <c r="G259" s="31"/>
      <c r="H259" s="31"/>
      <c r="I259" s="31"/>
      <c r="J259" s="31"/>
      <c r="K259" s="31"/>
      <c r="L259" s="31"/>
      <c r="M259" s="31"/>
      <c r="N259" s="31"/>
      <c r="O259" s="31"/>
      <c r="P259" s="31"/>
      <c r="Q259" s="31"/>
      <c r="R259" s="31"/>
      <c r="S259" s="31"/>
      <c r="T259" s="31"/>
      <c r="U259" s="31"/>
      <c r="V259" s="31"/>
      <c r="W259" s="31"/>
    </row>
    <row r="260" spans="1:23">
      <c r="A260" s="31"/>
      <c r="B260" s="31"/>
      <c r="C260" s="31"/>
      <c r="D260" s="31"/>
      <c r="E260" s="31"/>
      <c r="F260" s="31"/>
      <c r="G260" s="31"/>
      <c r="H260" s="31"/>
      <c r="I260" s="31"/>
      <c r="J260" s="31"/>
      <c r="K260" s="31"/>
      <c r="L260" s="31"/>
      <c r="M260" s="31"/>
      <c r="N260" s="31"/>
      <c r="O260" s="31"/>
      <c r="P260" s="31"/>
      <c r="Q260" s="31"/>
      <c r="R260" s="31"/>
      <c r="S260" s="31"/>
      <c r="T260" s="31"/>
      <c r="U260" s="31"/>
      <c r="V260" s="31"/>
      <c r="W260" s="31"/>
    </row>
    <row r="261" spans="1:23">
      <c r="A261" s="31"/>
      <c r="B261" s="31"/>
      <c r="C261" s="31"/>
      <c r="D261" s="31"/>
      <c r="E261" s="31"/>
      <c r="F261" s="31"/>
      <c r="G261" s="31"/>
      <c r="H261" s="31"/>
      <c r="I261" s="31"/>
      <c r="J261" s="31"/>
      <c r="K261" s="31"/>
      <c r="L261" s="31"/>
      <c r="M261" s="31"/>
      <c r="N261" s="31"/>
      <c r="O261" s="31"/>
      <c r="P261" s="31"/>
      <c r="Q261" s="31"/>
      <c r="R261" s="31"/>
      <c r="S261" s="31"/>
      <c r="T261" s="31"/>
      <c r="U261" s="31"/>
      <c r="V261" s="31"/>
      <c r="W261" s="31"/>
    </row>
    <row r="262" spans="1:23">
      <c r="A262" s="31"/>
      <c r="B262" s="31"/>
      <c r="C262" s="31"/>
      <c r="D262" s="31"/>
      <c r="E262" s="31"/>
      <c r="F262" s="31"/>
      <c r="G262" s="31"/>
      <c r="H262" s="31"/>
      <c r="I262" s="31"/>
      <c r="J262" s="31"/>
      <c r="K262" s="31"/>
      <c r="L262" s="31"/>
      <c r="M262" s="31"/>
      <c r="N262" s="31"/>
      <c r="O262" s="31"/>
      <c r="P262" s="31"/>
      <c r="Q262" s="31"/>
      <c r="R262" s="31"/>
      <c r="S262" s="31"/>
      <c r="T262" s="31"/>
      <c r="U262" s="31"/>
      <c r="V262" s="31"/>
      <c r="W262" s="31"/>
    </row>
    <row r="263" spans="1:23">
      <c r="A263" s="31"/>
      <c r="B263" s="31"/>
      <c r="C263" s="31"/>
      <c r="D263" s="31"/>
      <c r="E263" s="31"/>
      <c r="F263" s="31"/>
      <c r="G263" s="31"/>
      <c r="H263" s="31"/>
      <c r="I263" s="31"/>
      <c r="J263" s="31"/>
      <c r="K263" s="31"/>
      <c r="L263" s="31"/>
      <c r="M263" s="31"/>
      <c r="N263" s="31"/>
      <c r="O263" s="31"/>
      <c r="P263" s="31"/>
      <c r="Q263" s="31"/>
      <c r="R263" s="31"/>
      <c r="S263" s="31"/>
      <c r="T263" s="31"/>
      <c r="U263" s="31"/>
      <c r="V263" s="31"/>
      <c r="W263" s="31"/>
    </row>
    <row r="264" spans="1:23">
      <c r="A264" s="31"/>
      <c r="B264" s="31"/>
      <c r="C264" s="31"/>
      <c r="D264" s="31"/>
      <c r="E264" s="31"/>
      <c r="F264" s="31"/>
      <c r="G264" s="31"/>
      <c r="H264" s="31"/>
      <c r="I264" s="31"/>
      <c r="J264" s="31"/>
      <c r="K264" s="31"/>
      <c r="L264" s="31"/>
      <c r="M264" s="31"/>
      <c r="N264" s="31"/>
      <c r="O264" s="31"/>
      <c r="P264" s="31"/>
      <c r="Q264" s="31"/>
      <c r="R264" s="31"/>
      <c r="S264" s="31"/>
      <c r="T264" s="31"/>
      <c r="U264" s="31"/>
      <c r="V264" s="31"/>
      <c r="W264" s="31"/>
    </row>
    <row r="265" spans="1:23">
      <c r="A265" s="31"/>
      <c r="B265" s="31"/>
      <c r="C265" s="31"/>
      <c r="D265" s="31"/>
      <c r="E265" s="31"/>
      <c r="F265" s="31"/>
      <c r="G265" s="31"/>
      <c r="H265" s="31"/>
      <c r="I265" s="31"/>
      <c r="J265" s="31"/>
      <c r="K265" s="31"/>
      <c r="L265" s="31"/>
      <c r="M265" s="31"/>
      <c r="N265" s="31"/>
      <c r="O265" s="31"/>
      <c r="P265" s="31"/>
      <c r="Q265" s="31"/>
      <c r="R265" s="31"/>
      <c r="S265" s="31"/>
      <c r="T265" s="31"/>
      <c r="U265" s="31"/>
      <c r="V265" s="31"/>
      <c r="W265" s="31"/>
    </row>
    <row r="266" spans="1:23">
      <c r="A266" s="31"/>
      <c r="B266" s="31"/>
      <c r="C266" s="31"/>
      <c r="D266" s="31"/>
      <c r="E266" s="31"/>
      <c r="F266" s="31"/>
      <c r="G266" s="31"/>
      <c r="H266" s="31"/>
      <c r="I266" s="31"/>
      <c r="J266" s="31"/>
      <c r="K266" s="31"/>
      <c r="L266" s="31"/>
      <c r="M266" s="31"/>
      <c r="N266" s="31"/>
      <c r="O266" s="31"/>
      <c r="P266" s="31"/>
      <c r="Q266" s="31"/>
      <c r="R266" s="31"/>
      <c r="S266" s="31"/>
      <c r="T266" s="31"/>
      <c r="U266" s="31"/>
      <c r="V266" s="31"/>
      <c r="W266" s="31"/>
    </row>
    <row r="267" spans="1:23">
      <c r="A267" s="31"/>
      <c r="B267" s="31"/>
      <c r="C267" s="31"/>
      <c r="D267" s="31"/>
      <c r="E267" s="31"/>
      <c r="F267" s="31"/>
      <c r="G267" s="31"/>
      <c r="H267" s="31"/>
      <c r="I267" s="31"/>
      <c r="J267" s="31"/>
      <c r="K267" s="31"/>
      <c r="L267" s="31"/>
      <c r="M267" s="31"/>
      <c r="N267" s="31"/>
      <c r="O267" s="31"/>
      <c r="P267" s="31"/>
      <c r="Q267" s="31"/>
      <c r="R267" s="31"/>
      <c r="S267" s="31"/>
      <c r="T267" s="31"/>
      <c r="U267" s="31"/>
      <c r="V267" s="31"/>
      <c r="W267" s="31"/>
    </row>
    <row r="268" spans="1:23">
      <c r="A268" s="31"/>
      <c r="B268" s="31"/>
      <c r="C268" s="31"/>
      <c r="D268" s="31"/>
      <c r="E268" s="31"/>
      <c r="F268" s="31"/>
      <c r="G268" s="31"/>
      <c r="H268" s="31"/>
      <c r="I268" s="31"/>
      <c r="J268" s="31"/>
      <c r="K268" s="31"/>
      <c r="L268" s="31"/>
      <c r="M268" s="31"/>
      <c r="N268" s="31"/>
      <c r="O268" s="31"/>
      <c r="P268" s="31"/>
      <c r="Q268" s="31"/>
      <c r="R268" s="31"/>
      <c r="S268" s="31"/>
      <c r="T268" s="31"/>
      <c r="U268" s="31"/>
      <c r="V268" s="31"/>
      <c r="W268" s="31"/>
    </row>
    <row r="269" spans="1:23">
      <c r="A269" s="31"/>
      <c r="B269" s="31"/>
      <c r="C269" s="31"/>
      <c r="D269" s="31"/>
      <c r="E269" s="31"/>
      <c r="F269" s="31"/>
      <c r="G269" s="31"/>
      <c r="H269" s="31"/>
      <c r="I269" s="31"/>
      <c r="J269" s="31"/>
      <c r="K269" s="31"/>
      <c r="L269" s="31"/>
      <c r="M269" s="31"/>
      <c r="N269" s="31"/>
      <c r="O269" s="31"/>
      <c r="P269" s="31"/>
      <c r="Q269" s="31"/>
      <c r="R269" s="31"/>
      <c r="S269" s="31"/>
      <c r="T269" s="31"/>
      <c r="U269" s="31"/>
      <c r="V269" s="31"/>
      <c r="W269" s="31"/>
    </row>
    <row r="270" spans="1:23">
      <c r="A270" s="31"/>
      <c r="B270" s="31"/>
      <c r="C270" s="31"/>
      <c r="D270" s="31"/>
      <c r="E270" s="31"/>
      <c r="F270" s="31"/>
      <c r="G270" s="31"/>
      <c r="H270" s="31"/>
      <c r="I270" s="31"/>
      <c r="J270" s="31"/>
      <c r="K270" s="31"/>
      <c r="L270" s="31"/>
      <c r="M270" s="31"/>
      <c r="N270" s="31"/>
      <c r="O270" s="31"/>
      <c r="P270" s="31"/>
      <c r="Q270" s="31"/>
      <c r="R270" s="31"/>
      <c r="S270" s="31"/>
      <c r="T270" s="31"/>
      <c r="U270" s="31"/>
      <c r="V270" s="31"/>
      <c r="W270" s="31"/>
    </row>
    <row r="271" spans="1:23">
      <c r="A271" s="31"/>
      <c r="B271" s="31"/>
      <c r="C271" s="31"/>
      <c r="D271" s="31"/>
      <c r="E271" s="31"/>
      <c r="F271" s="31"/>
      <c r="G271" s="31"/>
      <c r="H271" s="31"/>
      <c r="I271" s="31"/>
      <c r="J271" s="31"/>
      <c r="K271" s="31"/>
      <c r="L271" s="31"/>
      <c r="M271" s="31"/>
      <c r="N271" s="31"/>
      <c r="O271" s="31"/>
      <c r="P271" s="31"/>
      <c r="Q271" s="31"/>
      <c r="R271" s="31"/>
      <c r="S271" s="31"/>
      <c r="T271" s="31"/>
      <c r="U271" s="31"/>
      <c r="V271" s="31"/>
      <c r="W271" s="31"/>
    </row>
    <row r="272" spans="1:23">
      <c r="A272" s="31"/>
      <c r="B272" s="31"/>
      <c r="C272" s="31"/>
      <c r="D272" s="31"/>
      <c r="E272" s="31"/>
      <c r="F272" s="31"/>
      <c r="G272" s="31"/>
      <c r="H272" s="31"/>
      <c r="I272" s="31"/>
      <c r="J272" s="31"/>
      <c r="K272" s="31"/>
      <c r="L272" s="31"/>
      <c r="M272" s="31"/>
      <c r="N272" s="31"/>
      <c r="O272" s="31"/>
      <c r="P272" s="31"/>
      <c r="Q272" s="31"/>
      <c r="R272" s="31"/>
      <c r="S272" s="31"/>
      <c r="T272" s="31"/>
      <c r="U272" s="31"/>
      <c r="V272" s="31"/>
      <c r="W272" s="31"/>
    </row>
    <row r="273" spans="1:23">
      <c r="A273" s="31"/>
      <c r="B273" s="31"/>
      <c r="C273" s="31"/>
      <c r="D273" s="31"/>
      <c r="E273" s="31"/>
      <c r="F273" s="31"/>
      <c r="G273" s="31"/>
      <c r="H273" s="31"/>
      <c r="I273" s="31"/>
      <c r="J273" s="31"/>
      <c r="K273" s="31"/>
      <c r="L273" s="31"/>
      <c r="M273" s="31"/>
      <c r="N273" s="31"/>
      <c r="O273" s="31"/>
      <c r="P273" s="31"/>
      <c r="Q273" s="31"/>
      <c r="R273" s="31"/>
      <c r="S273" s="31"/>
      <c r="T273" s="31"/>
      <c r="U273" s="31"/>
      <c r="V273" s="31"/>
      <c r="W273" s="31"/>
    </row>
    <row r="274" spans="1:23">
      <c r="A274" s="31"/>
      <c r="B274" s="31"/>
      <c r="C274" s="31"/>
      <c r="D274" s="31"/>
      <c r="E274" s="31"/>
      <c r="F274" s="31"/>
      <c r="G274" s="31"/>
      <c r="H274" s="31"/>
      <c r="I274" s="31"/>
      <c r="J274" s="31"/>
      <c r="K274" s="31"/>
      <c r="L274" s="31"/>
      <c r="M274" s="31"/>
      <c r="N274" s="31"/>
      <c r="O274" s="31"/>
      <c r="P274" s="31"/>
      <c r="Q274" s="31"/>
      <c r="R274" s="31"/>
      <c r="S274" s="31"/>
      <c r="T274" s="31"/>
      <c r="U274" s="31"/>
      <c r="V274" s="31"/>
      <c r="W274" s="31"/>
    </row>
    <row r="275" spans="1:23">
      <c r="A275" s="31"/>
      <c r="B275" s="31"/>
      <c r="C275" s="31"/>
      <c r="D275" s="31"/>
      <c r="E275" s="31"/>
      <c r="F275" s="31"/>
      <c r="G275" s="31"/>
      <c r="H275" s="31"/>
      <c r="I275" s="31"/>
      <c r="J275" s="31"/>
      <c r="K275" s="31"/>
      <c r="L275" s="31"/>
      <c r="M275" s="31"/>
      <c r="N275" s="31"/>
      <c r="O275" s="31"/>
      <c r="P275" s="31"/>
      <c r="Q275" s="31"/>
      <c r="R275" s="31"/>
      <c r="S275" s="31"/>
      <c r="T275" s="31"/>
      <c r="U275" s="31"/>
      <c r="V275" s="31"/>
      <c r="W275" s="31"/>
    </row>
    <row r="276" spans="1:23">
      <c r="A276" s="31"/>
      <c r="B276" s="31"/>
      <c r="C276" s="31"/>
      <c r="D276" s="31"/>
      <c r="E276" s="31"/>
      <c r="F276" s="31"/>
      <c r="G276" s="31"/>
      <c r="H276" s="31"/>
      <c r="I276" s="31"/>
      <c r="J276" s="31"/>
      <c r="K276" s="31"/>
      <c r="L276" s="31"/>
      <c r="M276" s="31"/>
      <c r="N276" s="31"/>
      <c r="O276" s="31"/>
      <c r="P276" s="31"/>
      <c r="Q276" s="31"/>
      <c r="R276" s="31"/>
      <c r="S276" s="31"/>
      <c r="T276" s="31"/>
      <c r="U276" s="31"/>
      <c r="V276" s="31"/>
      <c r="W276" s="31"/>
    </row>
    <row r="277" spans="1:23">
      <c r="A277" s="31"/>
      <c r="B277" s="31"/>
      <c r="C277" s="31"/>
      <c r="D277" s="31"/>
      <c r="E277" s="31"/>
      <c r="F277" s="31"/>
      <c r="G277" s="31"/>
      <c r="H277" s="31"/>
      <c r="I277" s="31"/>
      <c r="J277" s="31"/>
      <c r="K277" s="31"/>
      <c r="L277" s="31"/>
      <c r="M277" s="31"/>
      <c r="N277" s="31"/>
      <c r="O277" s="31"/>
      <c r="P277" s="31"/>
      <c r="Q277" s="31"/>
      <c r="R277" s="31"/>
      <c r="S277" s="31"/>
      <c r="T277" s="31"/>
      <c r="U277" s="31"/>
      <c r="V277" s="31"/>
      <c r="W277" s="31"/>
    </row>
    <row r="278" spans="1:23">
      <c r="A278" s="31"/>
      <c r="B278" s="31"/>
      <c r="C278" s="31"/>
      <c r="D278" s="31"/>
      <c r="E278" s="31"/>
      <c r="F278" s="31"/>
      <c r="G278" s="31"/>
      <c r="H278" s="31"/>
      <c r="I278" s="31"/>
      <c r="J278" s="31"/>
      <c r="K278" s="31"/>
      <c r="L278" s="31"/>
      <c r="M278" s="31"/>
      <c r="N278" s="31"/>
      <c r="O278" s="31"/>
      <c r="P278" s="31"/>
      <c r="Q278" s="31"/>
      <c r="R278" s="31"/>
      <c r="S278" s="31"/>
      <c r="T278" s="31"/>
      <c r="U278" s="31"/>
      <c r="V278" s="31"/>
      <c r="W278" s="31"/>
    </row>
    <row r="279" spans="1:23">
      <c r="A279" s="31"/>
      <c r="B279" s="31"/>
      <c r="C279" s="31"/>
      <c r="D279" s="31"/>
      <c r="E279" s="31"/>
      <c r="F279" s="31"/>
      <c r="G279" s="31"/>
      <c r="H279" s="31"/>
      <c r="I279" s="31"/>
      <c r="J279" s="31"/>
      <c r="K279" s="31"/>
      <c r="L279" s="31"/>
      <c r="M279" s="31"/>
      <c r="N279" s="31"/>
      <c r="O279" s="31"/>
      <c r="P279" s="31"/>
      <c r="Q279" s="31"/>
      <c r="R279" s="31"/>
      <c r="S279" s="31"/>
      <c r="T279" s="31"/>
      <c r="U279" s="31"/>
      <c r="V279" s="31"/>
      <c r="W279" s="31"/>
    </row>
    <row r="280" spans="1:23">
      <c r="A280" s="31"/>
      <c r="B280" s="31"/>
      <c r="C280" s="31"/>
      <c r="D280" s="31"/>
      <c r="E280" s="31"/>
      <c r="F280" s="31"/>
      <c r="G280" s="31"/>
      <c r="H280" s="31"/>
      <c r="I280" s="31"/>
      <c r="J280" s="31"/>
      <c r="K280" s="31"/>
      <c r="L280" s="31"/>
      <c r="M280" s="31"/>
      <c r="N280" s="31"/>
      <c r="O280" s="31"/>
      <c r="P280" s="31"/>
      <c r="Q280" s="31"/>
      <c r="R280" s="31"/>
      <c r="S280" s="31"/>
      <c r="T280" s="31"/>
      <c r="U280" s="31"/>
      <c r="V280" s="31"/>
      <c r="W280" s="31"/>
    </row>
    <row r="281" spans="1:23">
      <c r="A281" s="31"/>
      <c r="B281" s="31"/>
      <c r="C281" s="31"/>
      <c r="D281" s="31"/>
      <c r="E281" s="31"/>
      <c r="F281" s="31"/>
      <c r="G281" s="31"/>
      <c r="H281" s="31"/>
      <c r="I281" s="31"/>
      <c r="J281" s="31"/>
      <c r="K281" s="31"/>
      <c r="L281" s="31"/>
      <c r="M281" s="31"/>
      <c r="N281" s="31"/>
      <c r="O281" s="31"/>
      <c r="P281" s="31"/>
      <c r="Q281" s="31"/>
      <c r="R281" s="31"/>
      <c r="S281" s="31"/>
      <c r="T281" s="31"/>
      <c r="U281" s="31"/>
      <c r="V281" s="31"/>
      <c r="W281" s="31"/>
    </row>
    <row r="282" spans="1:23">
      <c r="A282" s="31"/>
      <c r="B282" s="31"/>
      <c r="C282" s="31"/>
      <c r="D282" s="31"/>
      <c r="E282" s="31"/>
      <c r="F282" s="31"/>
      <c r="G282" s="31"/>
      <c r="H282" s="31"/>
      <c r="I282" s="31"/>
      <c r="J282" s="31"/>
      <c r="K282" s="31"/>
      <c r="L282" s="31"/>
      <c r="M282" s="31"/>
      <c r="N282" s="31"/>
      <c r="O282" s="31"/>
      <c r="P282" s="31"/>
      <c r="Q282" s="31"/>
      <c r="R282" s="31"/>
      <c r="S282" s="31"/>
      <c r="T282" s="31"/>
      <c r="U282" s="31"/>
      <c r="V282" s="31"/>
      <c r="W282" s="31"/>
    </row>
    <row r="283" spans="1:23">
      <c r="A283" s="31"/>
      <c r="B283" s="31"/>
      <c r="C283" s="31"/>
      <c r="D283" s="31"/>
      <c r="E283" s="31"/>
      <c r="F283" s="31"/>
      <c r="G283" s="31"/>
      <c r="H283" s="31"/>
      <c r="I283" s="31"/>
      <c r="J283" s="31"/>
      <c r="K283" s="31"/>
      <c r="L283" s="31"/>
      <c r="M283" s="31"/>
      <c r="N283" s="31"/>
      <c r="O283" s="31"/>
      <c r="P283" s="31"/>
      <c r="Q283" s="31"/>
      <c r="R283" s="31"/>
      <c r="S283" s="31"/>
      <c r="T283" s="31"/>
      <c r="U283" s="31"/>
      <c r="V283" s="31"/>
      <c r="W283" s="31"/>
    </row>
    <row r="284" spans="1:23">
      <c r="A284" s="31"/>
      <c r="B284" s="31"/>
      <c r="C284" s="31"/>
      <c r="D284" s="31"/>
      <c r="E284" s="31"/>
      <c r="F284" s="31"/>
      <c r="G284" s="31"/>
      <c r="H284" s="31"/>
      <c r="I284" s="31"/>
      <c r="J284" s="31"/>
      <c r="K284" s="31"/>
      <c r="L284" s="31"/>
      <c r="M284" s="31"/>
      <c r="N284" s="31"/>
      <c r="O284" s="31"/>
      <c r="P284" s="31"/>
      <c r="Q284" s="31"/>
      <c r="R284" s="31"/>
      <c r="S284" s="31"/>
      <c r="T284" s="31"/>
      <c r="U284" s="31"/>
      <c r="V284" s="31"/>
      <c r="W284" s="31"/>
    </row>
    <row r="285" spans="1:23">
      <c r="A285" s="31"/>
      <c r="B285" s="31"/>
      <c r="C285" s="31"/>
      <c r="D285" s="31"/>
      <c r="E285" s="31"/>
      <c r="F285" s="31"/>
      <c r="G285" s="31"/>
      <c r="H285" s="31"/>
      <c r="I285" s="31"/>
      <c r="J285" s="31"/>
      <c r="K285" s="31"/>
      <c r="L285" s="31"/>
      <c r="M285" s="31"/>
      <c r="N285" s="31"/>
      <c r="O285" s="31"/>
      <c r="P285" s="31"/>
      <c r="Q285" s="31"/>
      <c r="R285" s="31"/>
      <c r="S285" s="31"/>
      <c r="T285" s="31"/>
      <c r="U285" s="31"/>
      <c r="V285" s="31"/>
      <c r="W285" s="31"/>
    </row>
    <row r="286" spans="1:23">
      <c r="A286" s="31"/>
      <c r="B286" s="31"/>
      <c r="C286" s="31"/>
      <c r="D286" s="31"/>
      <c r="E286" s="31"/>
      <c r="F286" s="31"/>
      <c r="G286" s="31"/>
      <c r="H286" s="31"/>
      <c r="I286" s="31"/>
      <c r="J286" s="31"/>
      <c r="K286" s="31"/>
      <c r="L286" s="31"/>
      <c r="M286" s="31"/>
      <c r="N286" s="31"/>
      <c r="O286" s="31"/>
      <c r="P286" s="31"/>
      <c r="Q286" s="31"/>
      <c r="R286" s="31"/>
      <c r="S286" s="31"/>
      <c r="T286" s="31"/>
      <c r="U286" s="31"/>
      <c r="V286" s="31"/>
      <c r="W286" s="31"/>
    </row>
    <row r="287" spans="1:23">
      <c r="A287" s="31"/>
      <c r="B287" s="31"/>
      <c r="C287" s="31"/>
      <c r="D287" s="31"/>
      <c r="E287" s="31"/>
      <c r="F287" s="31"/>
      <c r="G287" s="31"/>
      <c r="H287" s="31"/>
      <c r="I287" s="31"/>
      <c r="J287" s="31"/>
      <c r="K287" s="31"/>
      <c r="L287" s="31"/>
      <c r="M287" s="31"/>
      <c r="N287" s="31"/>
      <c r="O287" s="31"/>
      <c r="P287" s="31"/>
      <c r="Q287" s="31"/>
      <c r="R287" s="31"/>
      <c r="S287" s="31"/>
      <c r="T287" s="31"/>
      <c r="U287" s="31"/>
      <c r="V287" s="31"/>
      <c r="W287" s="31"/>
    </row>
    <row r="288" spans="1:23">
      <c r="A288" s="31"/>
      <c r="B288" s="31"/>
      <c r="C288" s="31"/>
      <c r="D288" s="31"/>
      <c r="E288" s="31"/>
      <c r="F288" s="31"/>
      <c r="G288" s="31"/>
      <c r="H288" s="31"/>
      <c r="I288" s="31"/>
      <c r="J288" s="31"/>
      <c r="K288" s="31"/>
      <c r="L288" s="31"/>
      <c r="M288" s="31"/>
      <c r="N288" s="31"/>
      <c r="O288" s="31"/>
      <c r="P288" s="31"/>
      <c r="Q288" s="31"/>
      <c r="R288" s="31"/>
      <c r="S288" s="31"/>
      <c r="T288" s="31"/>
      <c r="U288" s="31"/>
      <c r="V288" s="31"/>
      <c r="W288" s="31"/>
    </row>
    <row r="289" spans="1:23">
      <c r="A289" s="31"/>
      <c r="B289" s="31"/>
      <c r="C289" s="31"/>
      <c r="D289" s="31"/>
      <c r="E289" s="31"/>
      <c r="F289" s="31"/>
      <c r="G289" s="31"/>
      <c r="H289" s="31"/>
      <c r="I289" s="31"/>
      <c r="J289" s="31"/>
      <c r="K289" s="31"/>
      <c r="L289" s="31"/>
      <c r="M289" s="31"/>
      <c r="N289" s="31"/>
      <c r="O289" s="31"/>
      <c r="P289" s="31"/>
      <c r="Q289" s="31"/>
      <c r="R289" s="31"/>
      <c r="S289" s="31"/>
      <c r="T289" s="31"/>
      <c r="U289" s="31"/>
      <c r="V289" s="31"/>
      <c r="W289" s="31"/>
    </row>
    <row r="290" spans="1:23">
      <c r="A290" s="31"/>
      <c r="B290" s="31"/>
      <c r="C290" s="31"/>
      <c r="D290" s="31"/>
      <c r="E290" s="31"/>
      <c r="F290" s="31"/>
      <c r="G290" s="31"/>
      <c r="H290" s="31"/>
      <c r="I290" s="31"/>
      <c r="J290" s="31"/>
      <c r="K290" s="31"/>
      <c r="L290" s="31"/>
      <c r="M290" s="31"/>
      <c r="N290" s="31"/>
      <c r="O290" s="31"/>
      <c r="P290" s="31"/>
      <c r="Q290" s="31"/>
      <c r="R290" s="31"/>
      <c r="S290" s="31"/>
      <c r="T290" s="31"/>
      <c r="U290" s="31"/>
      <c r="V290" s="31"/>
      <c r="W290" s="31"/>
    </row>
    <row r="291" spans="1:23">
      <c r="A291" s="31"/>
      <c r="B291" s="31"/>
      <c r="C291" s="31"/>
      <c r="D291" s="31"/>
      <c r="E291" s="31"/>
      <c r="F291" s="31"/>
      <c r="G291" s="31"/>
      <c r="H291" s="31"/>
      <c r="I291" s="31"/>
      <c r="J291" s="31"/>
      <c r="K291" s="31"/>
      <c r="L291" s="31"/>
      <c r="M291" s="31"/>
      <c r="N291" s="31"/>
      <c r="O291" s="31"/>
      <c r="P291" s="31"/>
      <c r="Q291" s="31"/>
      <c r="R291" s="31"/>
      <c r="S291" s="31"/>
      <c r="T291" s="31"/>
      <c r="U291" s="31"/>
      <c r="V291" s="31"/>
      <c r="W291" s="31"/>
    </row>
    <row r="292" spans="1:23">
      <c r="A292" s="31"/>
      <c r="B292" s="31"/>
      <c r="C292" s="31"/>
      <c r="D292" s="31"/>
      <c r="E292" s="31"/>
      <c r="F292" s="31"/>
      <c r="G292" s="31"/>
      <c r="H292" s="31"/>
      <c r="I292" s="31"/>
      <c r="J292" s="31"/>
      <c r="K292" s="31"/>
      <c r="L292" s="31"/>
      <c r="M292" s="31"/>
      <c r="N292" s="31"/>
      <c r="O292" s="31"/>
      <c r="P292" s="31"/>
      <c r="Q292" s="31"/>
      <c r="R292" s="31"/>
      <c r="S292" s="31"/>
      <c r="T292" s="31"/>
      <c r="U292" s="31"/>
      <c r="V292" s="31"/>
      <c r="W292" s="31"/>
    </row>
    <row r="293" spans="1:23">
      <c r="A293" s="31"/>
      <c r="B293" s="31"/>
      <c r="C293" s="31"/>
      <c r="D293" s="31"/>
      <c r="E293" s="31"/>
      <c r="F293" s="31"/>
      <c r="G293" s="31"/>
      <c r="H293" s="31"/>
      <c r="I293" s="31"/>
      <c r="J293" s="31"/>
      <c r="K293" s="31"/>
      <c r="L293" s="31"/>
      <c r="M293" s="31"/>
      <c r="N293" s="31"/>
      <c r="O293" s="31"/>
      <c r="P293" s="31"/>
      <c r="Q293" s="31"/>
      <c r="R293" s="31"/>
      <c r="S293" s="31"/>
      <c r="T293" s="31"/>
      <c r="U293" s="31"/>
      <c r="V293" s="31"/>
      <c r="W293" s="31"/>
    </row>
    <row r="294" spans="1:23">
      <c r="A294" s="31"/>
      <c r="B294" s="31"/>
      <c r="C294" s="31"/>
      <c r="D294" s="31"/>
      <c r="E294" s="31"/>
      <c r="F294" s="31"/>
      <c r="G294" s="31"/>
      <c r="H294" s="31"/>
      <c r="I294" s="31"/>
      <c r="J294" s="31"/>
      <c r="K294" s="31"/>
      <c r="L294" s="31"/>
      <c r="M294" s="31"/>
      <c r="N294" s="31"/>
      <c r="O294" s="31"/>
      <c r="P294" s="31"/>
      <c r="Q294" s="31"/>
      <c r="R294" s="31"/>
      <c r="S294" s="31"/>
      <c r="T294" s="31"/>
      <c r="U294" s="31"/>
      <c r="V294" s="31"/>
      <c r="W294" s="31"/>
    </row>
    <row r="295" spans="1:23">
      <c r="A295" s="31"/>
      <c r="B295" s="31"/>
      <c r="C295" s="31"/>
      <c r="D295" s="31"/>
      <c r="E295" s="31"/>
      <c r="F295" s="31"/>
      <c r="G295" s="31"/>
      <c r="H295" s="31"/>
      <c r="I295" s="31"/>
      <c r="J295" s="31"/>
      <c r="K295" s="31"/>
      <c r="L295" s="31"/>
      <c r="M295" s="31"/>
      <c r="N295" s="31"/>
      <c r="O295" s="31"/>
      <c r="P295" s="31"/>
      <c r="Q295" s="31"/>
      <c r="R295" s="31"/>
      <c r="S295" s="31"/>
      <c r="T295" s="31"/>
      <c r="U295" s="31"/>
      <c r="V295" s="31"/>
      <c r="W295" s="31"/>
    </row>
    <row r="296" spans="1:23">
      <c r="A296" s="31"/>
      <c r="B296" s="31"/>
      <c r="C296" s="31"/>
      <c r="D296" s="31"/>
      <c r="E296" s="31"/>
      <c r="F296" s="31"/>
      <c r="G296" s="31"/>
      <c r="H296" s="31"/>
      <c r="I296" s="31"/>
      <c r="J296" s="31"/>
      <c r="K296" s="31"/>
      <c r="L296" s="31"/>
      <c r="M296" s="31"/>
      <c r="N296" s="31"/>
      <c r="O296" s="31"/>
      <c r="P296" s="31"/>
      <c r="Q296" s="31"/>
      <c r="R296" s="31"/>
      <c r="S296" s="31"/>
      <c r="T296" s="31"/>
      <c r="U296" s="31"/>
      <c r="V296" s="31"/>
      <c r="W296" s="31"/>
    </row>
    <row r="297" spans="1:23">
      <c r="A297" s="31"/>
      <c r="B297" s="31"/>
      <c r="C297" s="31"/>
      <c r="D297" s="31"/>
      <c r="E297" s="31"/>
      <c r="F297" s="31"/>
      <c r="G297" s="31"/>
      <c r="H297" s="31"/>
      <c r="I297" s="31"/>
      <c r="J297" s="31"/>
      <c r="K297" s="31"/>
      <c r="L297" s="31"/>
      <c r="M297" s="31"/>
      <c r="N297" s="31"/>
      <c r="O297" s="31"/>
      <c r="P297" s="31"/>
      <c r="Q297" s="31"/>
      <c r="R297" s="31"/>
      <c r="S297" s="31"/>
      <c r="T297" s="31"/>
      <c r="U297" s="31"/>
      <c r="V297" s="31"/>
      <c r="W297" s="31"/>
    </row>
    <row r="298" spans="1:23">
      <c r="A298" s="31"/>
      <c r="B298" s="31"/>
      <c r="C298" s="31"/>
      <c r="D298" s="31"/>
      <c r="E298" s="31"/>
      <c r="F298" s="31"/>
      <c r="G298" s="31"/>
      <c r="H298" s="31"/>
      <c r="I298" s="31"/>
      <c r="J298" s="31"/>
      <c r="K298" s="31"/>
      <c r="L298" s="31"/>
      <c r="M298" s="31"/>
      <c r="N298" s="31"/>
      <c r="O298" s="31"/>
      <c r="P298" s="31"/>
      <c r="Q298" s="31"/>
      <c r="R298" s="31"/>
      <c r="S298" s="31"/>
      <c r="T298" s="31"/>
      <c r="U298" s="31"/>
      <c r="V298" s="31"/>
      <c r="W298" s="31"/>
    </row>
    <row r="299" spans="1:23">
      <c r="A299" s="31"/>
      <c r="B299" s="31"/>
      <c r="C299" s="31"/>
      <c r="D299" s="31"/>
      <c r="E299" s="31"/>
      <c r="F299" s="31"/>
      <c r="G299" s="31"/>
      <c r="H299" s="31"/>
      <c r="I299" s="31"/>
      <c r="J299" s="31"/>
      <c r="K299" s="31"/>
      <c r="L299" s="31"/>
      <c r="M299" s="31"/>
      <c r="N299" s="31"/>
      <c r="O299" s="31"/>
      <c r="P299" s="31"/>
      <c r="Q299" s="31"/>
      <c r="R299" s="31"/>
      <c r="S299" s="31"/>
      <c r="T299" s="31"/>
      <c r="U299" s="31"/>
      <c r="V299" s="31"/>
      <c r="W299" s="31"/>
    </row>
    <row r="300" spans="1:23">
      <c r="A300" s="31"/>
      <c r="B300" s="31"/>
      <c r="C300" s="31"/>
      <c r="D300" s="31"/>
      <c r="E300" s="31"/>
      <c r="F300" s="31"/>
      <c r="G300" s="31"/>
      <c r="H300" s="31"/>
      <c r="I300" s="31"/>
      <c r="J300" s="31"/>
      <c r="K300" s="31"/>
      <c r="L300" s="31"/>
      <c r="M300" s="31"/>
      <c r="N300" s="31"/>
      <c r="O300" s="31"/>
      <c r="P300" s="31"/>
      <c r="Q300" s="31"/>
      <c r="R300" s="31"/>
      <c r="S300" s="31"/>
      <c r="T300" s="31"/>
      <c r="U300" s="31"/>
      <c r="V300" s="31"/>
      <c r="W300" s="31"/>
    </row>
    <row r="301" spans="1:23">
      <c r="A301" s="31"/>
      <c r="B301" s="31"/>
      <c r="C301" s="31"/>
      <c r="D301" s="31"/>
      <c r="E301" s="31"/>
      <c r="F301" s="31"/>
      <c r="G301" s="31"/>
      <c r="H301" s="31"/>
      <c r="I301" s="31"/>
      <c r="J301" s="31"/>
      <c r="K301" s="31"/>
      <c r="L301" s="31"/>
      <c r="M301" s="31"/>
      <c r="N301" s="31"/>
      <c r="O301" s="31"/>
      <c r="P301" s="31"/>
      <c r="Q301" s="31"/>
      <c r="R301" s="31"/>
      <c r="S301" s="31"/>
      <c r="T301" s="31"/>
      <c r="U301" s="31"/>
      <c r="V301" s="31"/>
      <c r="W301" s="31"/>
    </row>
    <row r="302" spans="1:23">
      <c r="A302" s="31"/>
      <c r="B302" s="31"/>
      <c r="C302" s="31"/>
      <c r="D302" s="31"/>
      <c r="E302" s="31"/>
      <c r="F302" s="31"/>
      <c r="G302" s="31"/>
      <c r="H302" s="31"/>
      <c r="I302" s="31"/>
      <c r="J302" s="31"/>
      <c r="K302" s="31"/>
      <c r="L302" s="31"/>
      <c r="M302" s="31"/>
      <c r="N302" s="31"/>
      <c r="O302" s="31"/>
      <c r="P302" s="31"/>
      <c r="Q302" s="31"/>
      <c r="R302" s="31"/>
      <c r="S302" s="31"/>
      <c r="T302" s="31"/>
      <c r="U302" s="31"/>
      <c r="V302" s="31"/>
      <c r="W302" s="31"/>
    </row>
    <row r="303" spans="1:23">
      <c r="A303" s="31"/>
      <c r="B303" s="31"/>
      <c r="C303" s="31"/>
      <c r="D303" s="31"/>
      <c r="E303" s="31"/>
      <c r="F303" s="31"/>
      <c r="G303" s="31"/>
      <c r="H303" s="31"/>
      <c r="I303" s="31"/>
      <c r="J303" s="31"/>
      <c r="K303" s="31"/>
      <c r="L303" s="31"/>
      <c r="M303" s="31"/>
      <c r="N303" s="31"/>
      <c r="O303" s="31"/>
      <c r="P303" s="31"/>
      <c r="Q303" s="31"/>
      <c r="R303" s="31"/>
      <c r="S303" s="31"/>
      <c r="T303" s="31"/>
      <c r="U303" s="31"/>
      <c r="V303" s="31"/>
      <c r="W303" s="31"/>
    </row>
    <row r="304" spans="1:23">
      <c r="A304" s="31"/>
      <c r="B304" s="31"/>
      <c r="C304" s="31"/>
      <c r="D304" s="31"/>
      <c r="E304" s="31"/>
      <c r="F304" s="31"/>
      <c r="G304" s="31"/>
      <c r="H304" s="31"/>
      <c r="I304" s="31"/>
      <c r="J304" s="31"/>
      <c r="K304" s="31"/>
      <c r="L304" s="31"/>
      <c r="M304" s="31"/>
      <c r="N304" s="31"/>
      <c r="O304" s="31"/>
      <c r="P304" s="31"/>
      <c r="Q304" s="31"/>
      <c r="R304" s="31"/>
      <c r="S304" s="31"/>
      <c r="T304" s="31"/>
      <c r="U304" s="31"/>
      <c r="V304" s="31"/>
      <c r="W304" s="31"/>
    </row>
    <row r="305" spans="1:23">
      <c r="A305" s="31"/>
      <c r="B305" s="31"/>
      <c r="C305" s="31"/>
      <c r="D305" s="31"/>
      <c r="E305" s="31"/>
      <c r="F305" s="31"/>
      <c r="G305" s="31"/>
      <c r="H305" s="31"/>
      <c r="I305" s="31"/>
      <c r="J305" s="31"/>
      <c r="K305" s="31"/>
      <c r="L305" s="31"/>
      <c r="M305" s="31"/>
      <c r="N305" s="31"/>
      <c r="O305" s="31"/>
      <c r="P305" s="31"/>
      <c r="Q305" s="31"/>
      <c r="R305" s="31"/>
      <c r="S305" s="31"/>
      <c r="T305" s="31"/>
      <c r="U305" s="31"/>
      <c r="V305" s="31"/>
      <c r="W305" s="31"/>
    </row>
    <row r="306" spans="1:23">
      <c r="A306" s="31"/>
      <c r="B306" s="31"/>
      <c r="C306" s="31"/>
      <c r="D306" s="31"/>
      <c r="E306" s="31"/>
      <c r="F306" s="31"/>
      <c r="G306" s="31"/>
      <c r="H306" s="31"/>
      <c r="I306" s="31"/>
      <c r="J306" s="31"/>
      <c r="K306" s="31"/>
      <c r="L306" s="31"/>
      <c r="M306" s="31"/>
      <c r="N306" s="31"/>
      <c r="O306" s="31"/>
      <c r="P306" s="31"/>
      <c r="Q306" s="31"/>
      <c r="R306" s="31"/>
      <c r="S306" s="31"/>
      <c r="T306" s="31"/>
      <c r="U306" s="31"/>
      <c r="V306" s="31"/>
      <c r="W306" s="31"/>
    </row>
    <row r="307" spans="1:23">
      <c r="A307" s="31"/>
      <c r="B307" s="31"/>
      <c r="C307" s="31"/>
      <c r="D307" s="31"/>
      <c r="E307" s="31"/>
      <c r="F307" s="31"/>
      <c r="G307" s="31"/>
      <c r="H307" s="31"/>
      <c r="I307" s="31"/>
      <c r="J307" s="31"/>
      <c r="K307" s="31"/>
      <c r="L307" s="31"/>
      <c r="M307" s="31"/>
      <c r="N307" s="31"/>
      <c r="O307" s="31"/>
      <c r="P307" s="31"/>
      <c r="Q307" s="31"/>
      <c r="R307" s="31"/>
      <c r="S307" s="31"/>
      <c r="T307" s="31"/>
      <c r="U307" s="31"/>
      <c r="V307" s="31"/>
      <c r="W307" s="31"/>
    </row>
    <row r="308" spans="1:23">
      <c r="A308" s="31"/>
      <c r="B308" s="31"/>
      <c r="C308" s="31"/>
      <c r="D308" s="31"/>
      <c r="E308" s="31"/>
      <c r="F308" s="31"/>
      <c r="G308" s="31"/>
      <c r="H308" s="31"/>
      <c r="I308" s="31"/>
      <c r="J308" s="31"/>
      <c r="K308" s="31"/>
      <c r="L308" s="31"/>
      <c r="M308" s="31"/>
      <c r="N308" s="31"/>
      <c r="O308" s="31"/>
      <c r="P308" s="31"/>
      <c r="Q308" s="31"/>
      <c r="R308" s="31"/>
      <c r="S308" s="31"/>
      <c r="T308" s="31"/>
      <c r="U308" s="31"/>
      <c r="V308" s="31"/>
      <c r="W308" s="31"/>
    </row>
    <row r="309" spans="1:23">
      <c r="A309" s="31"/>
      <c r="B309" s="31"/>
      <c r="C309" s="31"/>
      <c r="D309" s="31"/>
      <c r="E309" s="31"/>
      <c r="F309" s="31"/>
      <c r="G309" s="31"/>
      <c r="H309" s="31"/>
      <c r="I309" s="31"/>
      <c r="J309" s="31"/>
      <c r="K309" s="31"/>
      <c r="L309" s="31"/>
      <c r="M309" s="31"/>
      <c r="N309" s="31"/>
      <c r="O309" s="31"/>
      <c r="P309" s="31"/>
      <c r="Q309" s="31"/>
      <c r="R309" s="31"/>
      <c r="S309" s="31"/>
      <c r="T309" s="31"/>
      <c r="U309" s="31"/>
      <c r="V309" s="31"/>
      <c r="W309" s="31"/>
    </row>
    <row r="310" spans="1:23">
      <c r="A310" s="31"/>
      <c r="B310" s="31"/>
      <c r="C310" s="31"/>
      <c r="D310" s="31"/>
      <c r="E310" s="31"/>
      <c r="F310" s="31"/>
      <c r="G310" s="31"/>
      <c r="H310" s="31"/>
      <c r="I310" s="31"/>
      <c r="J310" s="31"/>
      <c r="K310" s="31"/>
      <c r="L310" s="31"/>
      <c r="M310" s="31"/>
      <c r="N310" s="31"/>
      <c r="O310" s="31"/>
      <c r="P310" s="31"/>
      <c r="Q310" s="31"/>
      <c r="R310" s="31"/>
      <c r="S310" s="31"/>
      <c r="T310" s="31"/>
      <c r="U310" s="31"/>
      <c r="V310" s="31"/>
      <c r="W310" s="31"/>
    </row>
    <row r="311" spans="1:23">
      <c r="A311" s="31"/>
      <c r="B311" s="31"/>
      <c r="C311" s="31"/>
      <c r="D311" s="31"/>
      <c r="E311" s="31"/>
      <c r="F311" s="31"/>
      <c r="G311" s="31"/>
      <c r="H311" s="31"/>
      <c r="I311" s="31"/>
      <c r="J311" s="31"/>
      <c r="K311" s="31"/>
      <c r="L311" s="31"/>
      <c r="M311" s="31"/>
      <c r="N311" s="31"/>
      <c r="O311" s="31"/>
      <c r="P311" s="31"/>
      <c r="Q311" s="31"/>
      <c r="R311" s="31"/>
      <c r="S311" s="31"/>
      <c r="T311" s="31"/>
      <c r="U311" s="31"/>
      <c r="V311" s="31"/>
      <c r="W311" s="31"/>
    </row>
    <row r="312" spans="1:23">
      <c r="A312" s="31"/>
      <c r="B312" s="31"/>
      <c r="C312" s="31"/>
      <c r="D312" s="31"/>
      <c r="E312" s="31"/>
      <c r="F312" s="31"/>
      <c r="G312" s="31"/>
      <c r="H312" s="31"/>
      <c r="I312" s="31"/>
      <c r="J312" s="31"/>
      <c r="K312" s="31"/>
      <c r="L312" s="31"/>
      <c r="M312" s="31"/>
      <c r="N312" s="31"/>
      <c r="O312" s="31"/>
      <c r="P312" s="31"/>
      <c r="Q312" s="31"/>
      <c r="R312" s="31"/>
      <c r="S312" s="31"/>
      <c r="T312" s="31"/>
      <c r="U312" s="31"/>
      <c r="V312" s="31"/>
      <c r="W312" s="31"/>
    </row>
    <row r="313" spans="1:23">
      <c r="A313" s="31"/>
      <c r="B313" s="31"/>
      <c r="C313" s="31"/>
      <c r="D313" s="31"/>
      <c r="E313" s="31"/>
      <c r="F313" s="31"/>
      <c r="G313" s="31"/>
      <c r="H313" s="31"/>
      <c r="I313" s="31"/>
      <c r="J313" s="31"/>
      <c r="K313" s="31"/>
      <c r="L313" s="31"/>
      <c r="M313" s="31"/>
      <c r="N313" s="31"/>
      <c r="O313" s="31"/>
      <c r="P313" s="31"/>
      <c r="Q313" s="31"/>
      <c r="R313" s="31"/>
      <c r="S313" s="31"/>
      <c r="T313" s="31"/>
      <c r="U313" s="31"/>
      <c r="V313" s="31"/>
      <c r="W313" s="31"/>
    </row>
    <row r="314" spans="1:23">
      <c r="A314" s="31"/>
      <c r="B314" s="31"/>
      <c r="C314" s="31"/>
      <c r="D314" s="31"/>
      <c r="E314" s="31"/>
      <c r="F314" s="31"/>
      <c r="G314" s="31"/>
      <c r="H314" s="31"/>
      <c r="I314" s="31"/>
      <c r="J314" s="31"/>
      <c r="K314" s="31"/>
      <c r="L314" s="31"/>
      <c r="M314" s="31"/>
      <c r="N314" s="31"/>
      <c r="O314" s="31"/>
      <c r="P314" s="31"/>
      <c r="Q314" s="31"/>
      <c r="R314" s="31"/>
      <c r="S314" s="31"/>
      <c r="T314" s="31"/>
      <c r="U314" s="31"/>
      <c r="V314" s="31"/>
      <c r="W314" s="31"/>
    </row>
    <row r="315" spans="1:23">
      <c r="A315" s="31"/>
      <c r="B315" s="31"/>
      <c r="C315" s="31"/>
      <c r="D315" s="31"/>
      <c r="E315" s="31"/>
      <c r="F315" s="31"/>
      <c r="G315" s="31"/>
      <c r="H315" s="31"/>
      <c r="I315" s="31"/>
      <c r="J315" s="31"/>
      <c r="K315" s="31"/>
      <c r="L315" s="31"/>
      <c r="M315" s="31"/>
      <c r="N315" s="31"/>
      <c r="O315" s="31"/>
      <c r="P315" s="31"/>
      <c r="Q315" s="31"/>
      <c r="R315" s="31"/>
      <c r="S315" s="31"/>
      <c r="T315" s="31"/>
      <c r="U315" s="31"/>
      <c r="V315" s="31"/>
      <c r="W315" s="31"/>
    </row>
    <row r="316" spans="1:23">
      <c r="A316" s="31"/>
      <c r="B316" s="31"/>
      <c r="C316" s="31"/>
      <c r="D316" s="31"/>
      <c r="E316" s="31"/>
      <c r="F316" s="31"/>
      <c r="G316" s="31"/>
      <c r="H316" s="31"/>
      <c r="I316" s="31"/>
      <c r="J316" s="31"/>
      <c r="K316" s="31"/>
      <c r="L316" s="31"/>
      <c r="M316" s="31"/>
      <c r="N316" s="31"/>
      <c r="O316" s="31"/>
      <c r="P316" s="31"/>
      <c r="Q316" s="31"/>
      <c r="R316" s="31"/>
      <c r="S316" s="31"/>
      <c r="T316" s="31"/>
      <c r="U316" s="31"/>
      <c r="V316" s="31"/>
      <c r="W316" s="31"/>
    </row>
    <row r="317" spans="1:23">
      <c r="A317" s="31"/>
      <c r="B317" s="31"/>
      <c r="C317" s="31"/>
      <c r="D317" s="31"/>
      <c r="E317" s="31"/>
      <c r="F317" s="31"/>
      <c r="G317" s="31"/>
      <c r="H317" s="31"/>
      <c r="I317" s="31"/>
      <c r="J317" s="31"/>
      <c r="K317" s="31"/>
      <c r="L317" s="31"/>
      <c r="M317" s="31"/>
      <c r="N317" s="31"/>
      <c r="O317" s="31"/>
      <c r="P317" s="31"/>
      <c r="Q317" s="31"/>
      <c r="R317" s="31"/>
      <c r="S317" s="31"/>
      <c r="T317" s="31"/>
      <c r="U317" s="31"/>
      <c r="V317" s="31"/>
      <c r="W317" s="31"/>
    </row>
    <row r="318" spans="1:23">
      <c r="A318" s="31"/>
      <c r="B318" s="31"/>
      <c r="C318" s="31"/>
      <c r="D318" s="31"/>
      <c r="E318" s="31"/>
      <c r="F318" s="31"/>
      <c r="G318" s="31"/>
      <c r="H318" s="31"/>
      <c r="I318" s="31"/>
      <c r="J318" s="31"/>
      <c r="K318" s="31"/>
      <c r="L318" s="31"/>
      <c r="M318" s="31"/>
      <c r="N318" s="31"/>
      <c r="O318" s="31"/>
      <c r="P318" s="31"/>
      <c r="Q318" s="31"/>
      <c r="R318" s="31"/>
      <c r="S318" s="31"/>
      <c r="T318" s="31"/>
      <c r="U318" s="31"/>
      <c r="V318" s="31"/>
      <c r="W318" s="31"/>
    </row>
    <row r="319" spans="1:23">
      <c r="A319" s="31"/>
      <c r="B319" s="31"/>
      <c r="C319" s="31"/>
      <c r="D319" s="31"/>
      <c r="E319" s="31"/>
      <c r="F319" s="31"/>
      <c r="G319" s="31"/>
      <c r="H319" s="31"/>
      <c r="I319" s="31"/>
      <c r="J319" s="31"/>
      <c r="K319" s="31"/>
      <c r="L319" s="31"/>
      <c r="M319" s="31"/>
      <c r="N319" s="31"/>
      <c r="O319" s="31"/>
      <c r="P319" s="31"/>
      <c r="Q319" s="31"/>
      <c r="R319" s="31"/>
      <c r="S319" s="31"/>
      <c r="T319" s="31"/>
      <c r="U319" s="31"/>
      <c r="V319" s="31"/>
      <c r="W319" s="31"/>
    </row>
    <row r="320" spans="1:23">
      <c r="A320" s="31"/>
      <c r="B320" s="31"/>
      <c r="C320" s="31"/>
      <c r="D320" s="31"/>
      <c r="E320" s="31"/>
      <c r="F320" s="31"/>
      <c r="G320" s="31"/>
      <c r="H320" s="31"/>
      <c r="I320" s="31"/>
      <c r="J320" s="31"/>
      <c r="K320" s="31"/>
      <c r="L320" s="31"/>
      <c r="M320" s="31"/>
      <c r="N320" s="31"/>
      <c r="O320" s="31"/>
      <c r="P320" s="31"/>
      <c r="Q320" s="31"/>
      <c r="R320" s="31"/>
      <c r="S320" s="31"/>
      <c r="T320" s="31"/>
      <c r="U320" s="31"/>
      <c r="V320" s="31"/>
      <c r="W320" s="31"/>
    </row>
    <row r="321" spans="1:23">
      <c r="A321" s="31"/>
      <c r="B321" s="31"/>
      <c r="C321" s="31"/>
      <c r="D321" s="31"/>
      <c r="E321" s="31"/>
      <c r="F321" s="31"/>
      <c r="G321" s="31"/>
      <c r="H321" s="31"/>
      <c r="I321" s="31"/>
      <c r="J321" s="31"/>
      <c r="K321" s="31"/>
      <c r="L321" s="31"/>
      <c r="M321" s="31"/>
      <c r="N321" s="31"/>
      <c r="O321" s="31"/>
      <c r="P321" s="31"/>
      <c r="Q321" s="31"/>
      <c r="R321" s="31"/>
      <c r="S321" s="31"/>
      <c r="T321" s="31"/>
      <c r="U321" s="31"/>
      <c r="V321" s="31"/>
      <c r="W321" s="31"/>
    </row>
    <row r="322" spans="1:23">
      <c r="A322" s="31"/>
      <c r="B322" s="31"/>
      <c r="C322" s="31"/>
      <c r="D322" s="31"/>
      <c r="E322" s="31"/>
      <c r="F322" s="31"/>
      <c r="G322" s="31"/>
      <c r="H322" s="31"/>
      <c r="I322" s="31"/>
      <c r="J322" s="31"/>
      <c r="K322" s="31"/>
      <c r="L322" s="31"/>
      <c r="M322" s="31"/>
      <c r="N322" s="31"/>
      <c r="O322" s="31"/>
      <c r="P322" s="31"/>
      <c r="Q322" s="31"/>
      <c r="R322" s="31"/>
      <c r="S322" s="31"/>
      <c r="T322" s="31"/>
      <c r="U322" s="31"/>
      <c r="V322" s="31"/>
      <c r="W322" s="31"/>
    </row>
    <row r="323" spans="1:23">
      <c r="A323" s="31"/>
      <c r="B323" s="31"/>
      <c r="C323" s="31"/>
      <c r="D323" s="31"/>
      <c r="E323" s="31"/>
      <c r="F323" s="31"/>
      <c r="G323" s="31"/>
      <c r="H323" s="31"/>
      <c r="I323" s="31"/>
      <c r="J323" s="31"/>
      <c r="K323" s="31"/>
      <c r="L323" s="31"/>
      <c r="M323" s="31"/>
      <c r="N323" s="31"/>
      <c r="O323" s="31"/>
      <c r="P323" s="31"/>
      <c r="Q323" s="31"/>
      <c r="R323" s="31"/>
      <c r="S323" s="31"/>
      <c r="T323" s="31"/>
      <c r="U323" s="31"/>
      <c r="V323" s="31"/>
      <c r="W323" s="31"/>
    </row>
    <row r="324" spans="1:23">
      <c r="A324" s="31"/>
      <c r="B324" s="31"/>
      <c r="C324" s="31"/>
      <c r="D324" s="31"/>
      <c r="E324" s="31"/>
      <c r="F324" s="31"/>
      <c r="G324" s="31"/>
      <c r="H324" s="31"/>
      <c r="I324" s="31"/>
      <c r="J324" s="31"/>
      <c r="K324" s="31"/>
      <c r="L324" s="31"/>
      <c r="M324" s="31"/>
      <c r="N324" s="31"/>
      <c r="O324" s="31"/>
      <c r="P324" s="31"/>
      <c r="Q324" s="31"/>
      <c r="R324" s="31"/>
      <c r="S324" s="31"/>
      <c r="T324" s="31"/>
      <c r="U324" s="31"/>
      <c r="V324" s="31"/>
      <c r="W324" s="31"/>
    </row>
    <row r="325" spans="1:23">
      <c r="A325" s="31"/>
      <c r="B325" s="31"/>
      <c r="C325" s="31"/>
      <c r="D325" s="31"/>
      <c r="E325" s="31"/>
      <c r="F325" s="31"/>
      <c r="G325" s="31"/>
      <c r="H325" s="31"/>
      <c r="I325" s="31"/>
      <c r="J325" s="31"/>
      <c r="K325" s="31"/>
      <c r="L325" s="31"/>
      <c r="M325" s="31"/>
      <c r="N325" s="31"/>
      <c r="O325" s="31"/>
      <c r="P325" s="31"/>
      <c r="Q325" s="31"/>
      <c r="R325" s="31"/>
      <c r="S325" s="31"/>
      <c r="T325" s="31"/>
      <c r="U325" s="31"/>
      <c r="V325" s="31"/>
      <c r="W325" s="31"/>
    </row>
    <row r="326" spans="1:23">
      <c r="A326" s="31"/>
      <c r="B326" s="31"/>
      <c r="C326" s="31"/>
      <c r="D326" s="31"/>
      <c r="E326" s="31"/>
      <c r="F326" s="31"/>
      <c r="G326" s="31"/>
      <c r="H326" s="31"/>
      <c r="I326" s="31"/>
      <c r="J326" s="31"/>
      <c r="K326" s="31"/>
      <c r="L326" s="31"/>
      <c r="M326" s="31"/>
      <c r="N326" s="31"/>
      <c r="O326" s="31"/>
      <c r="P326" s="31"/>
      <c r="Q326" s="31"/>
      <c r="R326" s="31"/>
      <c r="S326" s="31"/>
      <c r="T326" s="31"/>
      <c r="U326" s="31"/>
      <c r="V326" s="31"/>
      <c r="W326" s="31"/>
    </row>
    <row r="327" spans="1:23">
      <c r="A327" s="31"/>
      <c r="B327" s="31"/>
      <c r="C327" s="31"/>
      <c r="D327" s="31"/>
      <c r="E327" s="31"/>
      <c r="F327" s="31"/>
      <c r="G327" s="31"/>
      <c r="H327" s="31"/>
      <c r="I327" s="31"/>
      <c r="J327" s="31"/>
      <c r="K327" s="31"/>
      <c r="L327" s="31"/>
      <c r="M327" s="31"/>
      <c r="N327" s="31"/>
      <c r="O327" s="31"/>
      <c r="P327" s="31"/>
      <c r="Q327" s="31"/>
      <c r="R327" s="31"/>
      <c r="S327" s="31"/>
      <c r="T327" s="31"/>
      <c r="U327" s="31"/>
      <c r="V327" s="31"/>
      <c r="W327" s="31"/>
    </row>
    <row r="328" spans="1:23">
      <c r="A328" s="31"/>
      <c r="B328" s="31"/>
      <c r="C328" s="31"/>
      <c r="D328" s="31"/>
      <c r="E328" s="31"/>
      <c r="F328" s="31"/>
      <c r="G328" s="31"/>
      <c r="H328" s="31"/>
      <c r="I328" s="31"/>
      <c r="J328" s="31"/>
      <c r="K328" s="31"/>
      <c r="L328" s="31"/>
      <c r="M328" s="31"/>
      <c r="N328" s="31"/>
      <c r="O328" s="31"/>
      <c r="P328" s="31"/>
      <c r="Q328" s="31"/>
      <c r="R328" s="31"/>
      <c r="S328" s="31"/>
      <c r="T328" s="31"/>
      <c r="U328" s="31"/>
      <c r="V328" s="31"/>
      <c r="W328" s="31"/>
    </row>
    <row r="329" spans="1:23">
      <c r="A329" s="31"/>
      <c r="B329" s="31"/>
      <c r="C329" s="31"/>
      <c r="D329" s="31"/>
      <c r="E329" s="31"/>
      <c r="F329" s="31"/>
      <c r="G329" s="31"/>
      <c r="H329" s="31"/>
      <c r="I329" s="31"/>
      <c r="J329" s="31"/>
      <c r="K329" s="31"/>
      <c r="L329" s="31"/>
      <c r="M329" s="31"/>
      <c r="N329" s="31"/>
      <c r="O329" s="31"/>
      <c r="P329" s="31"/>
      <c r="Q329" s="31"/>
      <c r="R329" s="31"/>
      <c r="S329" s="31"/>
      <c r="T329" s="31"/>
      <c r="U329" s="31"/>
      <c r="V329" s="31"/>
      <c r="W329" s="31"/>
    </row>
    <row r="330" spans="1:23">
      <c r="A330" s="31"/>
      <c r="B330" s="31"/>
      <c r="C330" s="31"/>
      <c r="D330" s="31"/>
      <c r="E330" s="31"/>
      <c r="F330" s="31"/>
      <c r="G330" s="31"/>
      <c r="H330" s="31"/>
      <c r="I330" s="31"/>
      <c r="J330" s="31"/>
      <c r="K330" s="31"/>
      <c r="L330" s="31"/>
      <c r="M330" s="31"/>
      <c r="N330" s="31"/>
      <c r="O330" s="31"/>
      <c r="P330" s="31"/>
      <c r="Q330" s="31"/>
      <c r="R330" s="31"/>
      <c r="S330" s="31"/>
      <c r="T330" s="31"/>
      <c r="U330" s="31"/>
      <c r="V330" s="31"/>
      <c r="W330" s="31"/>
    </row>
    <row r="331" spans="1:23">
      <c r="A331" s="31"/>
      <c r="B331" s="31"/>
      <c r="C331" s="31"/>
      <c r="D331" s="31"/>
      <c r="E331" s="31"/>
      <c r="F331" s="31"/>
      <c r="G331" s="31"/>
      <c r="H331" s="31"/>
      <c r="I331" s="31"/>
      <c r="J331" s="31"/>
      <c r="K331" s="31"/>
      <c r="L331" s="31"/>
      <c r="M331" s="31"/>
      <c r="N331" s="31"/>
      <c r="O331" s="31"/>
      <c r="P331" s="31"/>
      <c r="Q331" s="31"/>
      <c r="R331" s="31"/>
      <c r="S331" s="31"/>
      <c r="T331" s="31"/>
      <c r="U331" s="31"/>
      <c r="V331" s="31"/>
      <c r="W331" s="31"/>
    </row>
    <row r="332" spans="1:23">
      <c r="A332" s="31"/>
      <c r="B332" s="31"/>
      <c r="C332" s="31"/>
      <c r="D332" s="31"/>
      <c r="E332" s="31"/>
      <c r="F332" s="31"/>
      <c r="G332" s="31"/>
      <c r="H332" s="31"/>
      <c r="I332" s="31"/>
      <c r="J332" s="31"/>
      <c r="K332" s="31"/>
      <c r="L332" s="31"/>
      <c r="M332" s="31"/>
      <c r="N332" s="31"/>
      <c r="O332" s="31"/>
      <c r="P332" s="31"/>
      <c r="Q332" s="31"/>
      <c r="R332" s="31"/>
      <c r="S332" s="31"/>
      <c r="T332" s="31"/>
      <c r="U332" s="31"/>
      <c r="V332" s="31"/>
      <c r="W332" s="31"/>
    </row>
    <row r="333" spans="1:23">
      <c r="A333" s="31"/>
      <c r="B333" s="31"/>
      <c r="C333" s="31"/>
      <c r="D333" s="31"/>
      <c r="E333" s="31"/>
      <c r="F333" s="31"/>
      <c r="G333" s="31"/>
      <c r="H333" s="31"/>
      <c r="I333" s="31"/>
      <c r="J333" s="31"/>
      <c r="K333" s="31"/>
      <c r="L333" s="31"/>
      <c r="M333" s="31"/>
      <c r="N333" s="31"/>
      <c r="O333" s="31"/>
      <c r="P333" s="31"/>
      <c r="Q333" s="31"/>
      <c r="R333" s="31"/>
      <c r="S333" s="31"/>
      <c r="T333" s="31"/>
      <c r="U333" s="31"/>
      <c r="V333" s="31"/>
      <c r="W333" s="31"/>
    </row>
    <row r="334" spans="1:23">
      <c r="A334" s="31"/>
      <c r="B334" s="31"/>
      <c r="C334" s="31"/>
      <c r="D334" s="31"/>
      <c r="E334" s="31"/>
      <c r="F334" s="31"/>
      <c r="G334" s="31"/>
      <c r="H334" s="31"/>
      <c r="I334" s="31"/>
      <c r="J334" s="31"/>
      <c r="K334" s="31"/>
      <c r="L334" s="31"/>
      <c r="M334" s="31"/>
      <c r="N334" s="31"/>
      <c r="O334" s="31"/>
      <c r="P334" s="31"/>
      <c r="Q334" s="31"/>
      <c r="R334" s="31"/>
      <c r="S334" s="31"/>
      <c r="T334" s="31"/>
      <c r="U334" s="31"/>
      <c r="V334" s="31"/>
      <c r="W334" s="31"/>
    </row>
    <row r="335" spans="1:23">
      <c r="A335" s="31"/>
      <c r="B335" s="31"/>
      <c r="C335" s="31"/>
      <c r="D335" s="31"/>
      <c r="E335" s="31"/>
      <c r="F335" s="31"/>
      <c r="G335" s="31"/>
      <c r="H335" s="31"/>
      <c r="I335" s="31"/>
      <c r="J335" s="31"/>
      <c r="K335" s="31"/>
      <c r="L335" s="31"/>
      <c r="M335" s="31"/>
      <c r="N335" s="31"/>
      <c r="O335" s="31"/>
      <c r="P335" s="31"/>
      <c r="Q335" s="31"/>
      <c r="R335" s="31"/>
      <c r="S335" s="31"/>
      <c r="T335" s="31"/>
      <c r="U335" s="31"/>
      <c r="V335" s="31"/>
      <c r="W335" s="31"/>
    </row>
    <row r="336" spans="1:23">
      <c r="A336" s="31"/>
      <c r="B336" s="31"/>
      <c r="C336" s="31"/>
      <c r="D336" s="31"/>
      <c r="E336" s="31"/>
      <c r="F336" s="31"/>
      <c r="G336" s="31"/>
      <c r="H336" s="31"/>
      <c r="I336" s="31"/>
      <c r="J336" s="31"/>
      <c r="K336" s="31"/>
      <c r="L336" s="31"/>
      <c r="M336" s="31"/>
      <c r="N336" s="31"/>
      <c r="O336" s="31"/>
      <c r="P336" s="31"/>
      <c r="Q336" s="31"/>
      <c r="R336" s="31"/>
      <c r="S336" s="31"/>
      <c r="T336" s="31"/>
      <c r="U336" s="31"/>
      <c r="V336" s="31"/>
      <c r="W336" s="31"/>
    </row>
    <row r="337" spans="1:23">
      <c r="A337" s="31"/>
      <c r="B337" s="31"/>
      <c r="C337" s="31"/>
      <c r="D337" s="31"/>
      <c r="E337" s="31"/>
      <c r="F337" s="31"/>
      <c r="G337" s="31"/>
      <c r="H337" s="31"/>
      <c r="I337" s="31"/>
      <c r="J337" s="31"/>
      <c r="K337" s="31"/>
      <c r="L337" s="31"/>
      <c r="M337" s="31"/>
      <c r="N337" s="31"/>
      <c r="O337" s="31"/>
      <c r="P337" s="31"/>
      <c r="Q337" s="31"/>
      <c r="R337" s="31"/>
      <c r="S337" s="31"/>
      <c r="T337" s="31"/>
      <c r="U337" s="31"/>
      <c r="V337" s="31"/>
      <c r="W337" s="31"/>
    </row>
    <row r="338" spans="1:23">
      <c r="A338" s="31"/>
      <c r="B338" s="31"/>
      <c r="C338" s="31"/>
      <c r="D338" s="31"/>
      <c r="E338" s="31"/>
      <c r="F338" s="31"/>
      <c r="G338" s="31"/>
      <c r="H338" s="31"/>
      <c r="I338" s="31"/>
      <c r="J338" s="31"/>
      <c r="K338" s="31"/>
      <c r="L338" s="31"/>
      <c r="M338" s="31"/>
      <c r="N338" s="31"/>
      <c r="O338" s="31"/>
      <c r="P338" s="31"/>
      <c r="Q338" s="31"/>
      <c r="R338" s="31"/>
      <c r="S338" s="31"/>
      <c r="T338" s="31"/>
      <c r="U338" s="31"/>
      <c r="V338" s="31"/>
      <c r="W338" s="31"/>
    </row>
    <row r="339" spans="1:23">
      <c r="A339" s="31"/>
      <c r="B339" s="31"/>
      <c r="C339" s="31"/>
      <c r="D339" s="31"/>
      <c r="E339" s="31"/>
      <c r="F339" s="31"/>
      <c r="G339" s="31"/>
      <c r="H339" s="31"/>
      <c r="I339" s="31"/>
      <c r="J339" s="31"/>
      <c r="K339" s="31"/>
      <c r="L339" s="31"/>
      <c r="M339" s="31"/>
      <c r="N339" s="31"/>
      <c r="O339" s="31"/>
      <c r="P339" s="31"/>
      <c r="Q339" s="31"/>
      <c r="R339" s="31"/>
      <c r="S339" s="31"/>
      <c r="T339" s="31"/>
      <c r="U339" s="31"/>
      <c r="V339" s="31"/>
      <c r="W339" s="31"/>
    </row>
    <row r="340" spans="1:23">
      <c r="A340" s="31"/>
      <c r="B340" s="31"/>
      <c r="C340" s="31"/>
      <c r="D340" s="31"/>
      <c r="E340" s="31"/>
      <c r="F340" s="31"/>
      <c r="G340" s="31"/>
      <c r="H340" s="31"/>
      <c r="I340" s="31"/>
      <c r="J340" s="31"/>
      <c r="K340" s="31"/>
      <c r="L340" s="31"/>
      <c r="M340" s="31"/>
      <c r="N340" s="31"/>
      <c r="O340" s="31"/>
      <c r="P340" s="31"/>
      <c r="Q340" s="31"/>
      <c r="R340" s="31"/>
      <c r="S340" s="31"/>
      <c r="T340" s="31"/>
      <c r="U340" s="31"/>
      <c r="V340" s="31"/>
      <c r="W340" s="31"/>
    </row>
    <row r="341" spans="1:23">
      <c r="A341" s="31"/>
      <c r="B341" s="31"/>
      <c r="C341" s="31"/>
      <c r="D341" s="31"/>
      <c r="E341" s="31"/>
      <c r="F341" s="31"/>
      <c r="G341" s="31"/>
      <c r="H341" s="31"/>
      <c r="I341" s="31"/>
      <c r="J341" s="31"/>
      <c r="K341" s="31"/>
      <c r="L341" s="31"/>
      <c r="M341" s="31"/>
      <c r="N341" s="31"/>
      <c r="O341" s="31"/>
      <c r="P341" s="31"/>
      <c r="Q341" s="31"/>
      <c r="R341" s="31"/>
      <c r="S341" s="31"/>
      <c r="T341" s="31"/>
      <c r="U341" s="31"/>
      <c r="V341" s="31"/>
      <c r="W341" s="31"/>
    </row>
    <row r="342" spans="1:23">
      <c r="A342" s="31"/>
      <c r="B342" s="31"/>
      <c r="C342" s="31"/>
      <c r="D342" s="31"/>
      <c r="E342" s="31"/>
      <c r="F342" s="31"/>
      <c r="G342" s="31"/>
      <c r="H342" s="31"/>
      <c r="I342" s="31"/>
      <c r="J342" s="31"/>
      <c r="K342" s="31"/>
      <c r="L342" s="31"/>
      <c r="M342" s="31"/>
      <c r="N342" s="31"/>
      <c r="O342" s="31"/>
      <c r="P342" s="31"/>
      <c r="Q342" s="31"/>
      <c r="R342" s="31"/>
      <c r="S342" s="31"/>
      <c r="T342" s="31"/>
      <c r="U342" s="31"/>
      <c r="V342" s="31"/>
      <c r="W342" s="31"/>
    </row>
    <row r="343" spans="1:23">
      <c r="A343" s="31"/>
      <c r="B343" s="31"/>
      <c r="C343" s="31"/>
      <c r="D343" s="31"/>
      <c r="E343" s="31"/>
      <c r="F343" s="31"/>
      <c r="G343" s="31"/>
      <c r="H343" s="31"/>
      <c r="I343" s="31"/>
      <c r="J343" s="31"/>
      <c r="K343" s="31"/>
      <c r="L343" s="31"/>
      <c r="M343" s="31"/>
      <c r="N343" s="31"/>
      <c r="O343" s="31"/>
      <c r="P343" s="31"/>
      <c r="Q343" s="31"/>
      <c r="R343" s="31"/>
      <c r="S343" s="31"/>
      <c r="T343" s="31"/>
      <c r="U343" s="31"/>
      <c r="V343" s="31"/>
      <c r="W343" s="31"/>
    </row>
    <row r="344" spans="1:23">
      <c r="A344" s="31"/>
      <c r="B344" s="31"/>
      <c r="C344" s="31"/>
      <c r="D344" s="31"/>
      <c r="E344" s="31"/>
      <c r="F344" s="31"/>
      <c r="G344" s="31"/>
      <c r="H344" s="31"/>
      <c r="I344" s="31"/>
      <c r="J344" s="31"/>
      <c r="K344" s="31"/>
      <c r="L344" s="31"/>
      <c r="M344" s="31"/>
      <c r="N344" s="31"/>
      <c r="O344" s="31"/>
      <c r="P344" s="31"/>
      <c r="Q344" s="31"/>
      <c r="R344" s="31"/>
      <c r="S344" s="31"/>
      <c r="T344" s="31"/>
      <c r="U344" s="31"/>
      <c r="V344" s="31"/>
      <c r="W344" s="31"/>
    </row>
    <row r="345" spans="1:23">
      <c r="A345" s="31"/>
      <c r="B345" s="31"/>
      <c r="C345" s="31"/>
      <c r="D345" s="31"/>
      <c r="E345" s="31"/>
      <c r="F345" s="31"/>
      <c r="G345" s="31"/>
      <c r="H345" s="31"/>
      <c r="I345" s="31"/>
      <c r="J345" s="31"/>
      <c r="K345" s="31"/>
      <c r="L345" s="31"/>
      <c r="M345" s="31"/>
      <c r="N345" s="31"/>
      <c r="O345" s="31"/>
      <c r="P345" s="31"/>
      <c r="Q345" s="31"/>
      <c r="R345" s="31"/>
      <c r="S345" s="31"/>
      <c r="T345" s="31"/>
      <c r="U345" s="31"/>
      <c r="V345" s="31"/>
      <c r="W345" s="31"/>
    </row>
    <row r="346" spans="1:23">
      <c r="A346" s="31"/>
      <c r="B346" s="31"/>
      <c r="C346" s="31"/>
      <c r="D346" s="31"/>
      <c r="E346" s="31"/>
      <c r="F346" s="31"/>
      <c r="G346" s="31"/>
      <c r="H346" s="31"/>
      <c r="I346" s="31"/>
      <c r="J346" s="31"/>
      <c r="K346" s="31"/>
      <c r="L346" s="31"/>
      <c r="M346" s="31"/>
      <c r="N346" s="31"/>
      <c r="O346" s="31"/>
      <c r="P346" s="31"/>
      <c r="Q346" s="31"/>
      <c r="R346" s="31"/>
      <c r="S346" s="31"/>
      <c r="T346" s="31"/>
      <c r="U346" s="31"/>
      <c r="V346" s="31"/>
      <c r="W346" s="31"/>
    </row>
    <row r="347" spans="1:23">
      <c r="A347" s="31"/>
      <c r="B347" s="31"/>
      <c r="C347" s="31"/>
      <c r="D347" s="31"/>
      <c r="E347" s="31"/>
      <c r="F347" s="31"/>
      <c r="G347" s="31"/>
      <c r="H347" s="31"/>
      <c r="I347" s="31"/>
      <c r="J347" s="31"/>
      <c r="K347" s="31"/>
      <c r="L347" s="31"/>
      <c r="M347" s="31"/>
      <c r="N347" s="31"/>
      <c r="O347" s="31"/>
      <c r="P347" s="31"/>
      <c r="Q347" s="31"/>
      <c r="R347" s="31"/>
      <c r="S347" s="31"/>
      <c r="T347" s="31"/>
      <c r="U347" s="31"/>
      <c r="V347" s="31"/>
      <c r="W347" s="31"/>
    </row>
    <row r="348" spans="1:23">
      <c r="A348" s="31"/>
      <c r="B348" s="31"/>
      <c r="C348" s="31"/>
      <c r="D348" s="31"/>
      <c r="E348" s="31"/>
      <c r="F348" s="31"/>
      <c r="G348" s="31"/>
      <c r="H348" s="31"/>
      <c r="I348" s="31"/>
      <c r="J348" s="31"/>
      <c r="K348" s="31"/>
      <c r="L348" s="31"/>
      <c r="M348" s="31"/>
      <c r="N348" s="31"/>
      <c r="O348" s="31"/>
      <c r="P348" s="31"/>
      <c r="Q348" s="31"/>
      <c r="R348" s="31"/>
      <c r="S348" s="31"/>
      <c r="T348" s="31"/>
      <c r="U348" s="31"/>
      <c r="V348" s="31"/>
      <c r="W348" s="31"/>
    </row>
    <row r="349" spans="1:23">
      <c r="A349" s="31"/>
      <c r="B349" s="31"/>
      <c r="C349" s="31"/>
      <c r="D349" s="31"/>
      <c r="E349" s="31"/>
      <c r="F349" s="31"/>
      <c r="G349" s="31"/>
      <c r="H349" s="31"/>
      <c r="I349" s="31"/>
      <c r="J349" s="31"/>
      <c r="K349" s="31"/>
      <c r="L349" s="31"/>
      <c r="M349" s="31"/>
      <c r="N349" s="31"/>
      <c r="O349" s="31"/>
      <c r="P349" s="31"/>
      <c r="Q349" s="31"/>
      <c r="R349" s="31"/>
      <c r="S349" s="31"/>
      <c r="T349" s="31"/>
      <c r="U349" s="31"/>
      <c r="V349" s="31"/>
      <c r="W349" s="31"/>
    </row>
    <row r="350" spans="1:23">
      <c r="A350" s="31"/>
      <c r="B350" s="31"/>
      <c r="C350" s="31"/>
      <c r="D350" s="31"/>
      <c r="E350" s="31"/>
      <c r="F350" s="31"/>
      <c r="G350" s="31"/>
      <c r="H350" s="31"/>
      <c r="I350" s="31"/>
      <c r="J350" s="31"/>
      <c r="K350" s="31"/>
      <c r="L350" s="31"/>
      <c r="M350" s="31"/>
      <c r="N350" s="31"/>
      <c r="O350" s="31"/>
      <c r="P350" s="31"/>
      <c r="Q350" s="31"/>
      <c r="R350" s="31"/>
      <c r="S350" s="31"/>
      <c r="T350" s="31"/>
      <c r="U350" s="31"/>
      <c r="V350" s="31"/>
      <c r="W350" s="31"/>
    </row>
    <row r="351" spans="1:23">
      <c r="A351" s="31"/>
      <c r="B351" s="31"/>
      <c r="C351" s="31"/>
      <c r="D351" s="31"/>
      <c r="E351" s="31"/>
      <c r="F351" s="31"/>
      <c r="G351" s="31"/>
      <c r="H351" s="31"/>
      <c r="I351" s="31"/>
      <c r="J351" s="31"/>
      <c r="K351" s="31"/>
      <c r="L351" s="31"/>
      <c r="M351" s="31"/>
      <c r="N351" s="31"/>
      <c r="O351" s="31"/>
      <c r="P351" s="31"/>
      <c r="Q351" s="31"/>
      <c r="R351" s="31"/>
      <c r="S351" s="31"/>
      <c r="T351" s="31"/>
      <c r="U351" s="31"/>
      <c r="V351" s="31"/>
      <c r="W351" s="31"/>
    </row>
    <row r="352" spans="1:23">
      <c r="A352" s="31"/>
      <c r="B352" s="31"/>
      <c r="C352" s="31"/>
      <c r="D352" s="31"/>
      <c r="E352" s="31"/>
      <c r="F352" s="31"/>
      <c r="G352" s="31"/>
      <c r="H352" s="31"/>
      <c r="I352" s="31"/>
      <c r="J352" s="31"/>
      <c r="K352" s="31"/>
      <c r="L352" s="31"/>
      <c r="M352" s="31"/>
      <c r="N352" s="31"/>
      <c r="O352" s="31"/>
      <c r="P352" s="31"/>
      <c r="Q352" s="31"/>
      <c r="R352" s="31"/>
      <c r="S352" s="31"/>
      <c r="T352" s="31"/>
      <c r="U352" s="31"/>
      <c r="V352" s="31"/>
      <c r="W352" s="31"/>
    </row>
    <row r="353" spans="1:23">
      <c r="A353" s="31"/>
      <c r="B353" s="31"/>
      <c r="C353" s="31"/>
      <c r="D353" s="31"/>
      <c r="E353" s="31"/>
      <c r="F353" s="31"/>
      <c r="G353" s="31"/>
      <c r="H353" s="31"/>
      <c r="I353" s="31"/>
      <c r="J353" s="31"/>
      <c r="K353" s="31"/>
      <c r="L353" s="31"/>
      <c r="M353" s="31"/>
      <c r="N353" s="31"/>
      <c r="O353" s="31"/>
      <c r="P353" s="31"/>
      <c r="Q353" s="31"/>
      <c r="R353" s="31"/>
      <c r="S353" s="31"/>
      <c r="T353" s="31"/>
      <c r="U353" s="31"/>
      <c r="V353" s="31"/>
      <c r="W353" s="31"/>
    </row>
    <row r="354" spans="1:23">
      <c r="A354" s="31"/>
      <c r="B354" s="31"/>
      <c r="C354" s="31"/>
      <c r="D354" s="31"/>
      <c r="E354" s="31"/>
      <c r="F354" s="31"/>
      <c r="G354" s="31"/>
      <c r="H354" s="31"/>
      <c r="I354" s="31"/>
      <c r="J354" s="31"/>
      <c r="K354" s="31"/>
      <c r="L354" s="31"/>
      <c r="M354" s="31"/>
      <c r="N354" s="31"/>
      <c r="O354" s="31"/>
      <c r="P354" s="31"/>
      <c r="Q354" s="31"/>
      <c r="R354" s="31"/>
      <c r="S354" s="31"/>
      <c r="T354" s="31"/>
      <c r="U354" s="31"/>
      <c r="V354" s="31"/>
      <c r="W354" s="31"/>
    </row>
    <row r="355" spans="1:23">
      <c r="A355" s="31"/>
      <c r="B355" s="31"/>
      <c r="C355" s="31"/>
      <c r="D355" s="31"/>
      <c r="E355" s="31"/>
      <c r="F355" s="31"/>
      <c r="G355" s="31"/>
      <c r="H355" s="31"/>
      <c r="I355" s="31"/>
      <c r="J355" s="31"/>
      <c r="K355" s="31"/>
      <c r="L355" s="31"/>
      <c r="M355" s="31"/>
      <c r="N355" s="31"/>
      <c r="O355" s="31"/>
      <c r="P355" s="31"/>
      <c r="Q355" s="31"/>
      <c r="R355" s="31"/>
      <c r="S355" s="31"/>
      <c r="T355" s="31"/>
      <c r="U355" s="31"/>
      <c r="V355" s="31"/>
      <c r="W355" s="31"/>
    </row>
    <row r="356" spans="1:23">
      <c r="A356" s="31"/>
      <c r="B356" s="31"/>
      <c r="C356" s="31"/>
      <c r="D356" s="31"/>
      <c r="E356" s="31"/>
      <c r="F356" s="31"/>
      <c r="G356" s="31"/>
      <c r="H356" s="31"/>
      <c r="I356" s="31"/>
      <c r="J356" s="31"/>
      <c r="K356" s="31"/>
      <c r="L356" s="31"/>
      <c r="M356" s="31"/>
      <c r="N356" s="31"/>
      <c r="O356" s="31"/>
      <c r="P356" s="31"/>
      <c r="Q356" s="31"/>
      <c r="R356" s="31"/>
      <c r="S356" s="31"/>
      <c r="T356" s="31"/>
      <c r="U356" s="31"/>
      <c r="V356" s="31"/>
      <c r="W356" s="31"/>
    </row>
    <row r="357" spans="1:23">
      <c r="A357" s="31"/>
      <c r="B357" s="31"/>
      <c r="C357" s="31"/>
      <c r="D357" s="31"/>
      <c r="E357" s="31"/>
      <c r="F357" s="31"/>
      <c r="G357" s="31"/>
      <c r="H357" s="31"/>
      <c r="I357" s="31"/>
      <c r="J357" s="31"/>
      <c r="K357" s="31"/>
      <c r="L357" s="31"/>
      <c r="M357" s="31"/>
      <c r="N357" s="31"/>
      <c r="O357" s="31"/>
      <c r="P357" s="31"/>
      <c r="Q357" s="31"/>
      <c r="R357" s="31"/>
      <c r="S357" s="31"/>
      <c r="T357" s="31"/>
      <c r="U357" s="31"/>
      <c r="V357" s="31"/>
      <c r="W357" s="31"/>
    </row>
    <row r="358" spans="1:23">
      <c r="A358" s="31"/>
      <c r="B358" s="31"/>
      <c r="C358" s="31"/>
      <c r="D358" s="31"/>
      <c r="E358" s="31"/>
      <c r="F358" s="31"/>
      <c r="G358" s="31"/>
      <c r="H358" s="31"/>
      <c r="I358" s="31"/>
      <c r="J358" s="31"/>
      <c r="K358" s="31"/>
      <c r="L358" s="31"/>
      <c r="M358" s="31"/>
      <c r="N358" s="31"/>
      <c r="O358" s="31"/>
      <c r="P358" s="31"/>
      <c r="Q358" s="31"/>
      <c r="R358" s="31"/>
      <c r="S358" s="31"/>
      <c r="T358" s="31"/>
      <c r="U358" s="31"/>
      <c r="V358" s="31"/>
      <c r="W358" s="31"/>
    </row>
    <row r="359" spans="1:23">
      <c r="A359" s="31"/>
      <c r="B359" s="31"/>
      <c r="C359" s="31"/>
      <c r="D359" s="31"/>
      <c r="E359" s="31"/>
      <c r="F359" s="31"/>
      <c r="G359" s="31"/>
      <c r="H359" s="31"/>
      <c r="I359" s="31"/>
      <c r="J359" s="31"/>
      <c r="K359" s="31"/>
      <c r="L359" s="31"/>
      <c r="M359" s="31"/>
      <c r="N359" s="31"/>
      <c r="O359" s="31"/>
      <c r="P359" s="31"/>
      <c r="Q359" s="31"/>
      <c r="R359" s="31"/>
      <c r="S359" s="31"/>
      <c r="T359" s="31"/>
      <c r="U359" s="31"/>
      <c r="V359" s="31"/>
      <c r="W359" s="31"/>
    </row>
    <row r="360" spans="1:23">
      <c r="A360" s="31"/>
      <c r="B360" s="31"/>
      <c r="C360" s="31"/>
      <c r="D360" s="31"/>
      <c r="E360" s="31"/>
      <c r="F360" s="31"/>
      <c r="G360" s="31"/>
      <c r="H360" s="31"/>
      <c r="I360" s="31"/>
      <c r="J360" s="31"/>
      <c r="K360" s="31"/>
      <c r="L360" s="31"/>
      <c r="M360" s="31"/>
      <c r="N360" s="31"/>
      <c r="O360" s="31"/>
      <c r="P360" s="31"/>
      <c r="Q360" s="31"/>
      <c r="R360" s="31"/>
      <c r="S360" s="31"/>
      <c r="T360" s="31"/>
      <c r="U360" s="31"/>
      <c r="V360" s="31"/>
      <c r="W360" s="31"/>
    </row>
    <row r="361" spans="1:23">
      <c r="A361" s="31"/>
      <c r="B361" s="31"/>
      <c r="C361" s="31"/>
      <c r="D361" s="31"/>
      <c r="E361" s="31"/>
      <c r="F361" s="31"/>
      <c r="G361" s="31"/>
      <c r="H361" s="31"/>
      <c r="I361" s="31"/>
      <c r="J361" s="31"/>
      <c r="K361" s="31"/>
      <c r="L361" s="31"/>
      <c r="M361" s="31"/>
      <c r="N361" s="31"/>
      <c r="O361" s="31"/>
      <c r="P361" s="31"/>
      <c r="Q361" s="31"/>
      <c r="R361" s="31"/>
      <c r="S361" s="31"/>
      <c r="T361" s="31"/>
      <c r="U361" s="31"/>
      <c r="V361" s="31"/>
      <c r="W361" s="31"/>
    </row>
    <row r="362" spans="1:23">
      <c r="A362" s="31"/>
      <c r="B362" s="31"/>
      <c r="C362" s="31"/>
      <c r="D362" s="31"/>
      <c r="E362" s="31"/>
      <c r="F362" s="31"/>
      <c r="G362" s="31"/>
      <c r="H362" s="31"/>
      <c r="I362" s="31"/>
      <c r="J362" s="31"/>
      <c r="K362" s="31"/>
      <c r="L362" s="31"/>
      <c r="M362" s="31"/>
      <c r="N362" s="31"/>
      <c r="O362" s="31"/>
      <c r="P362" s="31"/>
      <c r="Q362" s="31"/>
      <c r="R362" s="31"/>
      <c r="S362" s="31"/>
      <c r="T362" s="31"/>
      <c r="U362" s="31"/>
      <c r="V362" s="31"/>
      <c r="W362" s="31"/>
    </row>
    <row r="363" spans="1:23">
      <c r="A363" s="31"/>
      <c r="B363" s="31"/>
      <c r="C363" s="31"/>
      <c r="D363" s="31"/>
      <c r="E363" s="31"/>
      <c r="F363" s="31"/>
      <c r="G363" s="31"/>
      <c r="H363" s="31"/>
      <c r="I363" s="31"/>
      <c r="J363" s="31"/>
      <c r="K363" s="31"/>
      <c r="L363" s="31"/>
      <c r="M363" s="31"/>
      <c r="N363" s="31"/>
      <c r="O363" s="31"/>
      <c r="P363" s="31"/>
      <c r="Q363" s="31"/>
      <c r="R363" s="31"/>
      <c r="S363" s="31"/>
      <c r="T363" s="31"/>
      <c r="U363" s="31"/>
      <c r="V363" s="31"/>
      <c r="W363" s="31"/>
    </row>
    <row r="364" spans="1:23">
      <c r="A364" s="31"/>
      <c r="B364" s="31"/>
      <c r="C364" s="31"/>
      <c r="D364" s="31"/>
      <c r="E364" s="31"/>
      <c r="F364" s="31"/>
      <c r="G364" s="31"/>
      <c r="H364" s="31"/>
      <c r="I364" s="31"/>
      <c r="J364" s="31"/>
      <c r="K364" s="31"/>
      <c r="L364" s="31"/>
      <c r="M364" s="31"/>
      <c r="N364" s="31"/>
      <c r="O364" s="31"/>
      <c r="P364" s="31"/>
      <c r="Q364" s="31"/>
      <c r="R364" s="31"/>
      <c r="S364" s="31"/>
      <c r="T364" s="31"/>
      <c r="U364" s="31"/>
      <c r="V364" s="31"/>
      <c r="W364" s="31"/>
    </row>
    <row r="365" spans="1:23">
      <c r="A365" s="31"/>
      <c r="B365" s="31"/>
      <c r="C365" s="31"/>
      <c r="D365" s="31"/>
      <c r="E365" s="31"/>
      <c r="F365" s="31"/>
      <c r="G365" s="31"/>
      <c r="H365" s="31"/>
      <c r="I365" s="31"/>
      <c r="J365" s="31"/>
      <c r="K365" s="31"/>
      <c r="L365" s="31"/>
      <c r="M365" s="31"/>
      <c r="N365" s="31"/>
      <c r="O365" s="31"/>
      <c r="P365" s="31"/>
      <c r="Q365" s="31"/>
      <c r="R365" s="31"/>
      <c r="S365" s="31"/>
      <c r="T365" s="31"/>
      <c r="U365" s="31"/>
      <c r="V365" s="31"/>
      <c r="W365" s="31"/>
    </row>
    <row r="366" spans="1:23">
      <c r="A366" s="31"/>
      <c r="B366" s="31"/>
      <c r="C366" s="31"/>
      <c r="D366" s="31"/>
      <c r="E366" s="31"/>
      <c r="F366" s="31"/>
      <c r="G366" s="31"/>
      <c r="H366" s="31"/>
      <c r="I366" s="31"/>
      <c r="J366" s="31"/>
      <c r="K366" s="31"/>
      <c r="L366" s="31"/>
      <c r="M366" s="31"/>
      <c r="N366" s="31"/>
      <c r="O366" s="31"/>
      <c r="P366" s="31"/>
      <c r="Q366" s="31"/>
      <c r="R366" s="31"/>
      <c r="S366" s="31"/>
      <c r="T366" s="31"/>
      <c r="U366" s="31"/>
      <c r="V366" s="31"/>
      <c r="W366" s="31"/>
    </row>
    <row r="367" spans="1:23">
      <c r="A367" s="31"/>
      <c r="B367" s="31"/>
      <c r="C367" s="31"/>
      <c r="D367" s="31"/>
      <c r="E367" s="31"/>
      <c r="F367" s="31"/>
      <c r="G367" s="31"/>
      <c r="H367" s="31"/>
      <c r="I367" s="31"/>
      <c r="J367" s="31"/>
      <c r="K367" s="31"/>
      <c r="L367" s="31"/>
      <c r="M367" s="31"/>
      <c r="N367" s="31"/>
      <c r="O367" s="31"/>
      <c r="P367" s="31"/>
      <c r="Q367" s="31"/>
      <c r="R367" s="31"/>
      <c r="S367" s="31"/>
      <c r="T367" s="31"/>
      <c r="U367" s="31"/>
      <c r="V367" s="31"/>
      <c r="W367" s="31"/>
    </row>
    <row r="368" spans="1:23">
      <c r="A368" s="31"/>
      <c r="B368" s="31"/>
      <c r="C368" s="31"/>
      <c r="D368" s="31"/>
      <c r="E368" s="31"/>
      <c r="F368" s="31"/>
      <c r="G368" s="31"/>
      <c r="H368" s="31"/>
      <c r="I368" s="31"/>
      <c r="J368" s="31"/>
      <c r="K368" s="31"/>
      <c r="L368" s="31"/>
      <c r="M368" s="31"/>
      <c r="N368" s="31"/>
      <c r="O368" s="31"/>
      <c r="P368" s="31"/>
      <c r="Q368" s="31"/>
      <c r="R368" s="31"/>
      <c r="S368" s="31"/>
      <c r="T368" s="31"/>
      <c r="U368" s="31"/>
      <c r="V368" s="31"/>
      <c r="W368" s="31"/>
    </row>
    <row r="369" spans="1:23">
      <c r="A369" s="31"/>
      <c r="B369" s="31"/>
      <c r="C369" s="31"/>
      <c r="D369" s="31"/>
      <c r="E369" s="31"/>
      <c r="F369" s="31"/>
      <c r="G369" s="31"/>
      <c r="H369" s="31"/>
      <c r="I369" s="31"/>
      <c r="J369" s="31"/>
      <c r="K369" s="31"/>
      <c r="L369" s="31"/>
      <c r="M369" s="31"/>
      <c r="N369" s="31"/>
      <c r="O369" s="31"/>
      <c r="P369" s="31"/>
      <c r="Q369" s="31"/>
      <c r="R369" s="31"/>
      <c r="S369" s="31"/>
      <c r="T369" s="31"/>
      <c r="U369" s="31"/>
      <c r="V369" s="31"/>
      <c r="W369" s="31"/>
    </row>
    <row r="370" spans="1:23">
      <c r="A370" s="31"/>
      <c r="B370" s="31"/>
      <c r="C370" s="31"/>
      <c r="D370" s="31"/>
      <c r="E370" s="31"/>
      <c r="F370" s="31"/>
      <c r="G370" s="31"/>
      <c r="H370" s="31"/>
      <c r="I370" s="31"/>
      <c r="J370" s="31"/>
      <c r="K370" s="31"/>
      <c r="L370" s="31"/>
      <c r="M370" s="31"/>
      <c r="N370" s="31"/>
      <c r="O370" s="31"/>
      <c r="P370" s="31"/>
      <c r="Q370" s="31"/>
      <c r="R370" s="31"/>
      <c r="S370" s="31"/>
      <c r="T370" s="31"/>
      <c r="U370" s="31"/>
      <c r="V370" s="31"/>
      <c r="W370" s="31"/>
    </row>
    <row r="371" spans="1:23">
      <c r="A371" s="31"/>
      <c r="B371" s="31"/>
      <c r="C371" s="31"/>
      <c r="D371" s="31"/>
      <c r="E371" s="31"/>
      <c r="F371" s="31"/>
      <c r="G371" s="31"/>
      <c r="H371" s="31"/>
      <c r="I371" s="31"/>
      <c r="J371" s="31"/>
      <c r="K371" s="31"/>
      <c r="L371" s="31"/>
      <c r="M371" s="31"/>
      <c r="N371" s="31"/>
      <c r="O371" s="31"/>
      <c r="P371" s="31"/>
      <c r="Q371" s="31"/>
      <c r="R371" s="31"/>
      <c r="S371" s="31"/>
      <c r="T371" s="31"/>
      <c r="U371" s="31"/>
      <c r="V371" s="31"/>
      <c r="W371" s="31"/>
    </row>
    <row r="372" spans="1:23">
      <c r="A372" s="31"/>
      <c r="B372" s="31"/>
      <c r="C372" s="31"/>
      <c r="D372" s="31"/>
      <c r="E372" s="31"/>
      <c r="F372" s="31"/>
      <c r="G372" s="31"/>
      <c r="H372" s="31"/>
      <c r="I372" s="31"/>
      <c r="J372" s="31"/>
      <c r="K372" s="31"/>
      <c r="L372" s="31"/>
      <c r="M372" s="31"/>
      <c r="N372" s="31"/>
      <c r="O372" s="31"/>
      <c r="P372" s="31"/>
      <c r="Q372" s="31"/>
      <c r="R372" s="31"/>
      <c r="S372" s="31"/>
      <c r="T372" s="31"/>
      <c r="U372" s="31"/>
      <c r="V372" s="31"/>
      <c r="W372" s="31"/>
    </row>
    <row r="373" spans="1:23">
      <c r="A373" s="31"/>
      <c r="B373" s="31"/>
      <c r="C373" s="31"/>
      <c r="D373" s="31"/>
      <c r="E373" s="31"/>
      <c r="F373" s="31"/>
      <c r="G373" s="31"/>
      <c r="H373" s="31"/>
      <c r="I373" s="31"/>
      <c r="J373" s="31"/>
      <c r="K373" s="31"/>
      <c r="L373" s="31"/>
      <c r="M373" s="31"/>
      <c r="N373" s="31"/>
      <c r="O373" s="31"/>
      <c r="P373" s="31"/>
      <c r="Q373" s="31"/>
      <c r="R373" s="31"/>
      <c r="S373" s="31"/>
      <c r="T373" s="31"/>
      <c r="U373" s="31"/>
      <c r="V373" s="31"/>
      <c r="W373" s="31"/>
    </row>
    <row r="374" spans="1:23">
      <c r="A374" s="31"/>
      <c r="B374" s="31"/>
      <c r="C374" s="31"/>
      <c r="D374" s="31"/>
      <c r="E374" s="31"/>
      <c r="F374" s="31"/>
      <c r="G374" s="31"/>
      <c r="H374" s="31"/>
      <c r="I374" s="31"/>
      <c r="J374" s="31"/>
      <c r="K374" s="31"/>
      <c r="L374" s="31"/>
      <c r="M374" s="31"/>
      <c r="N374" s="31"/>
      <c r="O374" s="31"/>
      <c r="P374" s="31"/>
      <c r="Q374" s="31"/>
      <c r="R374" s="31"/>
      <c r="S374" s="31"/>
      <c r="T374" s="31"/>
      <c r="U374" s="31"/>
      <c r="V374" s="31"/>
      <c r="W374" s="31"/>
    </row>
    <row r="375" spans="1:23">
      <c r="A375" s="31"/>
      <c r="B375" s="31"/>
      <c r="C375" s="31"/>
      <c r="D375" s="31"/>
      <c r="E375" s="31"/>
      <c r="F375" s="31"/>
      <c r="G375" s="31"/>
      <c r="H375" s="31"/>
      <c r="I375" s="31"/>
      <c r="J375" s="31"/>
      <c r="K375" s="31"/>
      <c r="L375" s="31"/>
      <c r="M375" s="31"/>
      <c r="N375" s="31"/>
      <c r="O375" s="31"/>
      <c r="P375" s="31"/>
      <c r="Q375" s="31"/>
      <c r="R375" s="31"/>
      <c r="S375" s="31"/>
      <c r="T375" s="31"/>
      <c r="U375" s="31"/>
      <c r="V375" s="31"/>
      <c r="W375" s="31"/>
    </row>
    <row r="376" spans="1:23">
      <c r="A376" s="31"/>
      <c r="B376" s="31"/>
      <c r="C376" s="31"/>
      <c r="D376" s="31"/>
      <c r="E376" s="31"/>
      <c r="F376" s="31"/>
      <c r="G376" s="31"/>
      <c r="H376" s="31"/>
      <c r="I376" s="31"/>
      <c r="J376" s="31"/>
      <c r="K376" s="31"/>
      <c r="L376" s="31"/>
      <c r="M376" s="31"/>
      <c r="N376" s="31"/>
      <c r="O376" s="31"/>
      <c r="P376" s="31"/>
      <c r="Q376" s="31"/>
      <c r="R376" s="31"/>
      <c r="S376" s="31"/>
      <c r="T376" s="31"/>
      <c r="U376" s="31"/>
      <c r="V376" s="31"/>
      <c r="W376" s="31"/>
    </row>
    <row r="377" spans="1:23">
      <c r="A377" s="31"/>
      <c r="B377" s="31"/>
      <c r="C377" s="31"/>
      <c r="D377" s="31"/>
      <c r="E377" s="31"/>
      <c r="F377" s="31"/>
      <c r="G377" s="31"/>
      <c r="H377" s="31"/>
      <c r="I377" s="31"/>
      <c r="J377" s="31"/>
      <c r="K377" s="31"/>
      <c r="L377" s="31"/>
      <c r="M377" s="31"/>
      <c r="N377" s="31"/>
      <c r="O377" s="31"/>
      <c r="P377" s="31"/>
      <c r="Q377" s="31"/>
      <c r="R377" s="31"/>
      <c r="S377" s="31"/>
      <c r="T377" s="31"/>
      <c r="U377" s="31"/>
      <c r="V377" s="31"/>
      <c r="W377" s="31"/>
    </row>
    <row r="378" spans="1:23">
      <c r="A378" s="31"/>
      <c r="B378" s="31"/>
      <c r="C378" s="31"/>
      <c r="D378" s="31"/>
      <c r="E378" s="31"/>
      <c r="F378" s="31"/>
      <c r="G378" s="31"/>
      <c r="H378" s="31"/>
      <c r="I378" s="31"/>
      <c r="J378" s="31"/>
      <c r="K378" s="31"/>
      <c r="L378" s="31"/>
      <c r="M378" s="31"/>
      <c r="N378" s="31"/>
      <c r="O378" s="31"/>
      <c r="P378" s="31"/>
      <c r="Q378" s="31"/>
      <c r="R378" s="31"/>
      <c r="S378" s="31"/>
      <c r="T378" s="31"/>
      <c r="U378" s="31"/>
      <c r="V378" s="31"/>
      <c r="W378" s="31"/>
    </row>
    <row r="379" spans="1:23">
      <c r="A379" s="31"/>
      <c r="B379" s="31"/>
      <c r="C379" s="31"/>
      <c r="D379" s="31"/>
      <c r="E379" s="31"/>
      <c r="F379" s="31"/>
      <c r="G379" s="31"/>
      <c r="H379" s="31"/>
      <c r="I379" s="31"/>
      <c r="J379" s="31"/>
      <c r="K379" s="31"/>
      <c r="L379" s="31"/>
      <c r="M379" s="31"/>
      <c r="N379" s="31"/>
      <c r="O379" s="31"/>
      <c r="P379" s="31"/>
      <c r="Q379" s="31"/>
      <c r="R379" s="31"/>
      <c r="S379" s="31"/>
      <c r="T379" s="31"/>
      <c r="U379" s="31"/>
      <c r="V379" s="31"/>
      <c r="W379" s="31"/>
    </row>
    <row r="380" spans="1:23">
      <c r="A380" s="31"/>
      <c r="B380" s="31"/>
      <c r="C380" s="31"/>
      <c r="D380" s="31"/>
      <c r="E380" s="31"/>
      <c r="F380" s="31"/>
      <c r="G380" s="31"/>
      <c r="H380" s="31"/>
      <c r="I380" s="31"/>
      <c r="J380" s="31"/>
      <c r="K380" s="31"/>
      <c r="L380" s="31"/>
      <c r="M380" s="31"/>
      <c r="N380" s="31"/>
      <c r="O380" s="31"/>
      <c r="P380" s="31"/>
      <c r="Q380" s="31"/>
      <c r="R380" s="31"/>
      <c r="S380" s="31"/>
      <c r="T380" s="31"/>
      <c r="U380" s="31"/>
      <c r="V380" s="31"/>
      <c r="W380" s="31"/>
    </row>
    <row r="381" spans="1:23">
      <c r="A381" s="31"/>
      <c r="B381" s="31"/>
      <c r="C381" s="31"/>
      <c r="D381" s="31"/>
      <c r="E381" s="31"/>
      <c r="F381" s="31"/>
      <c r="G381" s="31"/>
      <c r="H381" s="31"/>
      <c r="I381" s="31"/>
      <c r="J381" s="31"/>
      <c r="K381" s="31"/>
      <c r="L381" s="31"/>
      <c r="M381" s="31"/>
      <c r="N381" s="31"/>
      <c r="O381" s="31"/>
      <c r="P381" s="31"/>
      <c r="Q381" s="31"/>
      <c r="R381" s="31"/>
      <c r="S381" s="31"/>
      <c r="T381" s="31"/>
      <c r="U381" s="31"/>
      <c r="V381" s="31"/>
      <c r="W381" s="31"/>
    </row>
    <row r="382" spans="1:23">
      <c r="A382" s="31"/>
      <c r="B382" s="31"/>
      <c r="C382" s="31"/>
      <c r="D382" s="31"/>
      <c r="E382" s="31"/>
      <c r="F382" s="31"/>
      <c r="G382" s="31"/>
      <c r="H382" s="31"/>
      <c r="I382" s="31"/>
      <c r="J382" s="31"/>
      <c r="K382" s="31"/>
      <c r="L382" s="31"/>
      <c r="M382" s="31"/>
      <c r="N382" s="31"/>
      <c r="O382" s="31"/>
      <c r="P382" s="31"/>
      <c r="Q382" s="31"/>
      <c r="R382" s="31"/>
      <c r="S382" s="31"/>
      <c r="T382" s="31"/>
      <c r="U382" s="31"/>
      <c r="V382" s="31"/>
      <c r="W382" s="31"/>
    </row>
    <row r="383" spans="1:23">
      <c r="A383" s="31"/>
      <c r="B383" s="31"/>
      <c r="C383" s="31"/>
      <c r="D383" s="31"/>
      <c r="E383" s="31"/>
      <c r="F383" s="31"/>
      <c r="G383" s="31"/>
      <c r="H383" s="31"/>
      <c r="I383" s="31"/>
      <c r="J383" s="31"/>
      <c r="K383" s="31"/>
      <c r="L383" s="31"/>
      <c r="M383" s="31"/>
      <c r="N383" s="31"/>
      <c r="O383" s="31"/>
      <c r="P383" s="31"/>
      <c r="Q383" s="31"/>
      <c r="R383" s="31"/>
      <c r="S383" s="31"/>
      <c r="T383" s="31"/>
      <c r="U383" s="31"/>
      <c r="V383" s="31"/>
      <c r="W383" s="31"/>
    </row>
    <row r="384" spans="1:23">
      <c r="A384" s="31"/>
      <c r="B384" s="31"/>
      <c r="C384" s="31"/>
      <c r="D384" s="31"/>
      <c r="E384" s="31"/>
      <c r="F384" s="31"/>
      <c r="G384" s="31"/>
      <c r="H384" s="31"/>
      <c r="I384" s="31"/>
      <c r="J384" s="31"/>
      <c r="K384" s="31"/>
      <c r="L384" s="31"/>
      <c r="M384" s="31"/>
      <c r="N384" s="31"/>
      <c r="O384" s="31"/>
      <c r="P384" s="31"/>
      <c r="Q384" s="31"/>
      <c r="R384" s="31"/>
      <c r="S384" s="31"/>
      <c r="T384" s="31"/>
      <c r="U384" s="31"/>
      <c r="V384" s="31"/>
      <c r="W384" s="31"/>
    </row>
    <row r="385" spans="1:23">
      <c r="A385" s="31"/>
      <c r="B385" s="31"/>
      <c r="C385" s="31"/>
      <c r="D385" s="31"/>
      <c r="E385" s="31"/>
      <c r="F385" s="31"/>
      <c r="G385" s="31"/>
      <c r="H385" s="31"/>
      <c r="I385" s="31"/>
      <c r="J385" s="31"/>
      <c r="K385" s="31"/>
      <c r="L385" s="31"/>
      <c r="M385" s="31"/>
      <c r="N385" s="31"/>
      <c r="O385" s="31"/>
      <c r="P385" s="31"/>
      <c r="Q385" s="31"/>
      <c r="R385" s="31"/>
      <c r="S385" s="31"/>
      <c r="T385" s="31"/>
      <c r="U385" s="31"/>
      <c r="V385" s="31"/>
      <c r="W385" s="31"/>
    </row>
    <row r="386" spans="1:23">
      <c r="A386" s="31"/>
      <c r="B386" s="31"/>
      <c r="C386" s="31"/>
      <c r="D386" s="31"/>
      <c r="E386" s="31"/>
      <c r="F386" s="31"/>
      <c r="G386" s="31"/>
      <c r="H386" s="31"/>
      <c r="I386" s="31"/>
      <c r="J386" s="31"/>
      <c r="K386" s="31"/>
      <c r="L386" s="31"/>
      <c r="M386" s="31"/>
      <c r="N386" s="31"/>
      <c r="O386" s="31"/>
      <c r="P386" s="31"/>
      <c r="Q386" s="31"/>
      <c r="R386" s="31"/>
      <c r="S386" s="31"/>
      <c r="T386" s="31"/>
      <c r="U386" s="31"/>
      <c r="V386" s="31"/>
      <c r="W386" s="31"/>
    </row>
    <row r="387" spans="1:23">
      <c r="A387" s="31"/>
      <c r="B387" s="31"/>
      <c r="C387" s="31"/>
      <c r="D387" s="31"/>
      <c r="E387" s="31"/>
      <c r="F387" s="31"/>
      <c r="G387" s="31"/>
      <c r="H387" s="31"/>
      <c r="I387" s="31"/>
      <c r="J387" s="31"/>
      <c r="K387" s="31"/>
      <c r="L387" s="31"/>
      <c r="M387" s="31"/>
      <c r="N387" s="31"/>
      <c r="O387" s="31"/>
      <c r="P387" s="31"/>
      <c r="Q387" s="31"/>
      <c r="R387" s="31"/>
      <c r="S387" s="31"/>
      <c r="T387" s="31"/>
      <c r="U387" s="31"/>
      <c r="V387" s="31"/>
      <c r="W387" s="31"/>
    </row>
    <row r="388" spans="1:23">
      <c r="A388" s="31"/>
      <c r="B388" s="31"/>
      <c r="C388" s="31"/>
      <c r="D388" s="31"/>
      <c r="E388" s="31"/>
      <c r="F388" s="31"/>
      <c r="G388" s="31"/>
      <c r="H388" s="31"/>
      <c r="I388" s="31"/>
      <c r="J388" s="31"/>
      <c r="K388" s="31"/>
      <c r="L388" s="31"/>
      <c r="M388" s="31"/>
      <c r="N388" s="31"/>
      <c r="O388" s="31"/>
      <c r="P388" s="31"/>
      <c r="Q388" s="31"/>
      <c r="R388" s="31"/>
      <c r="S388" s="31"/>
      <c r="T388" s="31"/>
      <c r="U388" s="31"/>
      <c r="V388" s="31"/>
      <c r="W388" s="31"/>
    </row>
    <row r="389" spans="1:23">
      <c r="A389" s="31"/>
      <c r="B389" s="31"/>
      <c r="C389" s="31"/>
      <c r="D389" s="31"/>
      <c r="E389" s="31"/>
      <c r="F389" s="31"/>
      <c r="G389" s="31"/>
      <c r="H389" s="31"/>
      <c r="I389" s="31"/>
      <c r="J389" s="31"/>
      <c r="K389" s="31"/>
      <c r="L389" s="31"/>
      <c r="M389" s="31"/>
      <c r="N389" s="31"/>
      <c r="O389" s="31"/>
      <c r="P389" s="31"/>
      <c r="Q389" s="31"/>
      <c r="R389" s="31"/>
      <c r="S389" s="31"/>
      <c r="T389" s="31"/>
      <c r="U389" s="31"/>
      <c r="V389" s="31"/>
      <c r="W389" s="31"/>
    </row>
    <row r="390" spans="1:23">
      <c r="A390" s="31"/>
      <c r="B390" s="31"/>
      <c r="C390" s="31"/>
      <c r="D390" s="31"/>
      <c r="E390" s="31"/>
      <c r="F390" s="31"/>
      <c r="G390" s="31"/>
      <c r="H390" s="31"/>
      <c r="I390" s="31"/>
      <c r="J390" s="31"/>
      <c r="K390" s="31"/>
      <c r="L390" s="31"/>
      <c r="M390" s="31"/>
      <c r="N390" s="31"/>
      <c r="O390" s="31"/>
      <c r="P390" s="31"/>
      <c r="Q390" s="31"/>
      <c r="R390" s="31"/>
      <c r="S390" s="31"/>
      <c r="T390" s="31"/>
      <c r="U390" s="31"/>
      <c r="V390" s="31"/>
      <c r="W390" s="31"/>
    </row>
    <row r="391" spans="1:23">
      <c r="A391" s="31"/>
      <c r="B391" s="31"/>
      <c r="C391" s="31"/>
      <c r="D391" s="31"/>
      <c r="E391" s="31"/>
      <c r="F391" s="31"/>
      <c r="G391" s="31"/>
      <c r="H391" s="31"/>
      <c r="I391" s="31"/>
      <c r="J391" s="31"/>
      <c r="K391" s="31"/>
      <c r="L391" s="31"/>
      <c r="M391" s="31"/>
      <c r="N391" s="31"/>
      <c r="O391" s="31"/>
      <c r="P391" s="31"/>
      <c r="Q391" s="31"/>
      <c r="R391" s="31"/>
      <c r="S391" s="31"/>
      <c r="T391" s="31"/>
      <c r="U391" s="31"/>
      <c r="V391" s="31"/>
      <c r="W391" s="31"/>
    </row>
    <row r="392" spans="1:23">
      <c r="A392" s="31"/>
      <c r="B392" s="31"/>
      <c r="C392" s="31"/>
      <c r="D392" s="31"/>
      <c r="E392" s="31"/>
      <c r="F392" s="31"/>
      <c r="G392" s="31"/>
      <c r="H392" s="31"/>
      <c r="I392" s="31"/>
      <c r="J392" s="31"/>
      <c r="K392" s="31"/>
      <c r="L392" s="31"/>
      <c r="M392" s="31"/>
      <c r="N392" s="31"/>
      <c r="O392" s="31"/>
      <c r="P392" s="31"/>
      <c r="Q392" s="31"/>
      <c r="R392" s="31"/>
      <c r="S392" s="31"/>
      <c r="T392" s="31"/>
      <c r="U392" s="31"/>
      <c r="V392" s="31"/>
      <c r="W392" s="31"/>
    </row>
    <row r="393" spans="1:23">
      <c r="A393" s="31"/>
      <c r="B393" s="31"/>
      <c r="C393" s="31"/>
      <c r="D393" s="31"/>
      <c r="E393" s="31"/>
      <c r="F393" s="31"/>
      <c r="G393" s="31"/>
      <c r="H393" s="31"/>
      <c r="I393" s="31"/>
      <c r="J393" s="31"/>
      <c r="K393" s="31"/>
      <c r="L393" s="31"/>
      <c r="M393" s="31"/>
      <c r="N393" s="31"/>
      <c r="O393" s="31"/>
      <c r="P393" s="31"/>
      <c r="Q393" s="31"/>
      <c r="R393" s="31"/>
      <c r="S393" s="31"/>
      <c r="T393" s="31"/>
      <c r="U393" s="31"/>
      <c r="V393" s="31"/>
      <c r="W393" s="31"/>
    </row>
    <row r="394" spans="1:23">
      <c r="A394" s="31"/>
      <c r="B394" s="31"/>
      <c r="C394" s="31"/>
      <c r="D394" s="31"/>
      <c r="E394" s="31"/>
      <c r="F394" s="31"/>
      <c r="G394" s="31"/>
      <c r="H394" s="31"/>
      <c r="I394" s="31"/>
      <c r="J394" s="31"/>
      <c r="K394" s="31"/>
      <c r="L394" s="31"/>
      <c r="M394" s="31"/>
      <c r="N394" s="31"/>
      <c r="O394" s="31"/>
      <c r="P394" s="31"/>
      <c r="Q394" s="31"/>
      <c r="R394" s="31"/>
      <c r="S394" s="31"/>
      <c r="T394" s="31"/>
      <c r="U394" s="31"/>
      <c r="V394" s="31"/>
      <c r="W394" s="31"/>
    </row>
    <row r="395" spans="1:23">
      <c r="A395" s="31"/>
      <c r="B395" s="31"/>
      <c r="C395" s="31"/>
      <c r="D395" s="31"/>
      <c r="E395" s="31"/>
      <c r="F395" s="31"/>
      <c r="G395" s="31"/>
      <c r="H395" s="31"/>
      <c r="I395" s="31"/>
      <c r="J395" s="31"/>
      <c r="K395" s="31"/>
      <c r="L395" s="31"/>
      <c r="M395" s="31"/>
      <c r="N395" s="31"/>
      <c r="O395" s="31"/>
      <c r="P395" s="31"/>
      <c r="Q395" s="31"/>
      <c r="R395" s="31"/>
      <c r="S395" s="31"/>
      <c r="T395" s="31"/>
      <c r="U395" s="31"/>
      <c r="V395" s="31"/>
      <c r="W395" s="31"/>
    </row>
    <row r="396" spans="1:23">
      <c r="A396" s="31"/>
      <c r="B396" s="31"/>
      <c r="C396" s="31"/>
      <c r="D396" s="31"/>
      <c r="E396" s="31"/>
      <c r="F396" s="31"/>
      <c r="G396" s="31"/>
      <c r="H396" s="31"/>
      <c r="I396" s="31"/>
      <c r="J396" s="31"/>
      <c r="K396" s="31"/>
      <c r="L396" s="31"/>
      <c r="M396" s="31"/>
      <c r="N396" s="31"/>
      <c r="O396" s="31"/>
      <c r="P396" s="31"/>
      <c r="Q396" s="31"/>
      <c r="R396" s="31"/>
      <c r="S396" s="31"/>
      <c r="T396" s="31"/>
      <c r="U396" s="31"/>
      <c r="V396" s="31"/>
      <c r="W396" s="31"/>
    </row>
    <row r="397" spans="1:23">
      <c r="A397" s="31"/>
      <c r="B397" s="31"/>
      <c r="C397" s="31"/>
      <c r="D397" s="31"/>
      <c r="E397" s="31"/>
      <c r="F397" s="31"/>
      <c r="G397" s="31"/>
      <c r="H397" s="31"/>
      <c r="I397" s="31"/>
      <c r="J397" s="31"/>
      <c r="K397" s="31"/>
      <c r="L397" s="31"/>
      <c r="M397" s="31"/>
      <c r="N397" s="31"/>
      <c r="O397" s="31"/>
      <c r="P397" s="31"/>
      <c r="Q397" s="31"/>
      <c r="R397" s="31"/>
      <c r="S397" s="31"/>
      <c r="T397" s="31"/>
      <c r="U397" s="31"/>
      <c r="V397" s="31"/>
      <c r="W397" s="31"/>
    </row>
    <row r="398" spans="1:23">
      <c r="A398" s="31"/>
      <c r="B398" s="31"/>
      <c r="C398" s="31"/>
      <c r="D398" s="31"/>
      <c r="E398" s="31"/>
      <c r="F398" s="31"/>
      <c r="G398" s="31"/>
      <c r="H398" s="31"/>
      <c r="I398" s="31"/>
      <c r="J398" s="31"/>
      <c r="K398" s="31"/>
      <c r="L398" s="31"/>
      <c r="M398" s="31"/>
      <c r="N398" s="31"/>
      <c r="O398" s="31"/>
      <c r="P398" s="31"/>
      <c r="Q398" s="31"/>
      <c r="R398" s="31"/>
      <c r="S398" s="31"/>
      <c r="T398" s="31"/>
      <c r="U398" s="31"/>
      <c r="V398" s="31"/>
      <c r="W398" s="31"/>
    </row>
    <row r="399" spans="1:23">
      <c r="A399" s="31"/>
      <c r="B399" s="31"/>
      <c r="C399" s="31"/>
      <c r="D399" s="31"/>
      <c r="E399" s="31"/>
      <c r="F399" s="31"/>
      <c r="G399" s="31"/>
      <c r="H399" s="31"/>
      <c r="I399" s="31"/>
      <c r="J399" s="31"/>
      <c r="K399" s="31"/>
      <c r="L399" s="31"/>
      <c r="M399" s="31"/>
      <c r="N399" s="31"/>
      <c r="O399" s="31"/>
      <c r="P399" s="31"/>
      <c r="Q399" s="31"/>
      <c r="R399" s="31"/>
      <c r="S399" s="31"/>
      <c r="T399" s="31"/>
      <c r="U399" s="31"/>
      <c r="V399" s="31"/>
      <c r="W399" s="31"/>
    </row>
    <row r="400" spans="1:23">
      <c r="A400" s="31"/>
      <c r="B400" s="31"/>
      <c r="C400" s="31"/>
      <c r="D400" s="31"/>
      <c r="E400" s="31"/>
      <c r="F400" s="31"/>
      <c r="G400" s="31"/>
      <c r="H400" s="31"/>
      <c r="I400" s="31"/>
      <c r="J400" s="31"/>
      <c r="K400" s="31"/>
      <c r="L400" s="31"/>
      <c r="M400" s="31"/>
      <c r="N400" s="31"/>
      <c r="O400" s="31"/>
      <c r="P400" s="31"/>
      <c r="Q400" s="31"/>
      <c r="R400" s="31"/>
      <c r="S400" s="31"/>
      <c r="T400" s="31"/>
      <c r="U400" s="31"/>
      <c r="V400" s="31"/>
      <c r="W400" s="31"/>
    </row>
    <row r="401" spans="1:23">
      <c r="A401" s="31"/>
      <c r="B401" s="31"/>
      <c r="C401" s="31"/>
      <c r="D401" s="31"/>
      <c r="E401" s="31"/>
      <c r="F401" s="31"/>
      <c r="G401" s="31"/>
      <c r="H401" s="31"/>
      <c r="I401" s="31"/>
      <c r="J401" s="31"/>
      <c r="K401" s="31"/>
      <c r="L401" s="31"/>
      <c r="M401" s="31"/>
      <c r="N401" s="31"/>
      <c r="O401" s="31"/>
      <c r="P401" s="31"/>
      <c r="Q401" s="31"/>
      <c r="R401" s="31"/>
      <c r="S401" s="31"/>
      <c r="T401" s="31"/>
      <c r="U401" s="31"/>
      <c r="V401" s="31"/>
      <c r="W401" s="31"/>
    </row>
    <row r="402" spans="1:23">
      <c r="A402" s="31"/>
      <c r="B402" s="31"/>
      <c r="C402" s="31"/>
      <c r="D402" s="31"/>
      <c r="E402" s="31"/>
      <c r="F402" s="31"/>
      <c r="G402" s="31"/>
      <c r="H402" s="31"/>
      <c r="I402" s="31"/>
      <c r="J402" s="31"/>
      <c r="K402" s="31"/>
      <c r="L402" s="31"/>
      <c r="M402" s="31"/>
      <c r="N402" s="31"/>
      <c r="O402" s="31"/>
      <c r="P402" s="31"/>
      <c r="Q402" s="31"/>
      <c r="R402" s="31"/>
      <c r="S402" s="31"/>
      <c r="T402" s="31"/>
      <c r="U402" s="31"/>
      <c r="V402" s="31"/>
      <c r="W402" s="31"/>
    </row>
    <row r="403" spans="1:23">
      <c r="A403" s="31"/>
      <c r="B403" s="31"/>
      <c r="C403" s="31"/>
      <c r="D403" s="31"/>
      <c r="E403" s="31"/>
      <c r="F403" s="31"/>
      <c r="G403" s="31"/>
      <c r="H403" s="31"/>
      <c r="I403" s="31"/>
      <c r="J403" s="31"/>
      <c r="K403" s="31"/>
      <c r="L403" s="31"/>
      <c r="M403" s="31"/>
      <c r="N403" s="31"/>
      <c r="O403" s="31"/>
      <c r="P403" s="31"/>
      <c r="Q403" s="31"/>
      <c r="R403" s="31"/>
      <c r="S403" s="31"/>
      <c r="T403" s="31"/>
      <c r="U403" s="31"/>
      <c r="V403" s="31"/>
      <c r="W403" s="31"/>
    </row>
    <row r="404" spans="1:23">
      <c r="A404" s="31"/>
      <c r="B404" s="31"/>
      <c r="C404" s="31"/>
      <c r="D404" s="31"/>
      <c r="E404" s="31"/>
      <c r="F404" s="31"/>
      <c r="G404" s="31"/>
      <c r="H404" s="31"/>
      <c r="I404" s="31"/>
      <c r="J404" s="31"/>
      <c r="K404" s="31"/>
      <c r="L404" s="31"/>
      <c r="M404" s="31"/>
      <c r="N404" s="31"/>
      <c r="O404" s="31"/>
      <c r="P404" s="31"/>
      <c r="Q404" s="31"/>
      <c r="R404" s="31"/>
      <c r="S404" s="31"/>
      <c r="T404" s="31"/>
      <c r="U404" s="31"/>
      <c r="V404" s="31"/>
      <c r="W404" s="31"/>
    </row>
    <row r="405" spans="1:23">
      <c r="A405" s="31"/>
      <c r="B405" s="31"/>
      <c r="C405" s="31"/>
      <c r="D405" s="31"/>
      <c r="E405" s="31"/>
      <c r="F405" s="31"/>
      <c r="G405" s="31"/>
      <c r="H405" s="31"/>
      <c r="I405" s="31"/>
      <c r="J405" s="31"/>
      <c r="K405" s="31"/>
      <c r="L405" s="31"/>
      <c r="M405" s="31"/>
      <c r="N405" s="31"/>
      <c r="O405" s="31"/>
      <c r="P405" s="31"/>
      <c r="Q405" s="31"/>
      <c r="R405" s="31"/>
      <c r="S405" s="31"/>
      <c r="T405" s="31"/>
      <c r="U405" s="31"/>
      <c r="V405" s="31"/>
      <c r="W405" s="31"/>
    </row>
    <row r="406" spans="1:23">
      <c r="A406" s="31"/>
      <c r="B406" s="31"/>
      <c r="C406" s="31"/>
      <c r="D406" s="31"/>
      <c r="E406" s="31"/>
      <c r="F406" s="31"/>
      <c r="G406" s="31"/>
      <c r="H406" s="31"/>
      <c r="I406" s="31"/>
      <c r="J406" s="31"/>
      <c r="K406" s="31"/>
      <c r="L406" s="31"/>
      <c r="M406" s="31"/>
      <c r="N406" s="31"/>
      <c r="O406" s="31"/>
      <c r="P406" s="31"/>
      <c r="Q406" s="31"/>
      <c r="R406" s="31"/>
      <c r="S406" s="31"/>
      <c r="T406" s="31"/>
      <c r="U406" s="31"/>
      <c r="V406" s="31"/>
      <c r="W406" s="31"/>
    </row>
    <row r="407" spans="1:23">
      <c r="A407" s="31"/>
      <c r="B407" s="31"/>
      <c r="C407" s="31"/>
      <c r="D407" s="31"/>
      <c r="E407" s="31"/>
      <c r="F407" s="31"/>
      <c r="G407" s="31"/>
      <c r="H407" s="31"/>
      <c r="I407" s="31"/>
      <c r="J407" s="31"/>
      <c r="K407" s="31"/>
      <c r="L407" s="31"/>
      <c r="M407" s="31"/>
      <c r="N407" s="31"/>
      <c r="O407" s="31"/>
      <c r="P407" s="31"/>
      <c r="Q407" s="31"/>
      <c r="R407" s="31"/>
      <c r="S407" s="31"/>
      <c r="T407" s="31"/>
      <c r="U407" s="31"/>
      <c r="V407" s="31"/>
      <c r="W407" s="31"/>
    </row>
    <row r="408" spans="1:23">
      <c r="A408" s="31"/>
      <c r="B408" s="31"/>
      <c r="C408" s="31"/>
      <c r="D408" s="31"/>
      <c r="E408" s="31"/>
      <c r="F408" s="31"/>
      <c r="G408" s="31"/>
      <c r="H408" s="31"/>
      <c r="I408" s="31"/>
      <c r="J408" s="31"/>
      <c r="K408" s="31"/>
      <c r="L408" s="31"/>
      <c r="M408" s="31"/>
      <c r="N408" s="31"/>
      <c r="O408" s="31"/>
      <c r="P408" s="31"/>
      <c r="Q408" s="31"/>
      <c r="R408" s="31"/>
      <c r="S408" s="31"/>
      <c r="T408" s="31"/>
      <c r="U408" s="31"/>
      <c r="V408" s="31"/>
      <c r="W408" s="31"/>
    </row>
    <row r="409" spans="1:23">
      <c r="A409" s="31"/>
      <c r="B409" s="31"/>
      <c r="C409" s="31"/>
      <c r="D409" s="31"/>
      <c r="E409" s="31"/>
      <c r="F409" s="31"/>
      <c r="G409" s="31"/>
      <c r="H409" s="31"/>
      <c r="I409" s="31"/>
      <c r="J409" s="31"/>
      <c r="K409" s="31"/>
      <c r="L409" s="31"/>
      <c r="M409" s="31"/>
      <c r="N409" s="31"/>
      <c r="O409" s="31"/>
      <c r="P409" s="31"/>
      <c r="Q409" s="31"/>
      <c r="R409" s="31"/>
      <c r="S409" s="31"/>
      <c r="T409" s="31"/>
      <c r="U409" s="31"/>
      <c r="V409" s="31"/>
      <c r="W409" s="31"/>
    </row>
    <row r="410" spans="1:23">
      <c r="A410" s="31"/>
      <c r="B410" s="31"/>
      <c r="C410" s="31"/>
      <c r="D410" s="31"/>
      <c r="E410" s="31"/>
      <c r="F410" s="31"/>
      <c r="G410" s="31"/>
      <c r="H410" s="31"/>
      <c r="I410" s="31"/>
      <c r="J410" s="31"/>
      <c r="K410" s="31"/>
      <c r="L410" s="31"/>
      <c r="M410" s="31"/>
      <c r="N410" s="31"/>
      <c r="O410" s="31"/>
      <c r="P410" s="31"/>
      <c r="Q410" s="31"/>
      <c r="R410" s="31"/>
      <c r="S410" s="31"/>
      <c r="T410" s="31"/>
      <c r="U410" s="31"/>
      <c r="V410" s="31"/>
      <c r="W410" s="31"/>
    </row>
    <row r="411" spans="1:23">
      <c r="A411" s="31"/>
      <c r="B411" s="31"/>
      <c r="C411" s="31"/>
      <c r="D411" s="31"/>
      <c r="E411" s="31"/>
      <c r="F411" s="31"/>
      <c r="G411" s="31"/>
      <c r="H411" s="31"/>
      <c r="I411" s="31"/>
      <c r="J411" s="31"/>
      <c r="K411" s="31"/>
      <c r="L411" s="31"/>
      <c r="M411" s="31"/>
      <c r="N411" s="31"/>
      <c r="O411" s="31"/>
      <c r="P411" s="31"/>
      <c r="Q411" s="31"/>
      <c r="R411" s="31"/>
      <c r="S411" s="31"/>
      <c r="T411" s="31"/>
      <c r="U411" s="31"/>
      <c r="V411" s="31"/>
      <c r="W411" s="31"/>
    </row>
    <row r="412" spans="1:23">
      <c r="A412" s="31"/>
      <c r="B412" s="31"/>
      <c r="C412" s="31"/>
      <c r="D412" s="31"/>
      <c r="E412" s="31"/>
      <c r="F412" s="31"/>
      <c r="G412" s="31"/>
      <c r="H412" s="31"/>
      <c r="I412" s="31"/>
      <c r="J412" s="31"/>
      <c r="K412" s="31"/>
      <c r="L412" s="31"/>
      <c r="M412" s="31"/>
      <c r="N412" s="31"/>
      <c r="O412" s="31"/>
      <c r="P412" s="31"/>
      <c r="Q412" s="31"/>
      <c r="R412" s="31"/>
      <c r="S412" s="31"/>
      <c r="T412" s="31"/>
      <c r="U412" s="31"/>
      <c r="V412" s="31"/>
      <c r="W412" s="31"/>
    </row>
    <row r="413" spans="1:23">
      <c r="A413" s="31"/>
      <c r="B413" s="31"/>
      <c r="C413" s="31"/>
      <c r="D413" s="31"/>
      <c r="E413" s="31"/>
      <c r="F413" s="31"/>
      <c r="G413" s="31"/>
      <c r="H413" s="31"/>
      <c r="I413" s="31"/>
      <c r="J413" s="31"/>
      <c r="K413" s="31"/>
      <c r="L413" s="31"/>
      <c r="M413" s="31"/>
      <c r="N413" s="31"/>
      <c r="O413" s="31"/>
      <c r="P413" s="31"/>
      <c r="Q413" s="31"/>
      <c r="R413" s="31"/>
      <c r="S413" s="31"/>
      <c r="T413" s="31"/>
      <c r="U413" s="31"/>
      <c r="V413" s="31"/>
      <c r="W413" s="31"/>
    </row>
    <row r="414" spans="1:23">
      <c r="A414" s="31"/>
      <c r="B414" s="31"/>
      <c r="C414" s="31"/>
      <c r="D414" s="31"/>
      <c r="E414" s="31"/>
      <c r="F414" s="31"/>
      <c r="G414" s="31"/>
      <c r="H414" s="31"/>
      <c r="I414" s="31"/>
      <c r="J414" s="31"/>
      <c r="K414" s="31"/>
      <c r="L414" s="31"/>
      <c r="M414" s="31"/>
      <c r="N414" s="31"/>
      <c r="O414" s="31"/>
      <c r="P414" s="31"/>
      <c r="Q414" s="31"/>
      <c r="R414" s="31"/>
      <c r="S414" s="31"/>
      <c r="T414" s="31"/>
      <c r="U414" s="31"/>
      <c r="V414" s="31"/>
      <c r="W414" s="31"/>
    </row>
    <row r="415" spans="1:23">
      <c r="A415" s="31"/>
      <c r="B415" s="31"/>
      <c r="C415" s="31"/>
      <c r="D415" s="31"/>
      <c r="E415" s="31"/>
      <c r="F415" s="31"/>
      <c r="G415" s="31"/>
      <c r="H415" s="31"/>
      <c r="I415" s="31"/>
      <c r="J415" s="31"/>
      <c r="K415" s="31"/>
      <c r="L415" s="31"/>
      <c r="M415" s="31"/>
      <c r="N415" s="31"/>
      <c r="O415" s="31"/>
      <c r="P415" s="31"/>
      <c r="Q415" s="31"/>
      <c r="R415" s="31"/>
      <c r="S415" s="31"/>
      <c r="T415" s="31"/>
      <c r="U415" s="31"/>
      <c r="V415" s="31"/>
      <c r="W415" s="31"/>
    </row>
    <row r="416" spans="1:23">
      <c r="A416" s="31"/>
      <c r="B416" s="31"/>
      <c r="C416" s="31"/>
      <c r="D416" s="31"/>
      <c r="E416" s="31"/>
      <c r="F416" s="31"/>
      <c r="G416" s="31"/>
      <c r="H416" s="31"/>
      <c r="I416" s="31"/>
      <c r="J416" s="31"/>
      <c r="K416" s="31"/>
      <c r="L416" s="31"/>
      <c r="M416" s="31"/>
      <c r="N416" s="31"/>
      <c r="O416" s="31"/>
      <c r="P416" s="31"/>
      <c r="Q416" s="31"/>
      <c r="R416" s="31"/>
      <c r="S416" s="31"/>
      <c r="T416" s="31"/>
      <c r="U416" s="31"/>
      <c r="V416" s="31"/>
      <c r="W416" s="31"/>
    </row>
    <row r="417" spans="1:23">
      <c r="A417" s="31"/>
      <c r="B417" s="31"/>
      <c r="C417" s="31"/>
      <c r="D417" s="31"/>
      <c r="E417" s="31"/>
      <c r="F417" s="31"/>
      <c r="G417" s="31"/>
      <c r="H417" s="31"/>
      <c r="I417" s="31"/>
      <c r="J417" s="31"/>
      <c r="K417" s="31"/>
      <c r="L417" s="31"/>
      <c r="M417" s="31"/>
      <c r="N417" s="31"/>
      <c r="O417" s="31"/>
      <c r="P417" s="31"/>
      <c r="Q417" s="31"/>
      <c r="R417" s="31"/>
      <c r="S417" s="31"/>
      <c r="T417" s="31"/>
      <c r="U417" s="31"/>
      <c r="V417" s="31"/>
      <c r="W417" s="31"/>
    </row>
    <row r="418" spans="1:23">
      <c r="A418" s="31"/>
      <c r="B418" s="31"/>
      <c r="C418" s="31"/>
      <c r="D418" s="31"/>
      <c r="E418" s="31"/>
      <c r="F418" s="31"/>
      <c r="G418" s="31"/>
      <c r="H418" s="31"/>
      <c r="I418" s="31"/>
      <c r="J418" s="31"/>
      <c r="K418" s="31"/>
      <c r="L418" s="31"/>
      <c r="M418" s="31"/>
      <c r="N418" s="31"/>
      <c r="O418" s="31"/>
      <c r="P418" s="31"/>
      <c r="Q418" s="31"/>
      <c r="R418" s="31"/>
      <c r="S418" s="31"/>
      <c r="T418" s="31"/>
      <c r="U418" s="31"/>
      <c r="V418" s="31"/>
      <c r="W418" s="31"/>
    </row>
    <row r="419" spans="1:23">
      <c r="A419" s="31"/>
      <c r="B419" s="31"/>
      <c r="C419" s="31"/>
      <c r="D419" s="31"/>
      <c r="E419" s="31"/>
      <c r="F419" s="31"/>
      <c r="G419" s="31"/>
      <c r="H419" s="31"/>
      <c r="I419" s="31"/>
      <c r="J419" s="31"/>
      <c r="K419" s="31"/>
      <c r="L419" s="31"/>
      <c r="M419" s="31"/>
      <c r="N419" s="31"/>
      <c r="O419" s="31"/>
      <c r="P419" s="31"/>
      <c r="Q419" s="31"/>
      <c r="R419" s="31"/>
      <c r="S419" s="31"/>
      <c r="T419" s="31"/>
      <c r="U419" s="31"/>
      <c r="V419" s="31"/>
      <c r="W419" s="31"/>
    </row>
    <row r="420" spans="1:23">
      <c r="A420" s="31"/>
      <c r="B420" s="31"/>
      <c r="C420" s="31"/>
      <c r="D420" s="31"/>
      <c r="E420" s="31"/>
      <c r="F420" s="31"/>
      <c r="G420" s="31"/>
      <c r="H420" s="31"/>
      <c r="I420" s="31"/>
      <c r="J420" s="31"/>
      <c r="K420" s="31"/>
      <c r="L420" s="31"/>
      <c r="M420" s="31"/>
      <c r="N420" s="31"/>
      <c r="O420" s="31"/>
      <c r="P420" s="31"/>
      <c r="Q420" s="31"/>
      <c r="R420" s="31"/>
      <c r="S420" s="31"/>
      <c r="T420" s="31"/>
      <c r="U420" s="31"/>
      <c r="V420" s="31"/>
      <c r="W420" s="31"/>
    </row>
    <row r="421" spans="1:23">
      <c r="A421" s="31"/>
      <c r="B421" s="31"/>
      <c r="C421" s="31"/>
      <c r="D421" s="31"/>
      <c r="E421" s="31"/>
      <c r="F421" s="31"/>
      <c r="G421" s="31"/>
      <c r="H421" s="31"/>
      <c r="I421" s="31"/>
      <c r="J421" s="31"/>
      <c r="K421" s="31"/>
      <c r="L421" s="31"/>
      <c r="M421" s="31"/>
      <c r="N421" s="31"/>
      <c r="O421" s="31"/>
      <c r="P421" s="31"/>
      <c r="Q421" s="31"/>
      <c r="R421" s="31"/>
      <c r="S421" s="31"/>
      <c r="T421" s="31"/>
      <c r="U421" s="31"/>
      <c r="V421" s="31"/>
      <c r="W421" s="31"/>
    </row>
    <row r="422" spans="1:23">
      <c r="A422" s="31"/>
      <c r="B422" s="31"/>
      <c r="C422" s="31"/>
      <c r="D422" s="31"/>
      <c r="E422" s="31"/>
      <c r="F422" s="31"/>
      <c r="G422" s="31"/>
      <c r="H422" s="31"/>
      <c r="I422" s="31"/>
      <c r="J422" s="31"/>
      <c r="K422" s="31"/>
      <c r="L422" s="31"/>
      <c r="M422" s="31"/>
      <c r="N422" s="31"/>
      <c r="O422" s="31"/>
      <c r="P422" s="31"/>
      <c r="Q422" s="31"/>
      <c r="R422" s="31"/>
      <c r="S422" s="31"/>
      <c r="T422" s="31"/>
      <c r="U422" s="31"/>
      <c r="V422" s="31"/>
      <c r="W422" s="31"/>
    </row>
    <row r="423" spans="1:23">
      <c r="A423" s="31"/>
      <c r="B423" s="31"/>
      <c r="C423" s="31"/>
      <c r="D423" s="31"/>
      <c r="E423" s="31"/>
      <c r="F423" s="31"/>
      <c r="G423" s="31"/>
      <c r="H423" s="31"/>
      <c r="I423" s="31"/>
      <c r="J423" s="31"/>
      <c r="K423" s="31"/>
      <c r="L423" s="31"/>
      <c r="M423" s="31"/>
      <c r="N423" s="31"/>
      <c r="O423" s="31"/>
      <c r="P423" s="31"/>
      <c r="Q423" s="31"/>
      <c r="R423" s="31"/>
      <c r="S423" s="31"/>
      <c r="T423" s="31"/>
      <c r="U423" s="31"/>
      <c r="V423" s="31"/>
      <c r="W423" s="31"/>
    </row>
    <row r="424" spans="1:23">
      <c r="A424" s="31"/>
      <c r="B424" s="31"/>
      <c r="C424" s="31"/>
      <c r="D424" s="31"/>
      <c r="E424" s="31"/>
      <c r="F424" s="31"/>
      <c r="G424" s="31"/>
      <c r="H424" s="31"/>
      <c r="I424" s="31"/>
      <c r="J424" s="31"/>
      <c r="K424" s="31"/>
      <c r="L424" s="31"/>
      <c r="M424" s="31"/>
      <c r="N424" s="31"/>
      <c r="O424" s="31"/>
      <c r="P424" s="31"/>
      <c r="Q424" s="31"/>
      <c r="R424" s="31"/>
      <c r="S424" s="31"/>
      <c r="T424" s="31"/>
      <c r="U424" s="31"/>
      <c r="V424" s="31"/>
      <c r="W424" s="31"/>
    </row>
    <row r="425" spans="1:23">
      <c r="A425" s="31"/>
      <c r="B425" s="31"/>
      <c r="C425" s="31"/>
      <c r="D425" s="31"/>
      <c r="E425" s="31"/>
      <c r="F425" s="31"/>
      <c r="G425" s="31"/>
      <c r="H425" s="31"/>
      <c r="I425" s="31"/>
      <c r="J425" s="31"/>
      <c r="K425" s="31"/>
      <c r="L425" s="31"/>
      <c r="M425" s="31"/>
      <c r="N425" s="31"/>
      <c r="O425" s="31"/>
      <c r="P425" s="31"/>
      <c r="Q425" s="31"/>
      <c r="R425" s="31"/>
      <c r="S425" s="31"/>
      <c r="T425" s="31"/>
      <c r="U425" s="31"/>
      <c r="V425" s="31"/>
      <c r="W425" s="31"/>
    </row>
    <row r="426" spans="1:23">
      <c r="A426" s="31"/>
      <c r="B426" s="31"/>
      <c r="C426" s="31"/>
      <c r="D426" s="31"/>
      <c r="E426" s="31"/>
      <c r="F426" s="31"/>
      <c r="G426" s="31"/>
      <c r="H426" s="31"/>
      <c r="I426" s="31"/>
      <c r="J426" s="31"/>
      <c r="K426" s="31"/>
      <c r="L426" s="31"/>
      <c r="M426" s="31"/>
      <c r="N426" s="31"/>
      <c r="O426" s="31"/>
      <c r="P426" s="31"/>
      <c r="Q426" s="31"/>
      <c r="R426" s="31"/>
      <c r="S426" s="31"/>
      <c r="T426" s="31"/>
      <c r="U426" s="31"/>
      <c r="V426" s="31"/>
      <c r="W426" s="31"/>
    </row>
    <row r="427" spans="1:23">
      <c r="A427" s="31"/>
      <c r="B427" s="31"/>
      <c r="C427" s="31"/>
      <c r="D427" s="31"/>
      <c r="E427" s="31"/>
      <c r="F427" s="31"/>
      <c r="G427" s="31"/>
      <c r="H427" s="31"/>
      <c r="I427" s="31"/>
      <c r="J427" s="31"/>
      <c r="K427" s="31"/>
      <c r="L427" s="31"/>
      <c r="M427" s="31"/>
      <c r="N427" s="31"/>
      <c r="O427" s="31"/>
      <c r="P427" s="31"/>
      <c r="Q427" s="31"/>
      <c r="R427" s="31"/>
      <c r="S427" s="31"/>
      <c r="T427" s="31"/>
      <c r="U427" s="31"/>
      <c r="V427" s="31"/>
      <c r="W427" s="31"/>
    </row>
    <row r="428" spans="1:23">
      <c r="A428" s="31"/>
      <c r="B428" s="31"/>
      <c r="C428" s="31"/>
      <c r="D428" s="31"/>
      <c r="E428" s="31"/>
      <c r="F428" s="31"/>
      <c r="G428" s="31"/>
      <c r="H428" s="31"/>
      <c r="I428" s="31"/>
      <c r="J428" s="31"/>
      <c r="K428" s="31"/>
      <c r="L428" s="31"/>
      <c r="M428" s="31"/>
      <c r="N428" s="31"/>
      <c r="O428" s="31"/>
      <c r="P428" s="31"/>
      <c r="Q428" s="31"/>
      <c r="R428" s="31"/>
      <c r="S428" s="31"/>
      <c r="T428" s="31"/>
      <c r="U428" s="31"/>
      <c r="V428" s="31"/>
      <c r="W428" s="31"/>
    </row>
    <row r="429" spans="1:23">
      <c r="A429" s="31"/>
      <c r="B429" s="31"/>
      <c r="C429" s="31"/>
      <c r="D429" s="31"/>
      <c r="E429" s="31"/>
      <c r="F429" s="31"/>
      <c r="G429" s="31"/>
      <c r="H429" s="31"/>
      <c r="I429" s="31"/>
      <c r="J429" s="31"/>
      <c r="K429" s="31"/>
      <c r="L429" s="31"/>
      <c r="M429" s="31"/>
      <c r="N429" s="31"/>
      <c r="O429" s="31"/>
      <c r="P429" s="31"/>
      <c r="Q429" s="31"/>
      <c r="R429" s="31"/>
      <c r="S429" s="31"/>
      <c r="T429" s="31"/>
      <c r="U429" s="31"/>
      <c r="V429" s="31"/>
      <c r="W429" s="31"/>
    </row>
    <row r="430" spans="1:23">
      <c r="A430" s="31"/>
      <c r="B430" s="31"/>
      <c r="C430" s="31"/>
      <c r="D430" s="31"/>
      <c r="E430" s="31"/>
      <c r="F430" s="31"/>
      <c r="G430" s="31"/>
      <c r="H430" s="31"/>
      <c r="I430" s="31"/>
      <c r="J430" s="31"/>
      <c r="K430" s="31"/>
      <c r="L430" s="31"/>
      <c r="M430" s="31"/>
      <c r="N430" s="31"/>
      <c r="O430" s="31"/>
      <c r="P430" s="31"/>
      <c r="Q430" s="31"/>
      <c r="R430" s="31"/>
      <c r="S430" s="31"/>
      <c r="T430" s="31"/>
      <c r="U430" s="31"/>
      <c r="V430" s="31"/>
      <c r="W430" s="31"/>
    </row>
    <row r="431" spans="1:23">
      <c r="A431" s="31"/>
      <c r="B431" s="31"/>
      <c r="C431" s="31"/>
      <c r="D431" s="31"/>
      <c r="E431" s="31"/>
      <c r="F431" s="31"/>
      <c r="G431" s="31"/>
      <c r="H431" s="31"/>
      <c r="I431" s="31"/>
      <c r="J431" s="31"/>
      <c r="K431" s="31"/>
      <c r="L431" s="31"/>
      <c r="M431" s="31"/>
      <c r="N431" s="31"/>
      <c r="O431" s="31"/>
      <c r="P431" s="31"/>
      <c r="Q431" s="31"/>
      <c r="R431" s="31"/>
      <c r="S431" s="31"/>
      <c r="T431" s="31"/>
      <c r="U431" s="31"/>
      <c r="V431" s="31"/>
      <c r="W431" s="31"/>
    </row>
    <row r="432" spans="1:23">
      <c r="A432" s="31"/>
      <c r="B432" s="31"/>
      <c r="C432" s="31"/>
      <c r="D432" s="31"/>
      <c r="E432" s="31"/>
      <c r="F432" s="31"/>
      <c r="G432" s="31"/>
      <c r="H432" s="31"/>
      <c r="I432" s="31"/>
      <c r="J432" s="31"/>
      <c r="K432" s="31"/>
      <c r="L432" s="31"/>
      <c r="M432" s="31"/>
      <c r="N432" s="31"/>
      <c r="O432" s="31"/>
      <c r="P432" s="31"/>
      <c r="Q432" s="31"/>
      <c r="R432" s="31"/>
      <c r="S432" s="31"/>
      <c r="T432" s="31"/>
      <c r="U432" s="31"/>
      <c r="V432" s="31"/>
      <c r="W432" s="31"/>
    </row>
    <row r="433" spans="1:23">
      <c r="A433" s="31"/>
      <c r="B433" s="31"/>
      <c r="C433" s="31"/>
      <c r="D433" s="31"/>
      <c r="E433" s="31"/>
      <c r="F433" s="31"/>
      <c r="G433" s="31"/>
      <c r="H433" s="31"/>
      <c r="I433" s="31"/>
      <c r="J433" s="31"/>
      <c r="K433" s="31"/>
      <c r="L433" s="31"/>
      <c r="M433" s="31"/>
      <c r="N433" s="31"/>
      <c r="O433" s="31"/>
      <c r="P433" s="31"/>
      <c r="Q433" s="31"/>
      <c r="R433" s="31"/>
      <c r="S433" s="31"/>
      <c r="T433" s="31"/>
      <c r="U433" s="31"/>
      <c r="V433" s="31"/>
      <c r="W433" s="31"/>
    </row>
    <row r="434" spans="1:23">
      <c r="A434" s="31"/>
      <c r="B434" s="31"/>
      <c r="C434" s="31"/>
      <c r="D434" s="31"/>
      <c r="E434" s="31"/>
      <c r="F434" s="31"/>
      <c r="G434" s="31"/>
      <c r="H434" s="31"/>
      <c r="I434" s="31"/>
      <c r="J434" s="31"/>
      <c r="K434" s="31"/>
      <c r="L434" s="31"/>
      <c r="M434" s="31"/>
      <c r="N434" s="31"/>
      <c r="O434" s="31"/>
      <c r="P434" s="31"/>
      <c r="Q434" s="31"/>
      <c r="R434" s="31"/>
      <c r="S434" s="31"/>
      <c r="T434" s="31"/>
      <c r="U434" s="31"/>
      <c r="V434" s="31"/>
      <c r="W434" s="31"/>
    </row>
    <row r="435" spans="1:23">
      <c r="A435" s="31"/>
      <c r="B435" s="31"/>
      <c r="C435" s="31"/>
      <c r="D435" s="31"/>
      <c r="E435" s="31"/>
      <c r="F435" s="31"/>
      <c r="G435" s="31"/>
      <c r="H435" s="31"/>
      <c r="I435" s="31"/>
      <c r="J435" s="31"/>
      <c r="K435" s="31"/>
      <c r="L435" s="31"/>
      <c r="M435" s="31"/>
      <c r="N435" s="31"/>
      <c r="O435" s="31"/>
      <c r="P435" s="31"/>
      <c r="Q435" s="31"/>
      <c r="R435" s="31"/>
      <c r="S435" s="31"/>
      <c r="T435" s="31"/>
      <c r="U435" s="31"/>
      <c r="V435" s="31"/>
      <c r="W435" s="31"/>
    </row>
    <row r="436" spans="1:23">
      <c r="A436" s="31"/>
      <c r="B436" s="31"/>
      <c r="C436" s="31"/>
      <c r="D436" s="31"/>
      <c r="E436" s="31"/>
      <c r="F436" s="31"/>
      <c r="G436" s="31"/>
      <c r="H436" s="31"/>
      <c r="I436" s="31"/>
      <c r="J436" s="31"/>
      <c r="K436" s="31"/>
      <c r="L436" s="31"/>
      <c r="M436" s="31"/>
      <c r="N436" s="31"/>
      <c r="O436" s="31"/>
      <c r="P436" s="31"/>
      <c r="Q436" s="31"/>
      <c r="R436" s="31"/>
      <c r="S436" s="31"/>
      <c r="T436" s="31"/>
      <c r="U436" s="31"/>
      <c r="V436" s="31"/>
      <c r="W436" s="31"/>
    </row>
    <row r="437" spans="1:23">
      <c r="A437" s="31"/>
      <c r="B437" s="31"/>
      <c r="C437" s="31"/>
      <c r="D437" s="31"/>
      <c r="E437" s="31"/>
      <c r="F437" s="31"/>
      <c r="G437" s="31"/>
      <c r="H437" s="31"/>
      <c r="I437" s="31"/>
      <c r="J437" s="31"/>
      <c r="K437" s="31"/>
      <c r="L437" s="31"/>
      <c r="M437" s="31"/>
      <c r="N437" s="31"/>
      <c r="O437" s="31"/>
      <c r="P437" s="31"/>
      <c r="Q437" s="31"/>
      <c r="R437" s="31"/>
      <c r="S437" s="31"/>
      <c r="T437" s="31"/>
      <c r="U437" s="31"/>
      <c r="V437" s="31"/>
      <c r="W437" s="31"/>
    </row>
    <row r="438" spans="1:23">
      <c r="A438" s="31"/>
      <c r="B438" s="31"/>
      <c r="C438" s="31"/>
      <c r="D438" s="31"/>
      <c r="E438" s="31"/>
      <c r="F438" s="31"/>
      <c r="G438" s="31"/>
      <c r="H438" s="31"/>
      <c r="I438" s="31"/>
      <c r="J438" s="31"/>
      <c r="K438" s="31"/>
      <c r="L438" s="31"/>
      <c r="M438" s="31"/>
      <c r="N438" s="31"/>
      <c r="O438" s="31"/>
      <c r="P438" s="31"/>
      <c r="Q438" s="31"/>
      <c r="R438" s="31"/>
      <c r="S438" s="31"/>
      <c r="T438" s="31"/>
      <c r="U438" s="31"/>
      <c r="V438" s="31"/>
      <c r="W438" s="31"/>
    </row>
    <row r="439" spans="1:23">
      <c r="A439" s="31"/>
      <c r="B439" s="31"/>
      <c r="C439" s="31"/>
      <c r="D439" s="31"/>
      <c r="E439" s="31"/>
      <c r="F439" s="31"/>
      <c r="G439" s="31"/>
      <c r="H439" s="31"/>
      <c r="I439" s="31"/>
      <c r="J439" s="31"/>
      <c r="K439" s="31"/>
      <c r="L439" s="31"/>
      <c r="M439" s="31"/>
      <c r="N439" s="31"/>
      <c r="O439" s="31"/>
      <c r="P439" s="31"/>
      <c r="Q439" s="31"/>
      <c r="R439" s="31"/>
      <c r="S439" s="31"/>
      <c r="T439" s="31"/>
      <c r="U439" s="31"/>
      <c r="V439" s="31"/>
      <c r="W439" s="31"/>
    </row>
    <row r="440" spans="1:23">
      <c r="A440" s="31"/>
      <c r="B440" s="31"/>
      <c r="C440" s="31"/>
      <c r="D440" s="31"/>
      <c r="E440" s="31"/>
      <c r="F440" s="31"/>
      <c r="G440" s="31"/>
      <c r="H440" s="31"/>
      <c r="I440" s="31"/>
      <c r="J440" s="31"/>
      <c r="K440" s="31"/>
      <c r="L440" s="31"/>
      <c r="M440" s="31"/>
      <c r="N440" s="31"/>
      <c r="O440" s="31"/>
      <c r="P440" s="31"/>
      <c r="Q440" s="31"/>
      <c r="R440" s="31"/>
      <c r="S440" s="31"/>
      <c r="T440" s="31"/>
      <c r="U440" s="31"/>
      <c r="V440" s="31"/>
      <c r="W440" s="31"/>
    </row>
    <row r="441" spans="1:23">
      <c r="A441" s="31"/>
      <c r="B441" s="31"/>
      <c r="C441" s="31"/>
      <c r="D441" s="31"/>
      <c r="E441" s="31"/>
      <c r="F441" s="31"/>
      <c r="G441" s="31"/>
      <c r="H441" s="31"/>
      <c r="I441" s="31"/>
      <c r="J441" s="31"/>
      <c r="K441" s="31"/>
      <c r="L441" s="31"/>
      <c r="M441" s="31"/>
      <c r="N441" s="31"/>
      <c r="O441" s="31"/>
      <c r="P441" s="31"/>
      <c r="Q441" s="31"/>
      <c r="R441" s="31"/>
      <c r="S441" s="31"/>
      <c r="T441" s="31"/>
      <c r="U441" s="31"/>
      <c r="V441" s="31"/>
      <c r="W441" s="31"/>
    </row>
    <row r="442" spans="1:23">
      <c r="A442" s="31"/>
      <c r="B442" s="31"/>
      <c r="C442" s="31"/>
      <c r="D442" s="31"/>
      <c r="E442" s="31"/>
      <c r="F442" s="31"/>
      <c r="G442" s="31"/>
      <c r="H442" s="31"/>
      <c r="I442" s="31"/>
      <c r="J442" s="31"/>
      <c r="K442" s="31"/>
      <c r="L442" s="31"/>
      <c r="M442" s="31"/>
      <c r="N442" s="31"/>
      <c r="O442" s="31"/>
      <c r="P442" s="31"/>
      <c r="Q442" s="31"/>
      <c r="R442" s="31"/>
      <c r="S442" s="31"/>
      <c r="T442" s="31"/>
      <c r="U442" s="31"/>
      <c r="V442" s="31"/>
      <c r="W442" s="31"/>
    </row>
    <row r="443" spans="1:23">
      <c r="A443" s="31"/>
      <c r="B443" s="31"/>
      <c r="C443" s="31"/>
      <c r="D443" s="31"/>
      <c r="E443" s="31"/>
      <c r="F443" s="31"/>
      <c r="G443" s="31"/>
      <c r="H443" s="31"/>
      <c r="I443" s="31"/>
      <c r="J443" s="31"/>
      <c r="K443" s="31"/>
      <c r="L443" s="31"/>
      <c r="M443" s="31"/>
      <c r="N443" s="31"/>
      <c r="O443" s="31"/>
      <c r="P443" s="31"/>
      <c r="Q443" s="31"/>
      <c r="R443" s="31"/>
      <c r="S443" s="31"/>
      <c r="T443" s="31"/>
      <c r="U443" s="31"/>
      <c r="V443" s="31"/>
      <c r="W443" s="31"/>
    </row>
    <row r="444" spans="1:23">
      <c r="A444" s="31"/>
      <c r="B444" s="31"/>
      <c r="C444" s="31"/>
      <c r="D444" s="31"/>
      <c r="E444" s="31"/>
      <c r="F444" s="31"/>
      <c r="G444" s="31"/>
      <c r="H444" s="31"/>
      <c r="I444" s="31"/>
      <c r="J444" s="31"/>
      <c r="K444" s="31"/>
      <c r="L444" s="31"/>
      <c r="M444" s="31"/>
      <c r="N444" s="31"/>
      <c r="O444" s="31"/>
      <c r="P444" s="31"/>
      <c r="Q444" s="31"/>
      <c r="R444" s="31"/>
      <c r="S444" s="31"/>
      <c r="T444" s="31"/>
      <c r="U444" s="31"/>
      <c r="V444" s="31"/>
      <c r="W444" s="31"/>
    </row>
    <row r="445" spans="1:23">
      <c r="A445" s="31"/>
      <c r="B445" s="31"/>
      <c r="C445" s="31"/>
      <c r="D445" s="31"/>
      <c r="E445" s="31"/>
      <c r="F445" s="31"/>
      <c r="G445" s="31"/>
      <c r="H445" s="31"/>
      <c r="I445" s="31"/>
      <c r="J445" s="31"/>
      <c r="K445" s="31"/>
      <c r="L445" s="31"/>
      <c r="M445" s="31"/>
      <c r="N445" s="31"/>
      <c r="O445" s="31"/>
      <c r="P445" s="31"/>
      <c r="Q445" s="31"/>
      <c r="R445" s="31"/>
      <c r="S445" s="31"/>
      <c r="T445" s="31"/>
      <c r="U445" s="31"/>
      <c r="V445" s="31"/>
      <c r="W445" s="31"/>
    </row>
    <row r="446" spans="1:23">
      <c r="A446" s="31"/>
      <c r="B446" s="31"/>
      <c r="C446" s="31"/>
      <c r="D446" s="31"/>
      <c r="E446" s="31"/>
      <c r="F446" s="31"/>
      <c r="G446" s="31"/>
      <c r="H446" s="31"/>
      <c r="I446" s="31"/>
      <c r="J446" s="31"/>
      <c r="K446" s="31"/>
      <c r="L446" s="31"/>
      <c r="M446" s="31"/>
      <c r="N446" s="31"/>
      <c r="O446" s="31"/>
      <c r="P446" s="31"/>
      <c r="Q446" s="31"/>
      <c r="R446" s="31"/>
      <c r="S446" s="31"/>
      <c r="T446" s="31"/>
      <c r="U446" s="31"/>
      <c r="V446" s="31"/>
      <c r="W446" s="31"/>
    </row>
    <row r="447" spans="1:23">
      <c r="A447" s="31"/>
      <c r="B447" s="31"/>
      <c r="C447" s="31"/>
      <c r="D447" s="31"/>
      <c r="E447" s="31"/>
      <c r="F447" s="31"/>
      <c r="G447" s="31"/>
      <c r="H447" s="31"/>
      <c r="I447" s="31"/>
      <c r="J447" s="31"/>
      <c r="K447" s="31"/>
      <c r="L447" s="31"/>
      <c r="M447" s="31"/>
      <c r="N447" s="31"/>
      <c r="O447" s="31"/>
      <c r="P447" s="31"/>
      <c r="Q447" s="31"/>
      <c r="R447" s="31"/>
      <c r="S447" s="31"/>
      <c r="T447" s="31"/>
      <c r="U447" s="31"/>
      <c r="V447" s="31"/>
      <c r="W447" s="31"/>
    </row>
    <row r="448" spans="1:23">
      <c r="A448" s="31"/>
      <c r="B448" s="31"/>
      <c r="C448" s="31"/>
      <c r="D448" s="31"/>
      <c r="E448" s="31"/>
      <c r="F448" s="31"/>
      <c r="G448" s="31"/>
      <c r="H448" s="31"/>
      <c r="I448" s="31"/>
      <c r="J448" s="31"/>
      <c r="K448" s="31"/>
      <c r="L448" s="31"/>
      <c r="M448" s="31"/>
      <c r="N448" s="31"/>
      <c r="O448" s="31"/>
      <c r="P448" s="31"/>
      <c r="Q448" s="31"/>
      <c r="R448" s="31"/>
      <c r="S448" s="31"/>
      <c r="T448" s="31"/>
      <c r="U448" s="31"/>
      <c r="V448" s="31"/>
      <c r="W448" s="31"/>
    </row>
    <row r="449" spans="1:23">
      <c r="A449" s="31"/>
      <c r="B449" s="31"/>
      <c r="C449" s="31"/>
      <c r="D449" s="31"/>
      <c r="E449" s="31"/>
      <c r="F449" s="31"/>
      <c r="G449" s="31"/>
      <c r="H449" s="31"/>
      <c r="I449" s="31"/>
      <c r="J449" s="31"/>
      <c r="K449" s="31"/>
      <c r="L449" s="31"/>
      <c r="M449" s="31"/>
      <c r="N449" s="31"/>
      <c r="O449" s="31"/>
      <c r="P449" s="31"/>
      <c r="Q449" s="31"/>
      <c r="R449" s="31"/>
      <c r="S449" s="31"/>
      <c r="T449" s="31"/>
      <c r="U449" s="31"/>
      <c r="V449" s="31"/>
      <c r="W449" s="31"/>
    </row>
    <row r="450" spans="1:23">
      <c r="A450" s="31"/>
      <c r="B450" s="31"/>
      <c r="C450" s="31"/>
      <c r="D450" s="31"/>
      <c r="E450" s="31"/>
      <c r="F450" s="31"/>
      <c r="G450" s="31"/>
      <c r="H450" s="31"/>
      <c r="I450" s="31"/>
      <c r="J450" s="31"/>
      <c r="K450" s="31"/>
      <c r="L450" s="31"/>
      <c r="M450" s="31"/>
      <c r="N450" s="31"/>
      <c r="O450" s="31"/>
      <c r="P450" s="31"/>
      <c r="Q450" s="31"/>
      <c r="R450" s="31"/>
      <c r="S450" s="31"/>
      <c r="T450" s="31"/>
      <c r="U450" s="31"/>
      <c r="V450" s="31"/>
      <c r="W450" s="31"/>
    </row>
    <row r="451" spans="1:23">
      <c r="A451" s="31"/>
      <c r="B451" s="31"/>
      <c r="C451" s="31"/>
      <c r="D451" s="31"/>
      <c r="E451" s="31"/>
      <c r="F451" s="31"/>
      <c r="G451" s="31"/>
      <c r="H451" s="31"/>
      <c r="I451" s="31"/>
      <c r="J451" s="31"/>
      <c r="K451" s="31"/>
      <c r="L451" s="31"/>
      <c r="M451" s="31"/>
      <c r="N451" s="31"/>
      <c r="O451" s="31"/>
      <c r="P451" s="31"/>
      <c r="Q451" s="31"/>
      <c r="R451" s="31"/>
      <c r="S451" s="31"/>
      <c r="T451" s="31"/>
      <c r="U451" s="31"/>
      <c r="V451" s="31"/>
      <c r="W451" s="31"/>
    </row>
    <row r="452" spans="1:23">
      <c r="A452" s="31"/>
      <c r="B452" s="31"/>
      <c r="C452" s="31"/>
      <c r="D452" s="31"/>
      <c r="E452" s="31"/>
      <c r="F452" s="31"/>
      <c r="G452" s="31"/>
      <c r="H452" s="31"/>
      <c r="I452" s="31"/>
      <c r="J452" s="31"/>
      <c r="K452" s="31"/>
      <c r="L452" s="31"/>
      <c r="M452" s="31"/>
      <c r="N452" s="31"/>
      <c r="O452" s="31"/>
      <c r="P452" s="31"/>
      <c r="Q452" s="31"/>
      <c r="R452" s="31"/>
      <c r="S452" s="31"/>
      <c r="T452" s="31"/>
      <c r="U452" s="31"/>
      <c r="V452" s="31"/>
      <c r="W452" s="31"/>
    </row>
    <row r="453" spans="1:23">
      <c r="A453" s="31"/>
      <c r="B453" s="31"/>
      <c r="C453" s="31"/>
      <c r="D453" s="31"/>
      <c r="E453" s="31"/>
      <c r="F453" s="31"/>
      <c r="G453" s="31"/>
      <c r="H453" s="31"/>
      <c r="I453" s="31"/>
      <c r="J453" s="31"/>
      <c r="K453" s="31"/>
      <c r="L453" s="31"/>
      <c r="M453" s="31"/>
      <c r="N453" s="31"/>
      <c r="O453" s="31"/>
      <c r="P453" s="31"/>
      <c r="Q453" s="31"/>
      <c r="R453" s="31"/>
      <c r="S453" s="31"/>
      <c r="T453" s="31"/>
      <c r="U453" s="31"/>
      <c r="V453" s="31"/>
      <c r="W453" s="31"/>
    </row>
    <row r="454" spans="1:23">
      <c r="A454" s="31"/>
      <c r="B454" s="31"/>
      <c r="C454" s="31"/>
      <c r="D454" s="31"/>
      <c r="E454" s="31"/>
      <c r="F454" s="31"/>
      <c r="G454" s="31"/>
      <c r="H454" s="31"/>
      <c r="I454" s="31"/>
      <c r="J454" s="31"/>
      <c r="K454" s="31"/>
      <c r="L454" s="31"/>
      <c r="M454" s="31"/>
      <c r="N454" s="31"/>
      <c r="O454" s="31"/>
      <c r="P454" s="31"/>
      <c r="Q454" s="31"/>
      <c r="R454" s="31"/>
      <c r="S454" s="31"/>
      <c r="T454" s="31"/>
      <c r="U454" s="31"/>
      <c r="V454" s="31"/>
      <c r="W454" s="31"/>
    </row>
    <row r="455" spans="1:23">
      <c r="A455" s="31"/>
      <c r="B455" s="31"/>
      <c r="C455" s="31"/>
      <c r="D455" s="31"/>
      <c r="E455" s="31"/>
      <c r="F455" s="31"/>
      <c r="G455" s="31"/>
      <c r="H455" s="31"/>
      <c r="I455" s="31"/>
      <c r="J455" s="31"/>
      <c r="K455" s="31"/>
      <c r="L455" s="31"/>
      <c r="M455" s="31"/>
      <c r="N455" s="31"/>
      <c r="O455" s="31"/>
      <c r="P455" s="31"/>
      <c r="Q455" s="31"/>
      <c r="R455" s="31"/>
      <c r="S455" s="31"/>
      <c r="T455" s="31"/>
      <c r="U455" s="31"/>
      <c r="V455" s="31"/>
      <c r="W455" s="31"/>
    </row>
    <row r="456" spans="1:23">
      <c r="A456" s="31"/>
      <c r="B456" s="31"/>
      <c r="C456" s="31"/>
      <c r="D456" s="31"/>
      <c r="E456" s="31"/>
      <c r="F456" s="31"/>
      <c r="G456" s="31"/>
      <c r="H456" s="31"/>
      <c r="I456" s="31"/>
      <c r="J456" s="31"/>
      <c r="K456" s="31"/>
      <c r="L456" s="31"/>
      <c r="M456" s="31"/>
      <c r="N456" s="31"/>
      <c r="O456" s="31"/>
      <c r="P456" s="31"/>
      <c r="Q456" s="31"/>
      <c r="R456" s="31"/>
      <c r="S456" s="31"/>
      <c r="T456" s="31"/>
      <c r="U456" s="31"/>
      <c r="V456" s="31"/>
      <c r="W456" s="31"/>
    </row>
    <row r="457" spans="1:23">
      <c r="A457" s="31"/>
      <c r="B457" s="31"/>
      <c r="C457" s="31"/>
      <c r="D457" s="31"/>
      <c r="E457" s="31"/>
      <c r="F457" s="31"/>
      <c r="G457" s="31"/>
      <c r="H457" s="31"/>
      <c r="I457" s="31"/>
      <c r="J457" s="31"/>
      <c r="K457" s="31"/>
      <c r="L457" s="31"/>
      <c r="M457" s="31"/>
      <c r="N457" s="31"/>
      <c r="O457" s="31"/>
      <c r="P457" s="31"/>
      <c r="Q457" s="31"/>
      <c r="R457" s="31"/>
      <c r="S457" s="31"/>
      <c r="T457" s="31"/>
      <c r="U457" s="31"/>
      <c r="V457" s="31"/>
      <c r="W457" s="31"/>
    </row>
    <row r="458" spans="1:23">
      <c r="A458" s="31"/>
      <c r="B458" s="31"/>
      <c r="C458" s="31"/>
      <c r="D458" s="31"/>
      <c r="E458" s="31"/>
      <c r="F458" s="31"/>
      <c r="G458" s="31"/>
      <c r="H458" s="31"/>
      <c r="I458" s="31"/>
      <c r="J458" s="31"/>
      <c r="K458" s="31"/>
      <c r="L458" s="31"/>
      <c r="M458" s="31"/>
      <c r="N458" s="31"/>
      <c r="O458" s="31"/>
      <c r="P458" s="31"/>
      <c r="Q458" s="31"/>
      <c r="R458" s="31"/>
      <c r="S458" s="31"/>
      <c r="T458" s="31"/>
      <c r="U458" s="31"/>
      <c r="V458" s="31"/>
      <c r="W458" s="31"/>
    </row>
    <row r="459" spans="1:23">
      <c r="A459" s="31"/>
      <c r="B459" s="31"/>
      <c r="C459" s="31"/>
      <c r="D459" s="31"/>
      <c r="E459" s="31"/>
      <c r="F459" s="31"/>
      <c r="G459" s="31"/>
      <c r="H459" s="31"/>
      <c r="I459" s="31"/>
      <c r="J459" s="31"/>
      <c r="K459" s="31"/>
      <c r="L459" s="31"/>
      <c r="M459" s="31"/>
      <c r="N459" s="31"/>
      <c r="O459" s="31"/>
      <c r="P459" s="31"/>
      <c r="Q459" s="31"/>
      <c r="R459" s="31"/>
      <c r="S459" s="31"/>
      <c r="T459" s="31"/>
      <c r="U459" s="31"/>
      <c r="V459" s="31"/>
      <c r="W459" s="31"/>
    </row>
    <row r="460" spans="1:23">
      <c r="A460" s="31"/>
      <c r="B460" s="31"/>
      <c r="C460" s="31"/>
      <c r="D460" s="31"/>
      <c r="E460" s="31"/>
      <c r="F460" s="31"/>
      <c r="G460" s="31"/>
      <c r="H460" s="31"/>
      <c r="I460" s="31"/>
      <c r="J460" s="31"/>
      <c r="K460" s="31"/>
      <c r="L460" s="31"/>
      <c r="M460" s="31"/>
      <c r="N460" s="31"/>
      <c r="O460" s="31"/>
      <c r="P460" s="31"/>
      <c r="Q460" s="31"/>
      <c r="R460" s="31"/>
      <c r="S460" s="31"/>
      <c r="T460" s="31"/>
      <c r="U460" s="31"/>
      <c r="V460" s="31"/>
      <c r="W460" s="31"/>
    </row>
    <row r="461" spans="1:23">
      <c r="A461" s="31"/>
      <c r="B461" s="31"/>
      <c r="C461" s="31"/>
      <c r="D461" s="31"/>
      <c r="E461" s="31"/>
      <c r="F461" s="31"/>
      <c r="G461" s="31"/>
      <c r="H461" s="31"/>
      <c r="I461" s="31"/>
      <c r="J461" s="31"/>
      <c r="K461" s="31"/>
      <c r="L461" s="31"/>
      <c r="M461" s="31"/>
      <c r="N461" s="31"/>
      <c r="O461" s="31"/>
      <c r="P461" s="31"/>
      <c r="Q461" s="31"/>
      <c r="R461" s="31"/>
      <c r="S461" s="31"/>
      <c r="T461" s="31"/>
      <c r="U461" s="31"/>
      <c r="V461" s="31"/>
      <c r="W461" s="31"/>
    </row>
    <row r="462" spans="1:23">
      <c r="A462" s="31"/>
      <c r="B462" s="31"/>
      <c r="C462" s="31"/>
      <c r="D462" s="31"/>
      <c r="E462" s="31"/>
      <c r="F462" s="31"/>
      <c r="G462" s="31"/>
      <c r="H462" s="31"/>
      <c r="I462" s="31"/>
      <c r="J462" s="31"/>
      <c r="K462" s="31"/>
      <c r="L462" s="31"/>
      <c r="M462" s="31"/>
      <c r="N462" s="31"/>
      <c r="O462" s="31"/>
      <c r="P462" s="31"/>
      <c r="Q462" s="31"/>
      <c r="R462" s="31"/>
      <c r="S462" s="31"/>
      <c r="T462" s="31"/>
      <c r="U462" s="31"/>
      <c r="V462" s="31"/>
      <c r="W462" s="31"/>
    </row>
    <row r="463" spans="1:23">
      <c r="A463" s="31"/>
      <c r="B463" s="31"/>
      <c r="C463" s="31"/>
      <c r="D463" s="31"/>
      <c r="E463" s="31"/>
      <c r="F463" s="31"/>
      <c r="G463" s="31"/>
      <c r="H463" s="31"/>
      <c r="I463" s="31"/>
      <c r="J463" s="31"/>
      <c r="K463" s="31"/>
      <c r="L463" s="31"/>
      <c r="M463" s="31"/>
      <c r="N463" s="31"/>
      <c r="O463" s="31"/>
      <c r="P463" s="31"/>
      <c r="Q463" s="31"/>
      <c r="R463" s="31"/>
      <c r="S463" s="31"/>
      <c r="T463" s="31"/>
      <c r="U463" s="31"/>
      <c r="V463" s="31"/>
      <c r="W463" s="31"/>
    </row>
    <row r="464" spans="1:23">
      <c r="A464" s="31"/>
      <c r="B464" s="31"/>
      <c r="C464" s="31"/>
      <c r="D464" s="31"/>
      <c r="E464" s="31"/>
      <c r="F464" s="31"/>
      <c r="G464" s="31"/>
      <c r="H464" s="31"/>
      <c r="I464" s="31"/>
      <c r="J464" s="31"/>
      <c r="K464" s="31"/>
      <c r="L464" s="31"/>
      <c r="M464" s="31"/>
      <c r="N464" s="31"/>
      <c r="O464" s="31"/>
      <c r="P464" s="31"/>
      <c r="Q464" s="31"/>
      <c r="R464" s="31"/>
      <c r="S464" s="31"/>
      <c r="T464" s="31"/>
      <c r="U464" s="31"/>
      <c r="V464" s="31"/>
      <c r="W464" s="31"/>
    </row>
    <row r="465" spans="1:23">
      <c r="A465" s="31"/>
      <c r="B465" s="31"/>
      <c r="C465" s="31"/>
      <c r="D465" s="31"/>
      <c r="E465" s="31"/>
      <c r="F465" s="31"/>
      <c r="G465" s="31"/>
      <c r="H465" s="31"/>
      <c r="I465" s="31"/>
      <c r="J465" s="31"/>
      <c r="K465" s="31"/>
      <c r="L465" s="31"/>
      <c r="M465" s="31"/>
      <c r="N465" s="31"/>
      <c r="O465" s="31"/>
      <c r="P465" s="31"/>
      <c r="Q465" s="31"/>
      <c r="R465" s="31"/>
      <c r="S465" s="31"/>
      <c r="T465" s="31"/>
      <c r="U465" s="31"/>
      <c r="V465" s="31"/>
      <c r="W465" s="31"/>
    </row>
    <row r="466" spans="1:23">
      <c r="A466" s="31"/>
      <c r="B466" s="31"/>
      <c r="C466" s="31"/>
      <c r="D466" s="31"/>
      <c r="E466" s="31"/>
      <c r="F466" s="31"/>
      <c r="G466" s="31"/>
      <c r="H466" s="31"/>
      <c r="I466" s="31"/>
      <c r="J466" s="31"/>
      <c r="K466" s="31"/>
      <c r="L466" s="31"/>
      <c r="M466" s="31"/>
      <c r="N466" s="31"/>
      <c r="O466" s="31"/>
      <c r="P466" s="31"/>
      <c r="Q466" s="31"/>
      <c r="R466" s="31"/>
      <c r="S466" s="31"/>
      <c r="T466" s="31"/>
      <c r="U466" s="31"/>
      <c r="V466" s="31"/>
      <c r="W466" s="31"/>
    </row>
    <row r="467" spans="1:23">
      <c r="A467" s="31"/>
      <c r="B467" s="31"/>
      <c r="C467" s="31"/>
      <c r="D467" s="31"/>
      <c r="E467" s="31"/>
      <c r="F467" s="31"/>
      <c r="G467" s="31"/>
      <c r="H467" s="31"/>
      <c r="I467" s="31"/>
      <c r="J467" s="31"/>
      <c r="K467" s="31"/>
      <c r="L467" s="31"/>
      <c r="M467" s="31"/>
      <c r="N467" s="31"/>
      <c r="O467" s="31"/>
      <c r="P467" s="31"/>
      <c r="Q467" s="31"/>
      <c r="R467" s="31"/>
      <c r="S467" s="31"/>
      <c r="T467" s="31"/>
      <c r="U467" s="31"/>
      <c r="V467" s="31"/>
      <c r="W467" s="31"/>
    </row>
    <row r="468" spans="1:23">
      <c r="A468" s="31"/>
      <c r="B468" s="31"/>
      <c r="C468" s="31"/>
      <c r="D468" s="31"/>
      <c r="E468" s="31"/>
      <c r="F468" s="31"/>
      <c r="G468" s="31"/>
      <c r="H468" s="31"/>
      <c r="I468" s="31"/>
      <c r="J468" s="31"/>
      <c r="K468" s="31"/>
      <c r="L468" s="31"/>
      <c r="M468" s="31"/>
      <c r="N468" s="31"/>
      <c r="O468" s="31"/>
      <c r="P468" s="31"/>
      <c r="Q468" s="31"/>
      <c r="R468" s="31"/>
      <c r="S468" s="31"/>
      <c r="T468" s="31"/>
      <c r="U468" s="31"/>
      <c r="V468" s="31"/>
      <c r="W468" s="31"/>
    </row>
    <row r="469" spans="1:23">
      <c r="A469" s="31"/>
      <c r="B469" s="31"/>
      <c r="C469" s="31"/>
      <c r="D469" s="31"/>
      <c r="E469" s="31"/>
      <c r="F469" s="31"/>
      <c r="G469" s="31"/>
      <c r="H469" s="31"/>
      <c r="I469" s="31"/>
      <c r="J469" s="31"/>
      <c r="K469" s="31"/>
      <c r="L469" s="31"/>
      <c r="M469" s="31"/>
      <c r="N469" s="31"/>
      <c r="O469" s="31"/>
      <c r="P469" s="31"/>
      <c r="Q469" s="31"/>
      <c r="R469" s="31"/>
      <c r="S469" s="31"/>
      <c r="T469" s="31"/>
      <c r="U469" s="31"/>
      <c r="V469" s="31"/>
      <c r="W469" s="31"/>
    </row>
    <row r="470" spans="1:23">
      <c r="A470" s="31"/>
      <c r="B470" s="31"/>
      <c r="C470" s="31"/>
      <c r="D470" s="31"/>
      <c r="E470" s="31"/>
      <c r="F470" s="31"/>
      <c r="G470" s="31"/>
      <c r="H470" s="31"/>
      <c r="I470" s="31"/>
      <c r="J470" s="31"/>
      <c r="K470" s="31"/>
      <c r="L470" s="31"/>
      <c r="M470" s="31"/>
      <c r="N470" s="31"/>
      <c r="O470" s="31"/>
      <c r="P470" s="31"/>
      <c r="Q470" s="31"/>
      <c r="R470" s="31"/>
      <c r="S470" s="31"/>
      <c r="T470" s="31"/>
      <c r="U470" s="31"/>
      <c r="V470" s="31"/>
      <c r="W470" s="31"/>
    </row>
    <row r="471" spans="1:23">
      <c r="A471" s="31"/>
      <c r="B471" s="31"/>
      <c r="C471" s="31"/>
      <c r="D471" s="31"/>
      <c r="E471" s="31"/>
      <c r="F471" s="31"/>
      <c r="G471" s="31"/>
      <c r="H471" s="31"/>
      <c r="I471" s="31"/>
      <c r="J471" s="31"/>
      <c r="K471" s="31"/>
      <c r="L471" s="31"/>
      <c r="M471" s="31"/>
      <c r="N471" s="31"/>
      <c r="O471" s="31"/>
      <c r="P471" s="31"/>
      <c r="Q471" s="31"/>
      <c r="R471" s="31"/>
      <c r="S471" s="31"/>
      <c r="T471" s="31"/>
      <c r="U471" s="31"/>
      <c r="V471" s="31"/>
      <c r="W471" s="31"/>
    </row>
    <row r="472" spans="1:23">
      <c r="A472" s="31"/>
      <c r="B472" s="31"/>
      <c r="C472" s="31"/>
      <c r="D472" s="31"/>
      <c r="E472" s="31"/>
      <c r="F472" s="31"/>
      <c r="G472" s="31"/>
      <c r="H472" s="31"/>
      <c r="I472" s="31"/>
      <c r="J472" s="31"/>
      <c r="K472" s="31"/>
      <c r="L472" s="31"/>
      <c r="M472" s="31"/>
      <c r="N472" s="31"/>
      <c r="O472" s="31"/>
      <c r="P472" s="31"/>
      <c r="Q472" s="31"/>
      <c r="R472" s="31"/>
      <c r="S472" s="31"/>
      <c r="T472" s="31"/>
      <c r="U472" s="31"/>
      <c r="V472" s="31"/>
      <c r="W472" s="31"/>
    </row>
    <row r="473" spans="1:23">
      <c r="A473" s="31"/>
      <c r="B473" s="31"/>
      <c r="C473" s="31"/>
      <c r="D473" s="31"/>
      <c r="E473" s="31"/>
      <c r="F473" s="31"/>
      <c r="G473" s="31"/>
      <c r="H473" s="31"/>
      <c r="I473" s="31"/>
      <c r="J473" s="31"/>
      <c r="K473" s="31"/>
      <c r="L473" s="31"/>
      <c r="M473" s="31"/>
      <c r="N473" s="31"/>
      <c r="O473" s="31"/>
      <c r="P473" s="31"/>
      <c r="Q473" s="31"/>
      <c r="R473" s="31"/>
      <c r="S473" s="31"/>
      <c r="T473" s="31"/>
      <c r="U473" s="31"/>
      <c r="V473" s="31"/>
      <c r="W473" s="31"/>
    </row>
    <row r="474" spans="1:23">
      <c r="A474" s="31"/>
      <c r="B474" s="31"/>
      <c r="C474" s="31"/>
      <c r="D474" s="31"/>
      <c r="E474" s="31"/>
      <c r="F474" s="31"/>
      <c r="G474" s="31"/>
      <c r="H474" s="31"/>
      <c r="I474" s="31"/>
      <c r="J474" s="31"/>
      <c r="K474" s="31"/>
      <c r="L474" s="31"/>
      <c r="M474" s="31"/>
      <c r="N474" s="31"/>
      <c r="O474" s="31"/>
      <c r="P474" s="31"/>
      <c r="Q474" s="31"/>
      <c r="R474" s="31"/>
      <c r="S474" s="31"/>
      <c r="T474" s="31"/>
      <c r="U474" s="31"/>
      <c r="V474" s="31"/>
      <c r="W474" s="31"/>
    </row>
    <row r="475" spans="1:23">
      <c r="A475" s="31"/>
      <c r="B475" s="31"/>
      <c r="C475" s="31"/>
      <c r="D475" s="31"/>
      <c r="E475" s="31"/>
      <c r="F475" s="31"/>
      <c r="G475" s="31"/>
      <c r="H475" s="31"/>
      <c r="I475" s="31"/>
      <c r="J475" s="31"/>
      <c r="K475" s="31"/>
      <c r="L475" s="31"/>
      <c r="M475" s="31"/>
      <c r="N475" s="31"/>
      <c r="O475" s="31"/>
      <c r="P475" s="31"/>
      <c r="Q475" s="31"/>
      <c r="R475" s="31"/>
      <c r="S475" s="31"/>
      <c r="T475" s="31"/>
      <c r="U475" s="31"/>
      <c r="V475" s="31"/>
      <c r="W475" s="31"/>
    </row>
    <row r="476" spans="1:23">
      <c r="A476" s="31"/>
      <c r="B476" s="31"/>
      <c r="C476" s="31"/>
      <c r="D476" s="31"/>
      <c r="E476" s="31"/>
      <c r="F476" s="31"/>
      <c r="G476" s="31"/>
      <c r="H476" s="31"/>
      <c r="I476" s="31"/>
      <c r="J476" s="31"/>
      <c r="K476" s="31"/>
      <c r="L476" s="31"/>
      <c r="M476" s="31"/>
      <c r="N476" s="31"/>
      <c r="O476" s="31"/>
      <c r="P476" s="31"/>
      <c r="Q476" s="31"/>
      <c r="R476" s="31"/>
      <c r="S476" s="31"/>
      <c r="T476" s="31"/>
      <c r="U476" s="31"/>
      <c r="V476" s="31"/>
      <c r="W476" s="31"/>
    </row>
    <row r="477" spans="1:23">
      <c r="A477" s="31"/>
      <c r="B477" s="31"/>
      <c r="C477" s="31"/>
      <c r="D477" s="31"/>
      <c r="E477" s="31"/>
      <c r="F477" s="31"/>
      <c r="G477" s="31"/>
      <c r="H477" s="31"/>
      <c r="I477" s="31"/>
      <c r="J477" s="31"/>
      <c r="K477" s="31"/>
      <c r="L477" s="31"/>
      <c r="M477" s="31"/>
      <c r="N477" s="31"/>
      <c r="O477" s="31"/>
      <c r="P477" s="31"/>
      <c r="Q477" s="31"/>
      <c r="R477" s="31"/>
      <c r="S477" s="31"/>
      <c r="T477" s="31"/>
      <c r="U477" s="31"/>
      <c r="V477" s="31"/>
      <c r="W477" s="31"/>
    </row>
    <row r="478" spans="1:23">
      <c r="A478" s="31"/>
      <c r="B478" s="31"/>
      <c r="C478" s="31"/>
      <c r="D478" s="31"/>
      <c r="E478" s="31"/>
      <c r="F478" s="31"/>
      <c r="G478" s="31"/>
      <c r="H478" s="31"/>
      <c r="I478" s="31"/>
      <c r="J478" s="31"/>
      <c r="K478" s="31"/>
      <c r="L478" s="31"/>
      <c r="M478" s="31"/>
      <c r="N478" s="31"/>
      <c r="O478" s="31"/>
      <c r="P478" s="31"/>
      <c r="Q478" s="31"/>
      <c r="R478" s="31"/>
      <c r="S478" s="31"/>
      <c r="T478" s="31"/>
      <c r="U478" s="31"/>
      <c r="V478" s="31"/>
      <c r="W478" s="31"/>
    </row>
    <row r="479" spans="1:23">
      <c r="A479" s="31"/>
      <c r="B479" s="31"/>
      <c r="C479" s="31"/>
      <c r="D479" s="31"/>
      <c r="E479" s="31"/>
      <c r="F479" s="31"/>
      <c r="G479" s="31"/>
      <c r="H479" s="31"/>
      <c r="I479" s="31"/>
      <c r="J479" s="31"/>
      <c r="K479" s="31"/>
      <c r="L479" s="31"/>
      <c r="M479" s="31"/>
      <c r="N479" s="31"/>
      <c r="O479" s="31"/>
      <c r="P479" s="31"/>
      <c r="Q479" s="31"/>
      <c r="R479" s="31"/>
      <c r="S479" s="31"/>
      <c r="T479" s="31"/>
      <c r="U479" s="31"/>
      <c r="V479" s="31"/>
      <c r="W479" s="31"/>
    </row>
    <row r="480" spans="1:23">
      <c r="A480" s="31"/>
      <c r="B480" s="31"/>
      <c r="C480" s="31"/>
      <c r="D480" s="31"/>
      <c r="E480" s="31"/>
      <c r="F480" s="31"/>
      <c r="G480" s="31"/>
      <c r="H480" s="31"/>
      <c r="I480" s="31"/>
      <c r="J480" s="31"/>
      <c r="K480" s="31"/>
      <c r="L480" s="31"/>
      <c r="M480" s="31"/>
      <c r="N480" s="31"/>
      <c r="O480" s="31"/>
      <c r="P480" s="31"/>
      <c r="Q480" s="31"/>
      <c r="R480" s="31"/>
      <c r="S480" s="31"/>
      <c r="T480" s="31"/>
      <c r="U480" s="31"/>
      <c r="V480" s="31"/>
      <c r="W480" s="31"/>
    </row>
    <row r="481" spans="1:23">
      <c r="A481" s="31"/>
      <c r="B481" s="31"/>
      <c r="C481" s="31"/>
      <c r="D481" s="31"/>
      <c r="E481" s="31"/>
      <c r="F481" s="31"/>
      <c r="G481" s="31"/>
      <c r="H481" s="31"/>
      <c r="I481" s="31"/>
      <c r="J481" s="31"/>
      <c r="K481" s="31"/>
      <c r="L481" s="31"/>
      <c r="M481" s="31"/>
      <c r="N481" s="31"/>
      <c r="O481" s="31"/>
      <c r="P481" s="31"/>
      <c r="Q481" s="31"/>
      <c r="R481" s="31"/>
      <c r="S481" s="31"/>
      <c r="T481" s="31"/>
      <c r="U481" s="31"/>
      <c r="V481" s="31"/>
      <c r="W481" s="31"/>
    </row>
    <row r="482" spans="1:23">
      <c r="A482" s="31"/>
      <c r="B482" s="31"/>
      <c r="C482" s="31"/>
      <c r="D482" s="31"/>
      <c r="E482" s="31"/>
      <c r="F482" s="31"/>
      <c r="G482" s="31"/>
      <c r="H482" s="31"/>
      <c r="I482" s="31"/>
      <c r="J482" s="31"/>
      <c r="K482" s="31"/>
      <c r="L482" s="31"/>
      <c r="M482" s="31"/>
      <c r="N482" s="31"/>
      <c r="O482" s="31"/>
      <c r="P482" s="31"/>
      <c r="Q482" s="31"/>
      <c r="R482" s="31"/>
      <c r="S482" s="31"/>
      <c r="T482" s="31"/>
      <c r="U482" s="31"/>
      <c r="V482" s="31"/>
      <c r="W482" s="31"/>
    </row>
    <row r="483" spans="1:23">
      <c r="A483" s="31"/>
      <c r="B483" s="31"/>
      <c r="C483" s="31"/>
      <c r="D483" s="31"/>
      <c r="E483" s="31"/>
      <c r="F483" s="31"/>
      <c r="G483" s="31"/>
      <c r="H483" s="31"/>
      <c r="I483" s="31"/>
      <c r="J483" s="31"/>
      <c r="K483" s="31"/>
      <c r="L483" s="31"/>
      <c r="M483" s="31"/>
      <c r="N483" s="31"/>
      <c r="O483" s="31"/>
      <c r="P483" s="31"/>
      <c r="Q483" s="31"/>
      <c r="R483" s="31"/>
      <c r="S483" s="31"/>
      <c r="T483" s="31"/>
      <c r="U483" s="31"/>
      <c r="V483" s="31"/>
      <c r="W483" s="31"/>
    </row>
    <row r="484" spans="1:23">
      <c r="A484" s="31"/>
      <c r="B484" s="31"/>
      <c r="C484" s="31"/>
      <c r="D484" s="31"/>
      <c r="E484" s="31"/>
      <c r="F484" s="31"/>
      <c r="G484" s="31"/>
      <c r="H484" s="31"/>
      <c r="I484" s="31"/>
      <c r="J484" s="31"/>
      <c r="K484" s="31"/>
      <c r="L484" s="31"/>
      <c r="M484" s="31"/>
      <c r="N484" s="31"/>
      <c r="O484" s="31"/>
      <c r="P484" s="31"/>
      <c r="Q484" s="31"/>
      <c r="R484" s="31"/>
      <c r="S484" s="31"/>
      <c r="T484" s="31"/>
      <c r="U484" s="31"/>
      <c r="V484" s="31"/>
      <c r="W484" s="31"/>
    </row>
    <row r="485" spans="1:23">
      <c r="A485" s="31"/>
      <c r="B485" s="31"/>
      <c r="C485" s="31"/>
      <c r="D485" s="31"/>
      <c r="E485" s="31"/>
      <c r="F485" s="31"/>
      <c r="G485" s="31"/>
      <c r="H485" s="31"/>
      <c r="I485" s="31"/>
      <c r="J485" s="31"/>
      <c r="K485" s="31"/>
      <c r="L485" s="31"/>
      <c r="M485" s="31"/>
      <c r="N485" s="31"/>
      <c r="O485" s="31"/>
      <c r="P485" s="31"/>
      <c r="Q485" s="31"/>
      <c r="R485" s="31"/>
      <c r="S485" s="31"/>
      <c r="T485" s="31"/>
      <c r="U485" s="31"/>
      <c r="V485" s="31"/>
      <c r="W485" s="31"/>
    </row>
    <row r="486" spans="1:23">
      <c r="A486" s="31"/>
      <c r="B486" s="31"/>
      <c r="C486" s="31"/>
      <c r="D486" s="31"/>
      <c r="E486" s="31"/>
      <c r="F486" s="31"/>
      <c r="G486" s="31"/>
      <c r="H486" s="31"/>
      <c r="I486" s="31"/>
      <c r="J486" s="31"/>
      <c r="K486" s="31"/>
      <c r="L486" s="31"/>
      <c r="M486" s="31"/>
      <c r="N486" s="31"/>
      <c r="O486" s="31"/>
      <c r="P486" s="31"/>
      <c r="Q486" s="31"/>
      <c r="R486" s="31"/>
      <c r="S486" s="31"/>
      <c r="T486" s="31"/>
      <c r="U486" s="31"/>
      <c r="V486" s="31"/>
      <c r="W486" s="31"/>
    </row>
    <row r="487" spans="1:23">
      <c r="A487" s="31"/>
      <c r="B487" s="31"/>
      <c r="C487" s="31"/>
      <c r="D487" s="31"/>
      <c r="E487" s="31"/>
      <c r="F487" s="31"/>
      <c r="G487" s="31"/>
      <c r="H487" s="31"/>
      <c r="I487" s="31"/>
      <c r="J487" s="31"/>
      <c r="K487" s="31"/>
      <c r="L487" s="31"/>
      <c r="M487" s="31"/>
      <c r="N487" s="31"/>
      <c r="O487" s="31"/>
      <c r="P487" s="31"/>
      <c r="Q487" s="31"/>
      <c r="R487" s="31"/>
      <c r="S487" s="31"/>
      <c r="T487" s="31"/>
      <c r="U487" s="31"/>
      <c r="V487" s="31"/>
      <c r="W487" s="31"/>
    </row>
    <row r="488" spans="1:23">
      <c r="A488" s="31"/>
      <c r="B488" s="31"/>
      <c r="C488" s="31"/>
      <c r="D488" s="31"/>
      <c r="E488" s="31"/>
      <c r="F488" s="31"/>
      <c r="G488" s="31"/>
      <c r="H488" s="31"/>
      <c r="I488" s="31"/>
      <c r="J488" s="31"/>
      <c r="K488" s="31"/>
      <c r="L488" s="31"/>
      <c r="M488" s="31"/>
      <c r="N488" s="31"/>
      <c r="O488" s="31"/>
      <c r="P488" s="31"/>
      <c r="Q488" s="31"/>
      <c r="R488" s="31"/>
      <c r="S488" s="31"/>
      <c r="T488" s="31"/>
      <c r="U488" s="31"/>
      <c r="V488" s="31"/>
      <c r="W488" s="31"/>
    </row>
    <row r="489" spans="1:23">
      <c r="A489" s="31"/>
      <c r="B489" s="31"/>
      <c r="C489" s="31"/>
      <c r="D489" s="31"/>
      <c r="E489" s="31"/>
      <c r="F489" s="31"/>
      <c r="G489" s="31"/>
      <c r="H489" s="31"/>
      <c r="I489" s="31"/>
      <c r="J489" s="31"/>
      <c r="K489" s="31"/>
      <c r="L489" s="31"/>
      <c r="M489" s="31"/>
      <c r="N489" s="31"/>
      <c r="O489" s="31"/>
      <c r="P489" s="31"/>
      <c r="Q489" s="31"/>
      <c r="R489" s="31"/>
      <c r="S489" s="31"/>
      <c r="T489" s="31"/>
      <c r="U489" s="31"/>
      <c r="V489" s="31"/>
      <c r="W489" s="31"/>
    </row>
    <row r="490" spans="1:23">
      <c r="A490" s="31"/>
      <c r="B490" s="31"/>
      <c r="C490" s="31"/>
      <c r="D490" s="31"/>
      <c r="E490" s="31"/>
      <c r="F490" s="31"/>
      <c r="G490" s="31"/>
      <c r="H490" s="31"/>
      <c r="I490" s="31"/>
      <c r="J490" s="31"/>
      <c r="K490" s="31"/>
      <c r="L490" s="31"/>
      <c r="M490" s="31"/>
      <c r="N490" s="31"/>
      <c r="O490" s="31"/>
      <c r="P490" s="31"/>
      <c r="Q490" s="31"/>
      <c r="R490" s="31"/>
      <c r="S490" s="31"/>
      <c r="T490" s="31"/>
      <c r="U490" s="31"/>
      <c r="V490" s="31"/>
      <c r="W490" s="31"/>
    </row>
    <row r="491" spans="1:23">
      <c r="A491" s="31"/>
      <c r="B491" s="31"/>
      <c r="C491" s="31"/>
      <c r="D491" s="31"/>
      <c r="E491" s="31"/>
      <c r="F491" s="31"/>
      <c r="G491" s="31"/>
      <c r="H491" s="31"/>
      <c r="I491" s="31"/>
      <c r="J491" s="31"/>
      <c r="K491" s="31"/>
      <c r="L491" s="31"/>
      <c r="M491" s="31"/>
      <c r="N491" s="31"/>
      <c r="O491" s="31"/>
      <c r="P491" s="31"/>
      <c r="Q491" s="31"/>
      <c r="R491" s="31"/>
      <c r="S491" s="31"/>
      <c r="T491" s="31"/>
      <c r="U491" s="31"/>
      <c r="V491" s="31"/>
      <c r="W491" s="31"/>
    </row>
    <row r="492" spans="1:23">
      <c r="A492" s="31"/>
      <c r="B492" s="31"/>
      <c r="C492" s="31"/>
      <c r="D492" s="31"/>
      <c r="E492" s="31"/>
      <c r="F492" s="31"/>
      <c r="G492" s="31"/>
      <c r="H492" s="31"/>
      <c r="I492" s="31"/>
      <c r="J492" s="31"/>
      <c r="K492" s="31"/>
      <c r="L492" s="31"/>
      <c r="M492" s="31"/>
      <c r="N492" s="31"/>
      <c r="O492" s="31"/>
      <c r="P492" s="31"/>
      <c r="Q492" s="31"/>
      <c r="R492" s="31"/>
      <c r="S492" s="31"/>
      <c r="T492" s="31"/>
      <c r="U492" s="31"/>
      <c r="V492" s="31"/>
      <c r="W492" s="31"/>
    </row>
    <row r="493" spans="1:23">
      <c r="A493" s="31"/>
      <c r="B493" s="31"/>
      <c r="C493" s="31"/>
      <c r="D493" s="31"/>
      <c r="E493" s="31"/>
      <c r="F493" s="31"/>
      <c r="G493" s="31"/>
      <c r="H493" s="31"/>
      <c r="I493" s="31"/>
      <c r="J493" s="31"/>
      <c r="K493" s="31"/>
      <c r="L493" s="31"/>
      <c r="M493" s="31"/>
      <c r="N493" s="31"/>
      <c r="O493" s="31"/>
      <c r="P493" s="31"/>
      <c r="Q493" s="31"/>
      <c r="R493" s="31"/>
      <c r="S493" s="31"/>
      <c r="T493" s="31"/>
      <c r="U493" s="31"/>
      <c r="V493" s="31"/>
      <c r="W493" s="31"/>
    </row>
    <row r="494" spans="1:23">
      <c r="A494" s="31"/>
      <c r="B494" s="31"/>
      <c r="C494" s="31"/>
      <c r="D494" s="31"/>
      <c r="E494" s="31"/>
      <c r="F494" s="31"/>
      <c r="G494" s="31"/>
      <c r="H494" s="31"/>
      <c r="I494" s="31"/>
      <c r="J494" s="31"/>
      <c r="K494" s="31"/>
      <c r="L494" s="31"/>
      <c r="M494" s="31"/>
      <c r="N494" s="31"/>
      <c r="O494" s="31"/>
      <c r="P494" s="31"/>
      <c r="Q494" s="31"/>
      <c r="R494" s="31"/>
      <c r="S494" s="31"/>
      <c r="T494" s="31"/>
      <c r="U494" s="31"/>
      <c r="V494" s="31"/>
      <c r="W494" s="31"/>
    </row>
    <row r="495" spans="1:23">
      <c r="A495" s="31"/>
      <c r="B495" s="31"/>
      <c r="C495" s="31"/>
      <c r="D495" s="31"/>
      <c r="E495" s="31"/>
      <c r="F495" s="31"/>
      <c r="G495" s="31"/>
      <c r="H495" s="31"/>
      <c r="I495" s="31"/>
      <c r="J495" s="31"/>
      <c r="K495" s="31"/>
      <c r="L495" s="31"/>
      <c r="M495" s="31"/>
      <c r="N495" s="31"/>
      <c r="O495" s="31"/>
      <c r="P495" s="31"/>
      <c r="Q495" s="31"/>
      <c r="R495" s="31"/>
      <c r="S495" s="31"/>
      <c r="T495" s="31"/>
      <c r="U495" s="31"/>
      <c r="V495" s="31"/>
      <c r="W495" s="31"/>
    </row>
    <row r="496" spans="1:23">
      <c r="A496" s="31"/>
      <c r="B496" s="31"/>
      <c r="C496" s="31"/>
      <c r="D496" s="31"/>
      <c r="E496" s="31"/>
      <c r="F496" s="31"/>
      <c r="G496" s="31"/>
      <c r="H496" s="31"/>
      <c r="I496" s="31"/>
      <c r="J496" s="31"/>
      <c r="K496" s="31"/>
      <c r="L496" s="31"/>
      <c r="M496" s="31"/>
      <c r="N496" s="31"/>
      <c r="O496" s="31"/>
      <c r="P496" s="31"/>
      <c r="Q496" s="31"/>
      <c r="R496" s="31"/>
      <c r="S496" s="31"/>
      <c r="T496" s="31"/>
      <c r="U496" s="31"/>
      <c r="V496" s="31"/>
      <c r="W496" s="31"/>
    </row>
    <row r="497" spans="1:23">
      <c r="A497" s="31"/>
      <c r="B497" s="31"/>
      <c r="C497" s="31"/>
      <c r="D497" s="31"/>
      <c r="E497" s="31"/>
      <c r="F497" s="31"/>
      <c r="G497" s="31"/>
      <c r="H497" s="31"/>
      <c r="I497" s="31"/>
      <c r="J497" s="31"/>
      <c r="K497" s="31"/>
      <c r="L497" s="31"/>
      <c r="M497" s="31"/>
      <c r="N497" s="31"/>
      <c r="O497" s="31"/>
      <c r="P497" s="31"/>
      <c r="Q497" s="31"/>
      <c r="R497" s="31"/>
      <c r="S497" s="31"/>
      <c r="T497" s="31"/>
      <c r="U497" s="31"/>
      <c r="V497" s="31"/>
      <c r="W497" s="31"/>
    </row>
    <row r="498" spans="1:23">
      <c r="A498" s="31"/>
      <c r="B498" s="31"/>
      <c r="C498" s="31"/>
      <c r="D498" s="31"/>
      <c r="E498" s="31"/>
      <c r="F498" s="31"/>
      <c r="G498" s="31"/>
      <c r="H498" s="31"/>
      <c r="I498" s="31"/>
      <c r="J498" s="31"/>
      <c r="K498" s="31"/>
      <c r="L498" s="31"/>
      <c r="M498" s="31"/>
      <c r="N498" s="31"/>
      <c r="O498" s="31"/>
      <c r="P498" s="31"/>
      <c r="Q498" s="31"/>
      <c r="R498" s="31"/>
      <c r="S498" s="31"/>
      <c r="T498" s="31"/>
      <c r="U498" s="31"/>
      <c r="V498" s="31"/>
      <c r="W498" s="31"/>
    </row>
    <row r="499" spans="1:23">
      <c r="A499" s="31"/>
      <c r="B499" s="31"/>
      <c r="C499" s="31"/>
      <c r="D499" s="31"/>
      <c r="E499" s="31"/>
      <c r="F499" s="31"/>
      <c r="G499" s="31"/>
      <c r="H499" s="31"/>
      <c r="I499" s="31"/>
      <c r="J499" s="31"/>
      <c r="K499" s="31"/>
      <c r="L499" s="31"/>
      <c r="M499" s="31"/>
      <c r="N499" s="31"/>
      <c r="O499" s="31"/>
      <c r="P499" s="31"/>
      <c r="Q499" s="31"/>
      <c r="R499" s="31"/>
      <c r="S499" s="31"/>
      <c r="T499" s="31"/>
      <c r="U499" s="31"/>
      <c r="V499" s="31"/>
      <c r="W499" s="31"/>
    </row>
    <row r="500" spans="1:23">
      <c r="A500" s="31"/>
      <c r="B500" s="31"/>
      <c r="C500" s="31"/>
      <c r="D500" s="31"/>
      <c r="E500" s="31"/>
      <c r="F500" s="31"/>
      <c r="G500" s="31"/>
      <c r="H500" s="31"/>
      <c r="I500" s="31"/>
      <c r="J500" s="31"/>
      <c r="K500" s="31"/>
      <c r="L500" s="31"/>
      <c r="M500" s="31"/>
      <c r="N500" s="31"/>
      <c r="O500" s="31"/>
      <c r="P500" s="31"/>
      <c r="Q500" s="31"/>
      <c r="R500" s="31"/>
      <c r="S500" s="31"/>
      <c r="T500" s="31"/>
      <c r="U500" s="31"/>
      <c r="V500" s="31"/>
      <c r="W500" s="31"/>
    </row>
    <row r="501" spans="1:23">
      <c r="A501" s="31"/>
      <c r="B501" s="31"/>
      <c r="C501" s="31"/>
      <c r="D501" s="31"/>
      <c r="E501" s="31"/>
      <c r="F501" s="31"/>
      <c r="G501" s="31"/>
      <c r="H501" s="31"/>
      <c r="I501" s="31"/>
      <c r="J501" s="31"/>
      <c r="K501" s="31"/>
      <c r="L501" s="31"/>
      <c r="M501" s="31"/>
      <c r="N501" s="31"/>
      <c r="O501" s="31"/>
      <c r="P501" s="31"/>
      <c r="Q501" s="31"/>
      <c r="R501" s="31"/>
      <c r="S501" s="31"/>
      <c r="T501" s="31"/>
      <c r="U501" s="31"/>
      <c r="V501" s="31"/>
      <c r="W501" s="31"/>
    </row>
    <row r="502" spans="1:23">
      <c r="A502" s="31"/>
      <c r="B502" s="31"/>
      <c r="C502" s="31"/>
      <c r="D502" s="31"/>
      <c r="E502" s="31"/>
      <c r="F502" s="31"/>
      <c r="G502" s="31"/>
      <c r="H502" s="31"/>
      <c r="I502" s="31"/>
      <c r="J502" s="31"/>
      <c r="K502" s="31"/>
      <c r="L502" s="31"/>
      <c r="M502" s="31"/>
      <c r="N502" s="31"/>
      <c r="O502" s="31"/>
      <c r="P502" s="31"/>
      <c r="Q502" s="31"/>
      <c r="R502" s="31"/>
      <c r="S502" s="31"/>
      <c r="T502" s="31"/>
      <c r="U502" s="31"/>
      <c r="V502" s="31"/>
      <c r="W502" s="31"/>
    </row>
    <row r="503" spans="1:23">
      <c r="A503" s="31"/>
      <c r="B503" s="31"/>
      <c r="C503" s="31"/>
      <c r="D503" s="31"/>
      <c r="E503" s="31"/>
      <c r="F503" s="31"/>
      <c r="G503" s="31"/>
      <c r="H503" s="31"/>
      <c r="I503" s="31"/>
      <c r="J503" s="31"/>
      <c r="K503" s="31"/>
      <c r="L503" s="31"/>
      <c r="M503" s="31"/>
      <c r="N503" s="31"/>
      <c r="O503" s="31"/>
      <c r="P503" s="31"/>
      <c r="Q503" s="31"/>
      <c r="R503" s="31"/>
      <c r="S503" s="31"/>
      <c r="T503" s="31"/>
      <c r="U503" s="31"/>
      <c r="V503" s="31"/>
      <c r="W503" s="31"/>
    </row>
    <row r="504" spans="1:23">
      <c r="A504" s="31"/>
      <c r="B504" s="31"/>
      <c r="C504" s="31"/>
      <c r="D504" s="31"/>
      <c r="E504" s="31"/>
      <c r="F504" s="31"/>
      <c r="G504" s="31"/>
      <c r="H504" s="31"/>
      <c r="I504" s="31"/>
      <c r="J504" s="31"/>
      <c r="K504" s="31"/>
      <c r="L504" s="31"/>
      <c r="M504" s="31"/>
      <c r="N504" s="31"/>
      <c r="O504" s="31"/>
      <c r="P504" s="31"/>
      <c r="Q504" s="31"/>
      <c r="R504" s="31"/>
      <c r="S504" s="31"/>
      <c r="T504" s="31"/>
      <c r="U504" s="31"/>
      <c r="V504" s="31"/>
      <c r="W504" s="31"/>
    </row>
    <row r="505" spans="1:23">
      <c r="A505" s="31"/>
      <c r="B505" s="31"/>
      <c r="C505" s="31"/>
      <c r="D505" s="31"/>
      <c r="E505" s="31"/>
      <c r="F505" s="31"/>
      <c r="G505" s="31"/>
      <c r="H505" s="31"/>
      <c r="I505" s="31"/>
      <c r="J505" s="31"/>
      <c r="K505" s="31"/>
      <c r="L505" s="31"/>
      <c r="M505" s="31"/>
      <c r="N505" s="31"/>
      <c r="O505" s="31"/>
      <c r="P505" s="31"/>
      <c r="Q505" s="31"/>
      <c r="R505" s="31"/>
      <c r="S505" s="31"/>
      <c r="T505" s="31"/>
      <c r="U505" s="31"/>
      <c r="V505" s="31"/>
      <c r="W505" s="31"/>
    </row>
    <row r="506" spans="1:23">
      <c r="A506" s="31"/>
      <c r="B506" s="31"/>
      <c r="C506" s="31"/>
      <c r="D506" s="31"/>
      <c r="E506" s="31"/>
      <c r="F506" s="31"/>
      <c r="G506" s="31"/>
      <c r="H506" s="31"/>
      <c r="I506" s="31"/>
      <c r="J506" s="31"/>
      <c r="K506" s="31"/>
      <c r="L506" s="31"/>
      <c r="M506" s="31"/>
      <c r="N506" s="31"/>
      <c r="O506" s="31"/>
      <c r="P506" s="31"/>
      <c r="Q506" s="31"/>
      <c r="R506" s="31"/>
      <c r="S506" s="31"/>
      <c r="T506" s="31"/>
      <c r="U506" s="31"/>
      <c r="V506" s="31"/>
      <c r="W506" s="31"/>
    </row>
    <row r="507" spans="1:23">
      <c r="A507" s="31"/>
      <c r="B507" s="31"/>
      <c r="C507" s="31"/>
      <c r="D507" s="31"/>
      <c r="E507" s="31"/>
      <c r="F507" s="31"/>
      <c r="G507" s="31"/>
      <c r="H507" s="31"/>
      <c r="I507" s="31"/>
      <c r="J507" s="31"/>
      <c r="K507" s="31"/>
      <c r="L507" s="31"/>
      <c r="M507" s="31"/>
      <c r="N507" s="31"/>
      <c r="O507" s="31"/>
      <c r="P507" s="31"/>
      <c r="Q507" s="31"/>
      <c r="R507" s="31"/>
      <c r="S507" s="31"/>
      <c r="T507" s="31"/>
      <c r="U507" s="31"/>
      <c r="V507" s="31"/>
      <c r="W507" s="31"/>
    </row>
    <row r="508" spans="1:23">
      <c r="A508" s="31"/>
      <c r="B508" s="31"/>
      <c r="C508" s="31"/>
      <c r="D508" s="31"/>
      <c r="E508" s="31"/>
      <c r="F508" s="31"/>
      <c r="G508" s="31"/>
      <c r="H508" s="31"/>
      <c r="I508" s="31"/>
      <c r="J508" s="31"/>
      <c r="K508" s="31"/>
      <c r="L508" s="31"/>
      <c r="M508" s="31"/>
      <c r="N508" s="31"/>
      <c r="O508" s="31"/>
      <c r="P508" s="31"/>
      <c r="Q508" s="31"/>
      <c r="R508" s="31"/>
      <c r="S508" s="31"/>
      <c r="T508" s="31"/>
      <c r="U508" s="31"/>
      <c r="V508" s="31"/>
      <c r="W508" s="31"/>
    </row>
    <row r="509" spans="1:23">
      <c r="A509" s="31"/>
      <c r="B509" s="31"/>
      <c r="C509" s="31"/>
      <c r="D509" s="31"/>
      <c r="E509" s="31"/>
      <c r="F509" s="31"/>
      <c r="G509" s="31"/>
      <c r="H509" s="31"/>
      <c r="I509" s="31"/>
      <c r="J509" s="31"/>
      <c r="K509" s="31"/>
      <c r="L509" s="31"/>
      <c r="M509" s="31"/>
      <c r="N509" s="31"/>
      <c r="O509" s="31"/>
      <c r="P509" s="31"/>
      <c r="Q509" s="31"/>
      <c r="R509" s="31"/>
      <c r="S509" s="31"/>
      <c r="T509" s="31"/>
      <c r="U509" s="31"/>
      <c r="V509" s="31"/>
      <c r="W509" s="31"/>
    </row>
    <row r="510" spans="1:23">
      <c r="A510" s="31"/>
      <c r="B510" s="31"/>
      <c r="C510" s="31"/>
      <c r="D510" s="31"/>
      <c r="E510" s="31"/>
      <c r="F510" s="31"/>
      <c r="G510" s="31"/>
      <c r="H510" s="31"/>
      <c r="I510" s="31"/>
      <c r="J510" s="31"/>
      <c r="K510" s="31"/>
      <c r="L510" s="31"/>
      <c r="M510" s="31"/>
      <c r="N510" s="31"/>
      <c r="O510" s="31"/>
      <c r="P510" s="31"/>
      <c r="Q510" s="31"/>
      <c r="R510" s="31"/>
      <c r="S510" s="31"/>
      <c r="T510" s="31"/>
      <c r="U510" s="31"/>
      <c r="V510" s="31"/>
      <c r="W510" s="31"/>
    </row>
    <row r="511" spans="1:23">
      <c r="A511" s="31"/>
      <c r="B511" s="31"/>
      <c r="C511" s="31"/>
      <c r="D511" s="31"/>
      <c r="E511" s="31"/>
      <c r="F511" s="31"/>
      <c r="G511" s="31"/>
      <c r="H511" s="31"/>
      <c r="I511" s="31"/>
      <c r="J511" s="31"/>
      <c r="K511" s="31"/>
      <c r="L511" s="31"/>
      <c r="M511" s="31"/>
      <c r="N511" s="31"/>
      <c r="O511" s="31"/>
      <c r="P511" s="31"/>
      <c r="Q511" s="31"/>
      <c r="R511" s="31"/>
      <c r="S511" s="31"/>
      <c r="T511" s="31"/>
      <c r="U511" s="31"/>
      <c r="V511" s="31"/>
      <c r="W511" s="31"/>
    </row>
    <row r="512" spans="1:23">
      <c r="A512" s="31"/>
      <c r="B512" s="31"/>
      <c r="C512" s="31"/>
      <c r="D512" s="31"/>
      <c r="E512" s="31"/>
      <c r="F512" s="31"/>
      <c r="G512" s="31"/>
      <c r="H512" s="31"/>
      <c r="I512" s="31"/>
      <c r="J512" s="31"/>
      <c r="K512" s="31"/>
      <c r="L512" s="31"/>
      <c r="M512" s="31"/>
      <c r="N512" s="31"/>
      <c r="O512" s="31"/>
      <c r="P512" s="31"/>
      <c r="Q512" s="31"/>
      <c r="R512" s="31"/>
      <c r="S512" s="31"/>
      <c r="T512" s="31"/>
      <c r="U512" s="31"/>
      <c r="V512" s="31"/>
      <c r="W512" s="31"/>
    </row>
    <row r="513" spans="1:23">
      <c r="A513" s="31"/>
      <c r="B513" s="31"/>
      <c r="C513" s="31"/>
      <c r="D513" s="31"/>
      <c r="E513" s="31"/>
      <c r="F513" s="31"/>
      <c r="G513" s="31"/>
      <c r="H513" s="31"/>
      <c r="I513" s="31"/>
      <c r="J513" s="31"/>
      <c r="K513" s="31"/>
      <c r="L513" s="31"/>
      <c r="M513" s="31"/>
      <c r="N513" s="31"/>
      <c r="O513" s="31"/>
      <c r="P513" s="31"/>
      <c r="Q513" s="31"/>
      <c r="R513" s="31"/>
      <c r="S513" s="31"/>
      <c r="T513" s="31"/>
      <c r="U513" s="31"/>
      <c r="V513" s="31"/>
      <c r="W513" s="31"/>
    </row>
    <row r="514" spans="1:23">
      <c r="A514" s="31"/>
      <c r="B514" s="31"/>
      <c r="C514" s="31"/>
      <c r="D514" s="31"/>
      <c r="E514" s="31"/>
      <c r="F514" s="31"/>
      <c r="G514" s="31"/>
      <c r="H514" s="31"/>
      <c r="I514" s="31"/>
      <c r="J514" s="31"/>
      <c r="K514" s="31"/>
      <c r="L514" s="31"/>
      <c r="M514" s="31"/>
      <c r="N514" s="31"/>
      <c r="O514" s="31"/>
      <c r="P514" s="31"/>
      <c r="Q514" s="31"/>
      <c r="R514" s="31"/>
      <c r="S514" s="31"/>
      <c r="T514" s="31"/>
      <c r="U514" s="31"/>
      <c r="V514" s="31"/>
      <c r="W514" s="31"/>
    </row>
    <row r="515" spans="1:23">
      <c r="A515" s="31"/>
      <c r="B515" s="31"/>
      <c r="C515" s="31"/>
      <c r="D515" s="31"/>
      <c r="E515" s="31"/>
      <c r="F515" s="31"/>
      <c r="G515" s="31"/>
      <c r="H515" s="31"/>
      <c r="I515" s="31"/>
      <c r="J515" s="31"/>
      <c r="K515" s="31"/>
      <c r="L515" s="31"/>
      <c r="M515" s="31"/>
      <c r="N515" s="31"/>
      <c r="O515" s="31"/>
      <c r="P515" s="31"/>
      <c r="Q515" s="31"/>
      <c r="R515" s="31"/>
      <c r="S515" s="31"/>
      <c r="T515" s="31"/>
      <c r="U515" s="31"/>
      <c r="V515" s="31"/>
      <c r="W515" s="31"/>
    </row>
    <row r="516" spans="1:23">
      <c r="A516" s="31"/>
      <c r="B516" s="31"/>
      <c r="C516" s="31"/>
      <c r="D516" s="31"/>
      <c r="E516" s="31"/>
      <c r="F516" s="31"/>
      <c r="G516" s="31"/>
      <c r="H516" s="31"/>
      <c r="I516" s="31"/>
      <c r="J516" s="31"/>
      <c r="K516" s="31"/>
      <c r="L516" s="31"/>
      <c r="M516" s="31"/>
      <c r="N516" s="31"/>
      <c r="O516" s="31"/>
      <c r="P516" s="31"/>
      <c r="Q516" s="31"/>
      <c r="R516" s="31"/>
      <c r="S516" s="31"/>
      <c r="T516" s="31"/>
      <c r="U516" s="31"/>
      <c r="V516" s="31"/>
      <c r="W516" s="31"/>
    </row>
    <row r="517" spans="1:23">
      <c r="A517" s="31"/>
      <c r="B517" s="31"/>
      <c r="C517" s="31"/>
      <c r="D517" s="31"/>
      <c r="E517" s="31"/>
      <c r="F517" s="31"/>
      <c r="G517" s="31"/>
      <c r="H517" s="31"/>
      <c r="I517" s="31"/>
      <c r="J517" s="31"/>
      <c r="K517" s="31"/>
      <c r="L517" s="31"/>
      <c r="M517" s="31"/>
      <c r="N517" s="31"/>
      <c r="O517" s="31"/>
      <c r="P517" s="31"/>
      <c r="Q517" s="31"/>
      <c r="R517" s="31"/>
      <c r="S517" s="31"/>
      <c r="T517" s="31"/>
      <c r="U517" s="31"/>
      <c r="V517" s="31"/>
      <c r="W517" s="31"/>
    </row>
    <row r="518" spans="1:23">
      <c r="A518" s="31"/>
      <c r="B518" s="31"/>
      <c r="C518" s="31"/>
      <c r="D518" s="31"/>
      <c r="E518" s="31"/>
      <c r="F518" s="31"/>
      <c r="G518" s="31"/>
      <c r="H518" s="31"/>
      <c r="I518" s="31"/>
      <c r="J518" s="31"/>
      <c r="K518" s="31"/>
      <c r="L518" s="31"/>
      <c r="M518" s="31"/>
      <c r="N518" s="31"/>
      <c r="O518" s="31"/>
      <c r="P518" s="31"/>
      <c r="Q518" s="31"/>
      <c r="R518" s="31"/>
      <c r="S518" s="31"/>
      <c r="T518" s="31"/>
      <c r="U518" s="31"/>
      <c r="V518" s="31"/>
      <c r="W518" s="31"/>
    </row>
    <row r="519" spans="1:23">
      <c r="A519" s="31"/>
      <c r="B519" s="31"/>
      <c r="C519" s="31"/>
      <c r="D519" s="31"/>
      <c r="E519" s="31"/>
      <c r="F519" s="31"/>
      <c r="G519" s="31"/>
      <c r="H519" s="31"/>
      <c r="I519" s="31"/>
      <c r="J519" s="31"/>
      <c r="K519" s="31"/>
      <c r="L519" s="31"/>
      <c r="M519" s="31"/>
      <c r="N519" s="31"/>
      <c r="O519" s="31"/>
      <c r="P519" s="31"/>
      <c r="Q519" s="31"/>
      <c r="R519" s="31"/>
      <c r="S519" s="31"/>
      <c r="T519" s="31"/>
      <c r="U519" s="31"/>
      <c r="V519" s="31"/>
      <c r="W519" s="31"/>
    </row>
    <row r="520" spans="1:23">
      <c r="A520" s="31"/>
      <c r="B520" s="31"/>
      <c r="C520" s="31"/>
      <c r="D520" s="31"/>
      <c r="E520" s="31"/>
      <c r="F520" s="31"/>
      <c r="G520" s="31"/>
      <c r="H520" s="31"/>
      <c r="I520" s="31"/>
      <c r="J520" s="31"/>
      <c r="K520" s="31"/>
      <c r="L520" s="31"/>
      <c r="M520" s="31"/>
      <c r="N520" s="31"/>
      <c r="O520" s="31"/>
      <c r="P520" s="31"/>
      <c r="Q520" s="31"/>
      <c r="R520" s="31"/>
      <c r="S520" s="31"/>
      <c r="T520" s="31"/>
      <c r="U520" s="31"/>
      <c r="V520" s="31"/>
      <c r="W520" s="31"/>
    </row>
    <row r="521" spans="1:23">
      <c r="A521" s="31"/>
      <c r="B521" s="31"/>
      <c r="C521" s="31"/>
      <c r="D521" s="31"/>
      <c r="E521" s="31"/>
      <c r="F521" s="31"/>
      <c r="G521" s="31"/>
      <c r="H521" s="31"/>
      <c r="I521" s="31"/>
      <c r="J521" s="31"/>
      <c r="K521" s="31"/>
      <c r="L521" s="31"/>
      <c r="M521" s="31"/>
      <c r="N521" s="31"/>
      <c r="O521" s="31"/>
      <c r="P521" s="31"/>
      <c r="Q521" s="31"/>
      <c r="R521" s="31"/>
      <c r="S521" s="31"/>
      <c r="T521" s="31"/>
      <c r="U521" s="31"/>
      <c r="V521" s="31"/>
      <c r="W521" s="31"/>
    </row>
    <row r="522" spans="1:23">
      <c r="A522" s="31"/>
      <c r="B522" s="31"/>
      <c r="C522" s="31"/>
      <c r="D522" s="31"/>
      <c r="E522" s="31"/>
      <c r="F522" s="31"/>
      <c r="G522" s="31"/>
      <c r="H522" s="31"/>
      <c r="I522" s="31"/>
      <c r="J522" s="31"/>
      <c r="K522" s="31"/>
      <c r="L522" s="31"/>
      <c r="M522" s="31"/>
      <c r="N522" s="31"/>
      <c r="O522" s="31"/>
      <c r="P522" s="31"/>
      <c r="Q522" s="31"/>
      <c r="R522" s="31"/>
      <c r="S522" s="31"/>
      <c r="T522" s="31"/>
      <c r="U522" s="31"/>
      <c r="V522" s="31"/>
      <c r="W522" s="31"/>
    </row>
    <row r="523" spans="1:23">
      <c r="A523" s="31"/>
      <c r="B523" s="31"/>
      <c r="C523" s="31"/>
      <c r="D523" s="31"/>
      <c r="E523" s="31"/>
      <c r="F523" s="31"/>
      <c r="G523" s="31"/>
      <c r="H523" s="31"/>
      <c r="I523" s="31"/>
      <c r="J523" s="31"/>
      <c r="K523" s="31"/>
      <c r="L523" s="31"/>
      <c r="M523" s="31"/>
      <c r="N523" s="31"/>
      <c r="O523" s="31"/>
      <c r="P523" s="31"/>
      <c r="Q523" s="31"/>
      <c r="R523" s="31"/>
      <c r="S523" s="31"/>
      <c r="T523" s="31"/>
      <c r="U523" s="31"/>
      <c r="V523" s="31"/>
      <c r="W523" s="31"/>
    </row>
    <row r="524" spans="1:23">
      <c r="A524" s="31"/>
      <c r="B524" s="31"/>
      <c r="C524" s="31"/>
      <c r="D524" s="31"/>
      <c r="E524" s="31"/>
      <c r="F524" s="31"/>
      <c r="G524" s="31"/>
      <c r="H524" s="31"/>
      <c r="I524" s="31"/>
      <c r="J524" s="31"/>
      <c r="K524" s="31"/>
      <c r="L524" s="31"/>
      <c r="M524" s="31"/>
      <c r="N524" s="31"/>
      <c r="O524" s="31"/>
      <c r="P524" s="31"/>
      <c r="Q524" s="31"/>
      <c r="R524" s="31"/>
      <c r="S524" s="31"/>
      <c r="T524" s="31"/>
      <c r="U524" s="31"/>
      <c r="V524" s="31"/>
      <c r="W524" s="31"/>
    </row>
    <row r="525" spans="1:23">
      <c r="A525" s="31"/>
      <c r="B525" s="31"/>
      <c r="C525" s="31"/>
      <c r="D525" s="31"/>
      <c r="E525" s="31"/>
      <c r="F525" s="31"/>
      <c r="G525" s="31"/>
      <c r="H525" s="31"/>
      <c r="I525" s="31"/>
      <c r="J525" s="31"/>
      <c r="K525" s="31"/>
      <c r="L525" s="31"/>
      <c r="M525" s="31"/>
      <c r="N525" s="31"/>
      <c r="O525" s="31"/>
      <c r="P525" s="31"/>
      <c r="Q525" s="31"/>
      <c r="R525" s="31"/>
      <c r="S525" s="31"/>
      <c r="T525" s="31"/>
      <c r="U525" s="31"/>
      <c r="V525" s="31"/>
      <c r="W525" s="31"/>
    </row>
    <row r="526" spans="1:23">
      <c r="A526" s="31"/>
      <c r="B526" s="31"/>
      <c r="C526" s="31"/>
      <c r="D526" s="31"/>
      <c r="E526" s="31"/>
      <c r="F526" s="31"/>
      <c r="G526" s="31"/>
      <c r="H526" s="31"/>
      <c r="I526" s="31"/>
      <c r="J526" s="31"/>
      <c r="K526" s="31"/>
      <c r="L526" s="31"/>
      <c r="M526" s="31"/>
      <c r="N526" s="31"/>
      <c r="O526" s="31"/>
      <c r="P526" s="31"/>
      <c r="Q526" s="31"/>
      <c r="R526" s="31"/>
      <c r="S526" s="31"/>
      <c r="T526" s="31"/>
      <c r="U526" s="31"/>
      <c r="V526" s="31"/>
      <c r="W526" s="31"/>
    </row>
    <row r="527" spans="1:23">
      <c r="A527" s="31"/>
      <c r="B527" s="31"/>
      <c r="C527" s="31"/>
      <c r="D527" s="31"/>
      <c r="E527" s="31"/>
      <c r="F527" s="31"/>
      <c r="G527" s="31"/>
      <c r="H527" s="31"/>
      <c r="I527" s="31"/>
      <c r="J527" s="31"/>
      <c r="K527" s="31"/>
      <c r="L527" s="31"/>
      <c r="M527" s="31"/>
      <c r="N527" s="31"/>
      <c r="O527" s="31"/>
      <c r="P527" s="31"/>
      <c r="Q527" s="31"/>
      <c r="R527" s="31"/>
      <c r="S527" s="31"/>
      <c r="T527" s="31"/>
      <c r="U527" s="31"/>
      <c r="V527" s="31"/>
      <c r="W527" s="31"/>
    </row>
    <row r="528" spans="1:23">
      <c r="A528" s="31"/>
      <c r="B528" s="31"/>
      <c r="C528" s="31"/>
      <c r="D528" s="31"/>
      <c r="E528" s="31"/>
      <c r="F528" s="31"/>
      <c r="G528" s="31"/>
      <c r="H528" s="31"/>
      <c r="I528" s="31"/>
      <c r="J528" s="31"/>
      <c r="K528" s="31"/>
      <c r="L528" s="31"/>
      <c r="M528" s="31"/>
      <c r="N528" s="31"/>
      <c r="O528" s="31"/>
      <c r="P528" s="31"/>
      <c r="Q528" s="31"/>
      <c r="R528" s="31"/>
      <c r="S528" s="31"/>
      <c r="T528" s="31"/>
      <c r="U528" s="31"/>
      <c r="V528" s="31"/>
      <c r="W528" s="31"/>
    </row>
    <row r="529" spans="1:23">
      <c r="A529" s="31"/>
      <c r="B529" s="31"/>
      <c r="C529" s="31"/>
      <c r="D529" s="31"/>
      <c r="E529" s="31"/>
      <c r="F529" s="31"/>
      <c r="G529" s="31"/>
      <c r="H529" s="31"/>
      <c r="I529" s="31"/>
      <c r="J529" s="31"/>
      <c r="K529" s="31"/>
      <c r="L529" s="31"/>
      <c r="M529" s="31"/>
      <c r="N529" s="31"/>
      <c r="O529" s="31"/>
      <c r="P529" s="31"/>
      <c r="Q529" s="31"/>
      <c r="R529" s="31"/>
      <c r="S529" s="31"/>
      <c r="T529" s="31"/>
      <c r="U529" s="31"/>
      <c r="V529" s="31"/>
      <c r="W529" s="31"/>
    </row>
    <row r="530" spans="1:23">
      <c r="A530" s="31"/>
      <c r="B530" s="31"/>
      <c r="C530" s="31"/>
      <c r="D530" s="31"/>
      <c r="E530" s="31"/>
      <c r="F530" s="31"/>
      <c r="G530" s="31"/>
      <c r="H530" s="31"/>
      <c r="I530" s="31"/>
      <c r="J530" s="31"/>
      <c r="K530" s="31"/>
      <c r="L530" s="31"/>
      <c r="M530" s="31"/>
      <c r="N530" s="31"/>
      <c r="O530" s="31"/>
      <c r="P530" s="31"/>
      <c r="Q530" s="31"/>
      <c r="R530" s="31"/>
      <c r="S530" s="31"/>
      <c r="T530" s="31"/>
      <c r="U530" s="31"/>
      <c r="V530" s="31"/>
      <c r="W530" s="31"/>
    </row>
    <row r="531" spans="1:23">
      <c r="A531" s="31"/>
      <c r="B531" s="31"/>
      <c r="C531" s="31"/>
      <c r="D531" s="31"/>
      <c r="E531" s="31"/>
      <c r="F531" s="31"/>
      <c r="G531" s="31"/>
      <c r="H531" s="31"/>
      <c r="I531" s="31"/>
      <c r="J531" s="31"/>
      <c r="K531" s="31"/>
      <c r="L531" s="31"/>
      <c r="M531" s="31"/>
      <c r="N531" s="31"/>
      <c r="O531" s="31"/>
      <c r="P531" s="31"/>
      <c r="Q531" s="31"/>
      <c r="R531" s="31"/>
      <c r="S531" s="31"/>
      <c r="T531" s="31"/>
      <c r="U531" s="31"/>
      <c r="V531" s="31"/>
      <c r="W531" s="31"/>
    </row>
    <row r="532" spans="1:23">
      <c r="A532" s="31"/>
      <c r="B532" s="31"/>
      <c r="C532" s="31"/>
      <c r="D532" s="31"/>
      <c r="E532" s="31"/>
      <c r="F532" s="31"/>
      <c r="G532" s="31"/>
      <c r="H532" s="31"/>
      <c r="I532" s="31"/>
      <c r="J532" s="31"/>
      <c r="K532" s="31"/>
      <c r="L532" s="31"/>
      <c r="M532" s="31"/>
      <c r="N532" s="31"/>
      <c r="O532" s="31"/>
      <c r="P532" s="31"/>
      <c r="Q532" s="31"/>
      <c r="R532" s="31"/>
      <c r="S532" s="31"/>
      <c r="T532" s="31"/>
      <c r="U532" s="31"/>
      <c r="V532" s="31"/>
      <c r="W532" s="31"/>
    </row>
    <row r="533" spans="1:23">
      <c r="A533" s="31"/>
      <c r="B533" s="31"/>
      <c r="C533" s="31"/>
      <c r="D533" s="31"/>
      <c r="E533" s="31"/>
      <c r="F533" s="31"/>
      <c r="G533" s="31"/>
      <c r="H533" s="31"/>
      <c r="I533" s="31"/>
      <c r="J533" s="31"/>
      <c r="K533" s="31"/>
      <c r="L533" s="31"/>
      <c r="M533" s="31"/>
      <c r="N533" s="31"/>
      <c r="O533" s="31"/>
      <c r="P533" s="31"/>
      <c r="Q533" s="31"/>
      <c r="R533" s="31"/>
      <c r="S533" s="31"/>
      <c r="T533" s="31"/>
      <c r="U533" s="31"/>
      <c r="V533" s="31"/>
      <c r="W533" s="31"/>
    </row>
    <row r="534" spans="1:23">
      <c r="A534" s="31"/>
      <c r="B534" s="31"/>
      <c r="C534" s="31"/>
      <c r="D534" s="31"/>
      <c r="E534" s="31"/>
      <c r="F534" s="31"/>
      <c r="G534" s="31"/>
      <c r="H534" s="31"/>
      <c r="I534" s="31"/>
      <c r="J534" s="31"/>
      <c r="K534" s="31"/>
      <c r="L534" s="31"/>
      <c r="M534" s="31"/>
      <c r="N534" s="31"/>
      <c r="O534" s="31"/>
      <c r="P534" s="31"/>
      <c r="Q534" s="31"/>
      <c r="R534" s="31"/>
      <c r="S534" s="31"/>
      <c r="T534" s="31"/>
      <c r="U534" s="31"/>
      <c r="V534" s="31"/>
      <c r="W534" s="31"/>
    </row>
    <row r="535" spans="1:23">
      <c r="A535" s="31"/>
      <c r="B535" s="31"/>
      <c r="C535" s="31"/>
      <c r="D535" s="31"/>
      <c r="E535" s="31"/>
      <c r="F535" s="31"/>
      <c r="G535" s="31"/>
      <c r="H535" s="31"/>
      <c r="I535" s="31"/>
      <c r="J535" s="31"/>
      <c r="K535" s="31"/>
      <c r="L535" s="31"/>
      <c r="M535" s="31"/>
      <c r="N535" s="31"/>
      <c r="O535" s="31"/>
      <c r="P535" s="31"/>
      <c r="Q535" s="31"/>
      <c r="R535" s="31"/>
      <c r="S535" s="31"/>
      <c r="T535" s="31"/>
      <c r="U535" s="31"/>
      <c r="V535" s="31"/>
      <c r="W535" s="31"/>
    </row>
    <row r="536" spans="1:23">
      <c r="A536" s="31"/>
      <c r="B536" s="31"/>
      <c r="C536" s="31"/>
      <c r="D536" s="31"/>
      <c r="E536" s="31"/>
      <c r="F536" s="31"/>
      <c r="G536" s="31"/>
      <c r="H536" s="31"/>
      <c r="I536" s="31"/>
      <c r="J536" s="31"/>
      <c r="K536" s="31"/>
      <c r="L536" s="31"/>
      <c r="M536" s="31"/>
      <c r="N536" s="31"/>
      <c r="O536" s="31"/>
      <c r="P536" s="31"/>
      <c r="Q536" s="31"/>
      <c r="R536" s="31"/>
      <c r="S536" s="31"/>
      <c r="T536" s="31"/>
      <c r="U536" s="31"/>
      <c r="V536" s="31"/>
      <c r="W536" s="31"/>
    </row>
    <row r="537" spans="1:23">
      <c r="A537" s="31"/>
      <c r="B537" s="31"/>
      <c r="C537" s="31"/>
      <c r="D537" s="31"/>
      <c r="E537" s="31"/>
      <c r="F537" s="31"/>
      <c r="G537" s="31"/>
      <c r="H537" s="31"/>
      <c r="I537" s="31"/>
      <c r="J537" s="31"/>
      <c r="K537" s="31"/>
      <c r="L537" s="31"/>
      <c r="M537" s="31"/>
      <c r="N537" s="31"/>
      <c r="O537" s="31"/>
      <c r="P537" s="31"/>
      <c r="Q537" s="31"/>
      <c r="R537" s="31"/>
      <c r="S537" s="31"/>
      <c r="T537" s="31"/>
      <c r="U537" s="31"/>
      <c r="V537" s="31"/>
      <c r="W537" s="31"/>
    </row>
    <row r="538" spans="1:23">
      <c r="A538" s="31"/>
      <c r="B538" s="31"/>
      <c r="C538" s="31"/>
      <c r="D538" s="31"/>
      <c r="E538" s="31"/>
      <c r="F538" s="31"/>
      <c r="G538" s="31"/>
      <c r="H538" s="31"/>
      <c r="I538" s="31"/>
      <c r="J538" s="31"/>
      <c r="K538" s="31"/>
      <c r="L538" s="31"/>
      <c r="M538" s="31"/>
      <c r="N538" s="31"/>
      <c r="O538" s="31"/>
      <c r="P538" s="31"/>
      <c r="Q538" s="31"/>
      <c r="R538" s="31"/>
      <c r="S538" s="31"/>
      <c r="T538" s="31"/>
      <c r="U538" s="31"/>
      <c r="V538" s="31"/>
      <c r="W538" s="31"/>
    </row>
    <row r="539" spans="1:23">
      <c r="A539" s="31"/>
      <c r="B539" s="31"/>
      <c r="C539" s="31"/>
      <c r="D539" s="31"/>
      <c r="E539" s="31"/>
      <c r="F539" s="31"/>
      <c r="G539" s="31"/>
      <c r="H539" s="31"/>
      <c r="I539" s="31"/>
      <c r="J539" s="31"/>
      <c r="K539" s="31"/>
      <c r="L539" s="31"/>
      <c r="M539" s="31"/>
      <c r="N539" s="31"/>
      <c r="O539" s="31"/>
      <c r="P539" s="31"/>
      <c r="Q539" s="31"/>
      <c r="R539" s="31"/>
      <c r="S539" s="31"/>
      <c r="T539" s="31"/>
      <c r="U539" s="31"/>
      <c r="V539" s="31"/>
      <c r="W539" s="31"/>
    </row>
    <row r="540" spans="1:23">
      <c r="A540" s="31"/>
      <c r="B540" s="31"/>
      <c r="C540" s="31"/>
      <c r="D540" s="31"/>
      <c r="E540" s="31"/>
      <c r="F540" s="31"/>
      <c r="G540" s="31"/>
      <c r="H540" s="31"/>
      <c r="I540" s="31"/>
      <c r="J540" s="31"/>
      <c r="K540" s="31"/>
      <c r="L540" s="31"/>
      <c r="M540" s="31"/>
      <c r="N540" s="31"/>
      <c r="O540" s="31"/>
      <c r="P540" s="31"/>
      <c r="Q540" s="31"/>
      <c r="R540" s="31"/>
      <c r="S540" s="31"/>
      <c r="T540" s="31"/>
      <c r="U540" s="31"/>
      <c r="V540" s="31"/>
      <c r="W540" s="31"/>
    </row>
    <row r="541" spans="1:23">
      <c r="A541" s="31"/>
      <c r="B541" s="31"/>
      <c r="C541" s="31"/>
      <c r="D541" s="31"/>
      <c r="E541" s="31"/>
      <c r="F541" s="31"/>
      <c r="G541" s="31"/>
      <c r="H541" s="31"/>
      <c r="I541" s="31"/>
      <c r="J541" s="31"/>
      <c r="K541" s="31"/>
      <c r="L541" s="31"/>
      <c r="M541" s="31"/>
      <c r="N541" s="31"/>
      <c r="O541" s="31"/>
      <c r="P541" s="31"/>
      <c r="Q541" s="31"/>
      <c r="R541" s="31"/>
      <c r="S541" s="31"/>
      <c r="T541" s="31"/>
      <c r="U541" s="31"/>
      <c r="V541" s="31"/>
      <c r="W541" s="31"/>
    </row>
    <row r="542" spans="1:23">
      <c r="A542" s="31"/>
      <c r="B542" s="31"/>
      <c r="C542" s="31"/>
      <c r="D542" s="31"/>
      <c r="E542" s="31"/>
      <c r="F542" s="31"/>
      <c r="G542" s="31"/>
      <c r="H542" s="31"/>
      <c r="I542" s="31"/>
      <c r="J542" s="31"/>
      <c r="K542" s="31"/>
      <c r="L542" s="31"/>
      <c r="M542" s="31"/>
      <c r="N542" s="31"/>
      <c r="O542" s="31"/>
      <c r="P542" s="31"/>
      <c r="Q542" s="31"/>
      <c r="R542" s="31"/>
      <c r="S542" s="31"/>
      <c r="T542" s="31"/>
      <c r="U542" s="31"/>
      <c r="V542" s="31"/>
      <c r="W542" s="31"/>
    </row>
    <row r="543" spans="1:23">
      <c r="A543" s="31"/>
      <c r="B543" s="31"/>
      <c r="C543" s="31"/>
      <c r="D543" s="31"/>
      <c r="E543" s="31"/>
      <c r="F543" s="31"/>
      <c r="G543" s="31"/>
      <c r="H543" s="31"/>
      <c r="I543" s="31"/>
      <c r="J543" s="31"/>
      <c r="K543" s="31"/>
      <c r="L543" s="31"/>
      <c r="M543" s="31"/>
      <c r="N543" s="31"/>
      <c r="O543" s="31"/>
      <c r="P543" s="31"/>
      <c r="Q543" s="31"/>
      <c r="R543" s="31"/>
      <c r="S543" s="31"/>
      <c r="T543" s="31"/>
      <c r="U543" s="31"/>
      <c r="V543" s="31"/>
      <c r="W543" s="31"/>
    </row>
    <row r="544" spans="1:23">
      <c r="A544" s="31"/>
      <c r="B544" s="31"/>
      <c r="C544" s="31"/>
      <c r="D544" s="31"/>
      <c r="E544" s="31"/>
      <c r="F544" s="31"/>
      <c r="G544" s="31"/>
      <c r="H544" s="31"/>
      <c r="I544" s="31"/>
      <c r="J544" s="31"/>
      <c r="K544" s="31"/>
      <c r="L544" s="31"/>
      <c r="M544" s="31"/>
      <c r="N544" s="31"/>
      <c r="O544" s="31"/>
      <c r="P544" s="31"/>
      <c r="Q544" s="31"/>
      <c r="R544" s="31"/>
      <c r="S544" s="31"/>
      <c r="T544" s="31"/>
      <c r="U544" s="31"/>
      <c r="V544" s="31"/>
      <c r="W544" s="31"/>
    </row>
    <row r="545" spans="1:23">
      <c r="A545" s="31"/>
      <c r="B545" s="31"/>
      <c r="C545" s="31"/>
      <c r="D545" s="31"/>
      <c r="E545" s="31"/>
      <c r="F545" s="31"/>
      <c r="G545" s="31"/>
      <c r="H545" s="31"/>
      <c r="I545" s="31"/>
      <c r="J545" s="31"/>
      <c r="K545" s="31"/>
      <c r="L545" s="31"/>
      <c r="M545" s="31"/>
      <c r="N545" s="31"/>
      <c r="O545" s="31"/>
      <c r="P545" s="31"/>
      <c r="Q545" s="31"/>
      <c r="R545" s="31"/>
      <c r="S545" s="31"/>
      <c r="T545" s="31"/>
      <c r="U545" s="31"/>
      <c r="V545" s="31"/>
      <c r="W545" s="31"/>
    </row>
    <row r="546" spans="1:23">
      <c r="A546" s="31"/>
      <c r="B546" s="31"/>
      <c r="C546" s="31"/>
      <c r="D546" s="31"/>
      <c r="E546" s="31"/>
      <c r="F546" s="31"/>
      <c r="G546" s="31"/>
      <c r="H546" s="31"/>
      <c r="I546" s="31"/>
      <c r="J546" s="31"/>
      <c r="K546" s="31"/>
      <c r="L546" s="31"/>
      <c r="M546" s="31"/>
      <c r="N546" s="31"/>
      <c r="O546" s="31"/>
      <c r="P546" s="31"/>
      <c r="Q546" s="31"/>
      <c r="R546" s="31"/>
      <c r="S546" s="31"/>
      <c r="T546" s="31"/>
      <c r="U546" s="31"/>
      <c r="V546" s="31"/>
      <c r="W546" s="31"/>
    </row>
    <row r="547" spans="1:23">
      <c r="A547" s="31"/>
      <c r="B547" s="31"/>
      <c r="C547" s="31"/>
      <c r="D547" s="31"/>
      <c r="E547" s="31"/>
      <c r="F547" s="31"/>
      <c r="G547" s="31"/>
      <c r="H547" s="31"/>
      <c r="I547" s="31"/>
      <c r="J547" s="31"/>
      <c r="K547" s="31"/>
      <c r="L547" s="31"/>
      <c r="M547" s="31"/>
      <c r="N547" s="31"/>
      <c r="O547" s="31"/>
      <c r="P547" s="31"/>
      <c r="Q547" s="31"/>
      <c r="R547" s="31"/>
      <c r="S547" s="31"/>
      <c r="T547" s="31"/>
      <c r="U547" s="31"/>
      <c r="V547" s="31"/>
      <c r="W547" s="31"/>
    </row>
    <row r="548" spans="1:23">
      <c r="A548" s="31"/>
      <c r="B548" s="31"/>
      <c r="C548" s="31"/>
      <c r="D548" s="31"/>
      <c r="E548" s="31"/>
      <c r="F548" s="31"/>
      <c r="G548" s="31"/>
      <c r="H548" s="31"/>
      <c r="I548" s="31"/>
      <c r="J548" s="31"/>
      <c r="K548" s="31"/>
      <c r="L548" s="31"/>
      <c r="M548" s="31"/>
      <c r="N548" s="31"/>
      <c r="O548" s="31"/>
      <c r="P548" s="31"/>
      <c r="Q548" s="31"/>
      <c r="R548" s="31"/>
      <c r="S548" s="31"/>
      <c r="T548" s="31"/>
      <c r="U548" s="31"/>
      <c r="V548" s="31"/>
      <c r="W548" s="31"/>
    </row>
    <row r="549" spans="1:23">
      <c r="A549" s="31"/>
      <c r="B549" s="31"/>
      <c r="C549" s="31"/>
      <c r="D549" s="31"/>
      <c r="E549" s="31"/>
      <c r="F549" s="31"/>
      <c r="G549" s="31"/>
      <c r="H549" s="31"/>
      <c r="I549" s="31"/>
      <c r="J549" s="31"/>
      <c r="K549" s="31"/>
      <c r="L549" s="31"/>
      <c r="M549" s="31"/>
      <c r="N549" s="31"/>
      <c r="O549" s="31"/>
      <c r="P549" s="31"/>
      <c r="Q549" s="31"/>
      <c r="R549" s="31"/>
      <c r="S549" s="31"/>
      <c r="T549" s="31"/>
      <c r="U549" s="31"/>
      <c r="V549" s="31"/>
      <c r="W549" s="31"/>
    </row>
    <row r="550" spans="1:23">
      <c r="A550" s="31"/>
      <c r="B550" s="31"/>
      <c r="C550" s="31"/>
      <c r="D550" s="31"/>
      <c r="E550" s="31"/>
      <c r="F550" s="31"/>
      <c r="G550" s="31"/>
      <c r="H550" s="31"/>
      <c r="I550" s="31"/>
      <c r="J550" s="31"/>
      <c r="K550" s="31"/>
      <c r="L550" s="31"/>
      <c r="M550" s="31"/>
      <c r="N550" s="31"/>
      <c r="O550" s="31"/>
      <c r="P550" s="31"/>
      <c r="Q550" s="31"/>
      <c r="R550" s="31"/>
      <c r="S550" s="31"/>
      <c r="T550" s="31"/>
      <c r="U550" s="31"/>
      <c r="V550" s="31"/>
      <c r="W550" s="31"/>
    </row>
    <row r="551" spans="1:23">
      <c r="A551" s="31"/>
      <c r="B551" s="31"/>
      <c r="C551" s="31"/>
      <c r="D551" s="31"/>
      <c r="E551" s="31"/>
      <c r="F551" s="31"/>
      <c r="G551" s="31"/>
      <c r="H551" s="31"/>
      <c r="I551" s="31"/>
      <c r="J551" s="31"/>
      <c r="K551" s="31"/>
      <c r="L551" s="31"/>
      <c r="M551" s="31"/>
      <c r="N551" s="31"/>
      <c r="O551" s="31"/>
      <c r="P551" s="31"/>
      <c r="Q551" s="31"/>
      <c r="R551" s="31"/>
      <c r="S551" s="31"/>
      <c r="T551" s="31"/>
      <c r="U551" s="31"/>
      <c r="V551" s="31"/>
      <c r="W551" s="31"/>
    </row>
    <row r="552" spans="1:23">
      <c r="A552" s="31"/>
      <c r="B552" s="31"/>
      <c r="C552" s="31"/>
      <c r="D552" s="31"/>
      <c r="E552" s="31"/>
      <c r="F552" s="31"/>
      <c r="G552" s="31"/>
      <c r="H552" s="31"/>
      <c r="I552" s="31"/>
      <c r="J552" s="31"/>
      <c r="K552" s="31"/>
      <c r="L552" s="31"/>
      <c r="M552" s="31"/>
      <c r="N552" s="31"/>
      <c r="O552" s="31"/>
      <c r="P552" s="31"/>
      <c r="Q552" s="31"/>
      <c r="R552" s="31"/>
      <c r="S552" s="31"/>
      <c r="T552" s="31"/>
      <c r="U552" s="31"/>
      <c r="V552" s="31"/>
      <c r="W552" s="31"/>
    </row>
    <row r="553" spans="1:23">
      <c r="A553" s="31"/>
      <c r="B553" s="31"/>
      <c r="C553" s="31"/>
      <c r="D553" s="31"/>
      <c r="E553" s="31"/>
      <c r="F553" s="31"/>
      <c r="G553" s="31"/>
      <c r="H553" s="31"/>
      <c r="I553" s="31"/>
      <c r="J553" s="31"/>
      <c r="K553" s="31"/>
      <c r="L553" s="31"/>
      <c r="M553" s="31"/>
      <c r="N553" s="31"/>
      <c r="O553" s="31"/>
      <c r="P553" s="31"/>
      <c r="Q553" s="31"/>
      <c r="R553" s="31"/>
      <c r="S553" s="31"/>
      <c r="T553" s="31"/>
      <c r="U553" s="31"/>
      <c r="V553" s="31"/>
      <c r="W553" s="31"/>
    </row>
    <row r="554" spans="1:23">
      <c r="A554" s="31"/>
      <c r="B554" s="31"/>
      <c r="C554" s="31"/>
      <c r="D554" s="31"/>
      <c r="E554" s="31"/>
      <c r="F554" s="31"/>
      <c r="G554" s="31"/>
      <c r="H554" s="31"/>
      <c r="I554" s="31"/>
      <c r="J554" s="31"/>
      <c r="K554" s="31"/>
      <c r="L554" s="31"/>
      <c r="M554" s="31"/>
      <c r="N554" s="31"/>
      <c r="O554" s="31"/>
      <c r="P554" s="31"/>
      <c r="Q554" s="31"/>
      <c r="R554" s="31"/>
      <c r="S554" s="31"/>
      <c r="T554" s="31"/>
      <c r="U554" s="31"/>
      <c r="V554" s="31"/>
      <c r="W554" s="31"/>
    </row>
    <row r="555" spans="1:23">
      <c r="A555" s="31"/>
      <c r="B555" s="31"/>
      <c r="C555" s="31"/>
      <c r="D555" s="31"/>
      <c r="E555" s="31"/>
      <c r="F555" s="31"/>
      <c r="G555" s="31"/>
      <c r="H555" s="31"/>
      <c r="I555" s="31"/>
      <c r="J555" s="31"/>
      <c r="K555" s="31"/>
      <c r="L555" s="31"/>
      <c r="M555" s="31"/>
      <c r="N555" s="31"/>
      <c r="O555" s="31"/>
      <c r="P555" s="31"/>
      <c r="Q555" s="31"/>
      <c r="R555" s="31"/>
      <c r="S555" s="31"/>
      <c r="T555" s="31"/>
      <c r="U555" s="31"/>
      <c r="V555" s="31"/>
      <c r="W555" s="31"/>
    </row>
    <row r="556" spans="1:23">
      <c r="A556" s="31"/>
      <c r="B556" s="31"/>
      <c r="C556" s="31"/>
      <c r="D556" s="31"/>
      <c r="E556" s="31"/>
      <c r="F556" s="31"/>
      <c r="G556" s="31"/>
      <c r="H556" s="31"/>
      <c r="I556" s="31"/>
      <c r="J556" s="31"/>
      <c r="K556" s="31"/>
      <c r="L556" s="31"/>
      <c r="M556" s="31"/>
      <c r="N556" s="31"/>
      <c r="O556" s="31"/>
      <c r="P556" s="31"/>
      <c r="Q556" s="31"/>
      <c r="R556" s="31"/>
      <c r="S556" s="31"/>
      <c r="T556" s="31"/>
      <c r="U556" s="31"/>
      <c r="V556" s="31"/>
      <c r="W556" s="31"/>
    </row>
    <row r="557" spans="1:23">
      <c r="A557" s="31"/>
      <c r="B557" s="31"/>
      <c r="C557" s="31"/>
      <c r="D557" s="31"/>
      <c r="E557" s="31"/>
      <c r="F557" s="31"/>
      <c r="G557" s="31"/>
      <c r="H557" s="31"/>
      <c r="I557" s="31"/>
      <c r="J557" s="31"/>
      <c r="K557" s="31"/>
      <c r="L557" s="31"/>
      <c r="M557" s="31"/>
      <c r="N557" s="31"/>
      <c r="O557" s="31"/>
      <c r="P557" s="31"/>
      <c r="Q557" s="31"/>
      <c r="R557" s="31"/>
      <c r="S557" s="31"/>
      <c r="T557" s="31"/>
      <c r="U557" s="31"/>
      <c r="V557" s="31"/>
      <c r="W557" s="31"/>
    </row>
    <row r="558" spans="1:23">
      <c r="A558" s="31"/>
      <c r="B558" s="31"/>
      <c r="C558" s="31"/>
      <c r="D558" s="31"/>
      <c r="E558" s="31"/>
      <c r="F558" s="31"/>
      <c r="G558" s="31"/>
      <c r="H558" s="31"/>
      <c r="I558" s="31"/>
      <c r="J558" s="31"/>
      <c r="K558" s="31"/>
      <c r="L558" s="31"/>
      <c r="M558" s="31"/>
      <c r="N558" s="31"/>
      <c r="O558" s="31"/>
      <c r="P558" s="31"/>
      <c r="Q558" s="31"/>
      <c r="R558" s="31"/>
      <c r="S558" s="31"/>
      <c r="T558" s="31"/>
      <c r="U558" s="31"/>
      <c r="V558" s="31"/>
      <c r="W558" s="31"/>
    </row>
    <row r="559" spans="1:23">
      <c r="A559" s="31"/>
      <c r="B559" s="31"/>
      <c r="C559" s="31"/>
      <c r="D559" s="31"/>
      <c r="E559" s="31"/>
      <c r="F559" s="31"/>
      <c r="G559" s="31"/>
      <c r="H559" s="31"/>
      <c r="I559" s="31"/>
      <c r="J559" s="31"/>
      <c r="K559" s="31"/>
      <c r="L559" s="31"/>
      <c r="M559" s="31"/>
      <c r="N559" s="31"/>
      <c r="O559" s="31"/>
      <c r="P559" s="31"/>
      <c r="Q559" s="31"/>
      <c r="R559" s="31"/>
      <c r="S559" s="31"/>
      <c r="T559" s="31"/>
      <c r="U559" s="31"/>
      <c r="V559" s="31"/>
      <c r="W559" s="31"/>
    </row>
    <row r="560" spans="1:23">
      <c r="A560" s="31"/>
      <c r="B560" s="31"/>
      <c r="C560" s="31"/>
      <c r="D560" s="31"/>
      <c r="E560" s="31"/>
      <c r="F560" s="31"/>
      <c r="G560" s="31"/>
      <c r="H560" s="31"/>
      <c r="I560" s="31"/>
      <c r="J560" s="31"/>
      <c r="K560" s="31"/>
      <c r="L560" s="31"/>
      <c r="M560" s="31"/>
      <c r="N560" s="31"/>
      <c r="O560" s="31"/>
      <c r="P560" s="31"/>
      <c r="Q560" s="31"/>
      <c r="R560" s="31"/>
      <c r="S560" s="31"/>
      <c r="T560" s="31"/>
      <c r="U560" s="31"/>
      <c r="V560" s="31"/>
      <c r="W560" s="31"/>
    </row>
    <row r="561" spans="1:23">
      <c r="A561" s="31"/>
      <c r="B561" s="31"/>
      <c r="C561" s="31"/>
      <c r="D561" s="31"/>
      <c r="E561" s="31"/>
      <c r="F561" s="31"/>
      <c r="G561" s="31"/>
      <c r="H561" s="31"/>
      <c r="I561" s="31"/>
      <c r="J561" s="31"/>
      <c r="K561" s="31"/>
      <c r="L561" s="31"/>
      <c r="M561" s="31"/>
      <c r="N561" s="31"/>
      <c r="O561" s="31"/>
      <c r="P561" s="31"/>
      <c r="Q561" s="31"/>
      <c r="R561" s="31"/>
      <c r="S561" s="31"/>
      <c r="T561" s="31"/>
      <c r="U561" s="31"/>
      <c r="V561" s="31"/>
      <c r="W561" s="31"/>
    </row>
    <row r="562" spans="1:23">
      <c r="A562" s="31"/>
      <c r="B562" s="31"/>
      <c r="C562" s="31"/>
      <c r="D562" s="31"/>
      <c r="E562" s="31"/>
      <c r="F562" s="31"/>
      <c r="G562" s="31"/>
      <c r="H562" s="31"/>
      <c r="I562" s="31"/>
      <c r="J562" s="31"/>
      <c r="K562" s="31"/>
      <c r="L562" s="31"/>
      <c r="M562" s="31"/>
      <c r="N562" s="31"/>
      <c r="O562" s="31"/>
      <c r="P562" s="31"/>
      <c r="Q562" s="31"/>
      <c r="R562" s="31"/>
      <c r="S562" s="31"/>
      <c r="T562" s="31"/>
      <c r="U562" s="31"/>
      <c r="V562" s="31"/>
      <c r="W562" s="31"/>
    </row>
    <row r="563" spans="1:23">
      <c r="A563" s="31"/>
      <c r="B563" s="31"/>
      <c r="C563" s="31"/>
      <c r="D563" s="31"/>
      <c r="E563" s="31"/>
      <c r="F563" s="31"/>
      <c r="G563" s="31"/>
      <c r="H563" s="31"/>
      <c r="I563" s="31"/>
      <c r="J563" s="31"/>
      <c r="K563" s="31"/>
      <c r="L563" s="31"/>
      <c r="M563" s="31"/>
      <c r="N563" s="31"/>
      <c r="O563" s="31"/>
      <c r="P563" s="31"/>
      <c r="Q563" s="31"/>
      <c r="R563" s="31"/>
      <c r="S563" s="31"/>
      <c r="T563" s="31"/>
      <c r="U563" s="31"/>
      <c r="V563" s="31"/>
      <c r="W563" s="31"/>
    </row>
    <row r="564" spans="1:23">
      <c r="A564" s="31"/>
      <c r="B564" s="31"/>
      <c r="C564" s="31"/>
      <c r="D564" s="31"/>
      <c r="E564" s="31"/>
      <c r="F564" s="31"/>
      <c r="G564" s="31"/>
      <c r="H564" s="31"/>
      <c r="I564" s="31"/>
      <c r="J564" s="31"/>
      <c r="K564" s="31"/>
      <c r="L564" s="31"/>
      <c r="M564" s="31"/>
      <c r="N564" s="31"/>
      <c r="O564" s="31"/>
      <c r="P564" s="31"/>
      <c r="Q564" s="31"/>
      <c r="R564" s="31"/>
      <c r="S564" s="31"/>
      <c r="T564" s="31"/>
      <c r="U564" s="31"/>
      <c r="V564" s="31"/>
      <c r="W564" s="31"/>
    </row>
    <row r="565" spans="1:23">
      <c r="A565" s="31"/>
      <c r="B565" s="31"/>
      <c r="C565" s="31"/>
      <c r="D565" s="31"/>
      <c r="E565" s="31"/>
      <c r="F565" s="31"/>
      <c r="G565" s="31"/>
      <c r="H565" s="31"/>
      <c r="I565" s="31"/>
      <c r="J565" s="31"/>
      <c r="K565" s="31"/>
      <c r="L565" s="31"/>
      <c r="M565" s="31"/>
      <c r="N565" s="31"/>
      <c r="O565" s="31"/>
      <c r="P565" s="31"/>
      <c r="Q565" s="31"/>
      <c r="R565" s="31"/>
      <c r="S565" s="31"/>
      <c r="T565" s="31"/>
      <c r="U565" s="31"/>
      <c r="V565" s="31"/>
      <c r="W565" s="31"/>
    </row>
    <row r="566" spans="1:23">
      <c r="A566" s="31"/>
      <c r="B566" s="31"/>
      <c r="C566" s="31"/>
      <c r="D566" s="31"/>
      <c r="E566" s="31"/>
      <c r="F566" s="31"/>
      <c r="G566" s="31"/>
      <c r="H566" s="31"/>
      <c r="I566" s="31"/>
      <c r="J566" s="31"/>
      <c r="K566" s="31"/>
      <c r="L566" s="31"/>
      <c r="M566" s="31"/>
      <c r="N566" s="31"/>
      <c r="O566" s="31"/>
      <c r="P566" s="31"/>
      <c r="Q566" s="31"/>
      <c r="R566" s="31"/>
      <c r="S566" s="31"/>
      <c r="T566" s="31"/>
      <c r="U566" s="31"/>
      <c r="V566" s="31"/>
      <c r="W566" s="31"/>
    </row>
    <row r="567" spans="1:23">
      <c r="A567" s="31"/>
      <c r="B567" s="31"/>
      <c r="C567" s="31"/>
      <c r="D567" s="31"/>
      <c r="E567" s="31"/>
      <c r="F567" s="31"/>
      <c r="G567" s="31"/>
      <c r="H567" s="31"/>
      <c r="I567" s="31"/>
      <c r="J567" s="31"/>
      <c r="K567" s="31"/>
      <c r="L567" s="31"/>
      <c r="M567" s="31"/>
      <c r="N567" s="31"/>
      <c r="O567" s="31"/>
      <c r="P567" s="31"/>
      <c r="Q567" s="31"/>
      <c r="R567" s="31"/>
      <c r="S567" s="31"/>
      <c r="T567" s="31"/>
      <c r="U567" s="31"/>
      <c r="V567" s="31"/>
      <c r="W567" s="31"/>
    </row>
    <row r="568" spans="1:23">
      <c r="A568" s="31"/>
      <c r="B568" s="31"/>
      <c r="C568" s="31"/>
      <c r="D568" s="31"/>
      <c r="E568" s="31"/>
      <c r="F568" s="31"/>
      <c r="G568" s="31"/>
      <c r="H568" s="31"/>
      <c r="I568" s="31"/>
      <c r="J568" s="31"/>
      <c r="K568" s="31"/>
      <c r="L568" s="31"/>
      <c r="M568" s="31"/>
      <c r="N568" s="31"/>
      <c r="O568" s="31"/>
      <c r="P568" s="31"/>
      <c r="Q568" s="31"/>
      <c r="R568" s="31"/>
      <c r="S568" s="31"/>
      <c r="T568" s="31"/>
      <c r="U568" s="31"/>
      <c r="V568" s="31"/>
      <c r="W568" s="31"/>
    </row>
    <row r="569" spans="1:23">
      <c r="A569" s="31"/>
      <c r="B569" s="31"/>
      <c r="C569" s="31"/>
      <c r="D569" s="31"/>
      <c r="E569" s="31"/>
      <c r="F569" s="31"/>
      <c r="G569" s="31"/>
      <c r="H569" s="31"/>
      <c r="I569" s="31"/>
      <c r="J569" s="31"/>
      <c r="K569" s="31"/>
      <c r="L569" s="31"/>
      <c r="M569" s="31"/>
      <c r="N569" s="31"/>
      <c r="O569" s="31"/>
      <c r="P569" s="31"/>
      <c r="Q569" s="31"/>
      <c r="R569" s="31"/>
      <c r="S569" s="31"/>
      <c r="T569" s="31"/>
      <c r="U569" s="31"/>
      <c r="V569" s="31"/>
      <c r="W569" s="31"/>
    </row>
    <row r="570" spans="1:23">
      <c r="A570" s="31"/>
      <c r="B570" s="31"/>
      <c r="C570" s="31"/>
      <c r="D570" s="31"/>
      <c r="E570" s="31"/>
      <c r="F570" s="31"/>
      <c r="G570" s="31"/>
      <c r="H570" s="31"/>
      <c r="I570" s="31"/>
      <c r="J570" s="31"/>
      <c r="K570" s="31"/>
      <c r="L570" s="31"/>
      <c r="M570" s="31"/>
      <c r="N570" s="31"/>
      <c r="O570" s="31"/>
      <c r="P570" s="31"/>
      <c r="Q570" s="31"/>
      <c r="R570" s="31"/>
      <c r="S570" s="31"/>
      <c r="T570" s="31"/>
      <c r="U570" s="31"/>
      <c r="V570" s="31"/>
      <c r="W570" s="31"/>
    </row>
    <row r="571" spans="1:23">
      <c r="A571" s="31"/>
      <c r="B571" s="31"/>
      <c r="C571" s="31"/>
      <c r="D571" s="31"/>
      <c r="E571" s="31"/>
      <c r="F571" s="31"/>
      <c r="G571" s="31"/>
      <c r="H571" s="31"/>
      <c r="I571" s="31"/>
      <c r="J571" s="31"/>
      <c r="K571" s="31"/>
      <c r="L571" s="31"/>
      <c r="M571" s="31"/>
      <c r="N571" s="31"/>
      <c r="O571" s="31"/>
      <c r="P571" s="31"/>
      <c r="Q571" s="31"/>
      <c r="R571" s="31"/>
      <c r="S571" s="31"/>
      <c r="T571" s="31"/>
      <c r="U571" s="31"/>
      <c r="V571" s="31"/>
      <c r="W571" s="31"/>
    </row>
    <row r="572" spans="1:23">
      <c r="A572" s="31"/>
      <c r="B572" s="31"/>
      <c r="C572" s="31"/>
      <c r="D572" s="31"/>
      <c r="E572" s="31"/>
      <c r="F572" s="31"/>
      <c r="G572" s="31"/>
      <c r="H572" s="31"/>
      <c r="I572" s="31"/>
      <c r="J572" s="31"/>
      <c r="K572" s="31"/>
      <c r="L572" s="31"/>
      <c r="M572" s="31"/>
      <c r="N572" s="31"/>
      <c r="O572" s="31"/>
      <c r="P572" s="31"/>
      <c r="Q572" s="31"/>
      <c r="R572" s="31"/>
      <c r="S572" s="31"/>
      <c r="T572" s="31"/>
      <c r="U572" s="31"/>
      <c r="V572" s="31"/>
      <c r="W572" s="31"/>
    </row>
    <row r="573" spans="1:23">
      <c r="A573" s="31"/>
      <c r="B573" s="31"/>
      <c r="C573" s="31"/>
      <c r="D573" s="31"/>
      <c r="E573" s="31"/>
      <c r="F573" s="31"/>
      <c r="G573" s="31"/>
      <c r="H573" s="31"/>
      <c r="I573" s="31"/>
      <c r="J573" s="31"/>
      <c r="K573" s="31"/>
      <c r="L573" s="31"/>
      <c r="M573" s="31"/>
      <c r="N573" s="31"/>
      <c r="O573" s="31"/>
      <c r="P573" s="31"/>
      <c r="Q573" s="31"/>
      <c r="R573" s="31"/>
      <c r="S573" s="31"/>
      <c r="T573" s="31"/>
      <c r="U573" s="31"/>
      <c r="V573" s="31"/>
      <c r="W573" s="31"/>
    </row>
    <row r="574" spans="1:23">
      <c r="A574" s="31"/>
      <c r="B574" s="31"/>
      <c r="C574" s="31"/>
      <c r="D574" s="31"/>
      <c r="E574" s="31"/>
      <c r="F574" s="31"/>
      <c r="G574" s="31"/>
      <c r="H574" s="31"/>
      <c r="I574" s="31"/>
      <c r="J574" s="31"/>
      <c r="K574" s="31"/>
      <c r="L574" s="31"/>
      <c r="M574" s="31"/>
      <c r="N574" s="31"/>
      <c r="O574" s="31"/>
      <c r="P574" s="31"/>
      <c r="Q574" s="31"/>
      <c r="R574" s="31"/>
      <c r="S574" s="31"/>
      <c r="T574" s="31"/>
      <c r="U574" s="31"/>
      <c r="V574" s="31"/>
      <c r="W574" s="31"/>
    </row>
    <row r="575" spans="1:23">
      <c r="A575" s="31"/>
      <c r="B575" s="31"/>
      <c r="C575" s="31"/>
      <c r="D575" s="31"/>
      <c r="E575" s="31"/>
      <c r="F575" s="31"/>
      <c r="G575" s="31"/>
      <c r="H575" s="31"/>
      <c r="I575" s="31"/>
      <c r="J575" s="31"/>
      <c r="K575" s="31"/>
      <c r="L575" s="31"/>
      <c r="M575" s="31"/>
      <c r="N575" s="31"/>
      <c r="O575" s="31"/>
      <c r="P575" s="31"/>
      <c r="Q575" s="31"/>
      <c r="R575" s="31"/>
      <c r="S575" s="31"/>
      <c r="T575" s="31"/>
      <c r="U575" s="31"/>
      <c r="V575" s="31"/>
      <c r="W575" s="31"/>
    </row>
    <row r="576" spans="1:23">
      <c r="A576" s="31"/>
      <c r="B576" s="31"/>
      <c r="C576" s="31"/>
      <c r="D576" s="31"/>
      <c r="E576" s="31"/>
      <c r="F576" s="31"/>
      <c r="G576" s="31"/>
      <c r="H576" s="31"/>
      <c r="I576" s="31"/>
      <c r="J576" s="31"/>
      <c r="K576" s="31"/>
      <c r="L576" s="31"/>
      <c r="M576" s="31"/>
      <c r="N576" s="31"/>
      <c r="O576" s="31"/>
      <c r="P576" s="31"/>
      <c r="Q576" s="31"/>
      <c r="R576" s="31"/>
      <c r="S576" s="31"/>
      <c r="T576" s="31"/>
      <c r="U576" s="31"/>
      <c r="V576" s="31"/>
      <c r="W576" s="31"/>
    </row>
    <row r="577" spans="1:23">
      <c r="A577" s="31"/>
      <c r="B577" s="31"/>
      <c r="C577" s="31"/>
      <c r="D577" s="31"/>
      <c r="E577" s="31"/>
      <c r="F577" s="31"/>
      <c r="G577" s="31"/>
      <c r="H577" s="31"/>
      <c r="I577" s="31"/>
      <c r="J577" s="31"/>
      <c r="K577" s="31"/>
      <c r="L577" s="31"/>
      <c r="M577" s="31"/>
      <c r="N577" s="31"/>
      <c r="O577" s="31"/>
      <c r="P577" s="31"/>
      <c r="Q577" s="31"/>
      <c r="R577" s="31"/>
      <c r="S577" s="31"/>
      <c r="T577" s="31"/>
      <c r="U577" s="31"/>
      <c r="V577" s="31"/>
      <c r="W577" s="31"/>
    </row>
    <row r="578" spans="1:23">
      <c r="A578" s="31"/>
      <c r="B578" s="31"/>
      <c r="C578" s="31"/>
      <c r="D578" s="31"/>
      <c r="E578" s="31"/>
      <c r="F578" s="31"/>
      <c r="G578" s="31"/>
      <c r="H578" s="31"/>
      <c r="I578" s="31"/>
      <c r="J578" s="31"/>
      <c r="K578" s="31"/>
      <c r="L578" s="31"/>
      <c r="M578" s="31"/>
      <c r="N578" s="31"/>
      <c r="O578" s="31"/>
      <c r="P578" s="31"/>
      <c r="Q578" s="31"/>
      <c r="R578" s="31"/>
      <c r="S578" s="31"/>
      <c r="T578" s="31"/>
      <c r="U578" s="31"/>
      <c r="V578" s="31"/>
      <c r="W578" s="31"/>
    </row>
    <row r="579" spans="1:23">
      <c r="A579" s="31"/>
      <c r="B579" s="31"/>
      <c r="C579" s="31"/>
      <c r="D579" s="31"/>
      <c r="E579" s="31"/>
      <c r="F579" s="31"/>
      <c r="G579" s="31"/>
      <c r="H579" s="31"/>
      <c r="I579" s="31"/>
      <c r="J579" s="31"/>
      <c r="K579" s="31"/>
      <c r="L579" s="31"/>
      <c r="M579" s="31"/>
      <c r="N579" s="31"/>
      <c r="O579" s="31"/>
      <c r="P579" s="31"/>
      <c r="Q579" s="31"/>
      <c r="R579" s="31"/>
      <c r="S579" s="31"/>
      <c r="T579" s="31"/>
      <c r="U579" s="31"/>
      <c r="V579" s="31"/>
      <c r="W579" s="31"/>
    </row>
    <row r="580" spans="1:23">
      <c r="A580" s="31"/>
      <c r="B580" s="31"/>
      <c r="C580" s="31"/>
      <c r="D580" s="31"/>
      <c r="E580" s="31"/>
      <c r="F580" s="31"/>
      <c r="G580" s="31"/>
      <c r="H580" s="31"/>
      <c r="I580" s="31"/>
      <c r="J580" s="31"/>
      <c r="K580" s="31"/>
      <c r="L580" s="31"/>
      <c r="M580" s="31"/>
      <c r="N580" s="31"/>
      <c r="O580" s="31"/>
      <c r="P580" s="31"/>
      <c r="Q580" s="31"/>
      <c r="R580" s="31"/>
      <c r="S580" s="31"/>
      <c r="T580" s="31"/>
      <c r="U580" s="31"/>
      <c r="V580" s="31"/>
      <c r="W580" s="31"/>
    </row>
    <row r="581" spans="1:23">
      <c r="A581" s="31"/>
      <c r="B581" s="31"/>
      <c r="C581" s="31"/>
      <c r="D581" s="31"/>
      <c r="E581" s="31"/>
      <c r="F581" s="31"/>
      <c r="G581" s="31"/>
      <c r="H581" s="31"/>
      <c r="I581" s="31"/>
      <c r="J581" s="31"/>
      <c r="K581" s="31"/>
      <c r="L581" s="31"/>
      <c r="M581" s="31"/>
      <c r="N581" s="31"/>
      <c r="O581" s="31"/>
      <c r="P581" s="31"/>
      <c r="Q581" s="31"/>
      <c r="R581" s="31"/>
      <c r="S581" s="31"/>
      <c r="T581" s="31"/>
      <c r="U581" s="31"/>
      <c r="V581" s="31"/>
      <c r="W581" s="31"/>
    </row>
    <row r="582" spans="1:23">
      <c r="A582" s="31"/>
      <c r="B582" s="31"/>
      <c r="C582" s="31"/>
      <c r="D582" s="31"/>
      <c r="E582" s="31"/>
      <c r="F582" s="31"/>
      <c r="G582" s="31"/>
      <c r="H582" s="31"/>
      <c r="I582" s="31"/>
      <c r="J582" s="31"/>
      <c r="K582" s="31"/>
      <c r="L582" s="31"/>
      <c r="M582" s="31"/>
      <c r="N582" s="31"/>
      <c r="O582" s="31"/>
      <c r="P582" s="31"/>
      <c r="Q582" s="31"/>
      <c r="R582" s="31"/>
      <c r="S582" s="31"/>
      <c r="T582" s="31"/>
      <c r="U582" s="31"/>
      <c r="V582" s="31"/>
      <c r="W582" s="31"/>
    </row>
    <row r="583" spans="1:23">
      <c r="A583" s="31"/>
      <c r="B583" s="31"/>
      <c r="C583" s="31"/>
      <c r="D583" s="31"/>
      <c r="E583" s="31"/>
      <c r="F583" s="31"/>
      <c r="G583" s="31"/>
      <c r="H583" s="31"/>
      <c r="I583" s="31"/>
      <c r="J583" s="31"/>
      <c r="K583" s="31"/>
      <c r="L583" s="31"/>
      <c r="M583" s="31"/>
      <c r="N583" s="31"/>
      <c r="O583" s="31"/>
      <c r="P583" s="31"/>
      <c r="Q583" s="31"/>
      <c r="R583" s="31"/>
      <c r="S583" s="31"/>
      <c r="T583" s="31"/>
      <c r="U583" s="31"/>
      <c r="V583" s="31"/>
      <c r="W583" s="31"/>
    </row>
    <row r="584" spans="1:23">
      <c r="A584" s="31"/>
      <c r="B584" s="31"/>
      <c r="C584" s="31"/>
      <c r="D584" s="31"/>
      <c r="E584" s="31"/>
      <c r="F584" s="31"/>
      <c r="G584" s="31"/>
      <c r="H584" s="31"/>
      <c r="I584" s="31"/>
      <c r="J584" s="31"/>
      <c r="K584" s="31"/>
      <c r="L584" s="31"/>
      <c r="M584" s="31"/>
      <c r="N584" s="31"/>
      <c r="O584" s="31"/>
      <c r="P584" s="31"/>
      <c r="Q584" s="31"/>
      <c r="R584" s="31"/>
      <c r="S584" s="31"/>
      <c r="T584" s="31"/>
      <c r="U584" s="31"/>
      <c r="V584" s="31"/>
      <c r="W584" s="31"/>
    </row>
    <row r="585" spans="1:23">
      <c r="A585" s="31"/>
      <c r="B585" s="31"/>
      <c r="C585" s="31"/>
      <c r="D585" s="31"/>
      <c r="E585" s="31"/>
      <c r="F585" s="31"/>
      <c r="G585" s="31"/>
      <c r="H585" s="31"/>
      <c r="I585" s="31"/>
      <c r="J585" s="31"/>
      <c r="K585" s="31"/>
      <c r="L585" s="31"/>
      <c r="M585" s="31"/>
      <c r="N585" s="31"/>
      <c r="O585" s="31"/>
      <c r="P585" s="31"/>
      <c r="Q585" s="31"/>
      <c r="R585" s="31"/>
      <c r="S585" s="31"/>
      <c r="T585" s="31"/>
      <c r="U585" s="31"/>
      <c r="V585" s="31"/>
      <c r="W585" s="31"/>
    </row>
    <row r="586" spans="1:23">
      <c r="A586" s="31"/>
      <c r="B586" s="31"/>
      <c r="C586" s="31"/>
      <c r="D586" s="31"/>
      <c r="E586" s="31"/>
      <c r="F586" s="31"/>
      <c r="G586" s="31"/>
      <c r="H586" s="31"/>
      <c r="I586" s="31"/>
      <c r="J586" s="31"/>
      <c r="K586" s="31"/>
      <c r="L586" s="31"/>
      <c r="M586" s="31"/>
      <c r="N586" s="31"/>
      <c r="O586" s="31"/>
      <c r="P586" s="31"/>
      <c r="Q586" s="31"/>
      <c r="R586" s="31"/>
      <c r="S586" s="31"/>
      <c r="T586" s="31"/>
      <c r="U586" s="31"/>
      <c r="V586" s="31"/>
      <c r="W586" s="31"/>
    </row>
    <row r="587" spans="1:23">
      <c r="A587" s="31"/>
      <c r="B587" s="31"/>
      <c r="C587" s="31"/>
      <c r="D587" s="31"/>
      <c r="E587" s="31"/>
      <c r="F587" s="31"/>
      <c r="G587" s="31"/>
      <c r="H587" s="31"/>
      <c r="I587" s="31"/>
      <c r="J587" s="31"/>
      <c r="K587" s="31"/>
      <c r="L587" s="31"/>
      <c r="M587" s="31"/>
      <c r="N587" s="31"/>
      <c r="O587" s="31"/>
      <c r="P587" s="31"/>
      <c r="Q587" s="31"/>
      <c r="R587" s="31"/>
      <c r="S587" s="31"/>
      <c r="T587" s="31"/>
      <c r="U587" s="31"/>
      <c r="V587" s="31"/>
      <c r="W587" s="31"/>
    </row>
    <row r="588" spans="1:23">
      <c r="A588" s="31"/>
      <c r="B588" s="31"/>
      <c r="C588" s="31"/>
      <c r="D588" s="31"/>
      <c r="E588" s="31"/>
      <c r="F588" s="31"/>
      <c r="G588" s="31"/>
      <c r="H588" s="31"/>
      <c r="I588" s="31"/>
      <c r="J588" s="31"/>
      <c r="K588" s="31"/>
      <c r="L588" s="31"/>
      <c r="M588" s="31"/>
      <c r="N588" s="31"/>
      <c r="O588" s="31"/>
      <c r="P588" s="31"/>
      <c r="Q588" s="31"/>
      <c r="R588" s="31"/>
      <c r="S588" s="31"/>
      <c r="T588" s="31"/>
      <c r="U588" s="31"/>
      <c r="V588" s="31"/>
      <c r="W588" s="31"/>
    </row>
    <row r="589" spans="1:23">
      <c r="A589" s="31"/>
      <c r="B589" s="31"/>
      <c r="C589" s="31"/>
      <c r="D589" s="31"/>
      <c r="E589" s="31"/>
      <c r="F589" s="31"/>
      <c r="G589" s="31"/>
      <c r="H589" s="31"/>
      <c r="I589" s="31"/>
      <c r="J589" s="31"/>
      <c r="K589" s="31"/>
      <c r="L589" s="31"/>
      <c r="M589" s="31"/>
      <c r="N589" s="31"/>
      <c r="O589" s="31"/>
      <c r="P589" s="31"/>
      <c r="Q589" s="31"/>
      <c r="R589" s="31"/>
      <c r="S589" s="31"/>
      <c r="T589" s="31"/>
      <c r="U589" s="31"/>
      <c r="V589" s="31"/>
      <c r="W589" s="31"/>
    </row>
    <row r="590" spans="1:23">
      <c r="A590" s="31"/>
      <c r="B590" s="31"/>
      <c r="C590" s="31"/>
      <c r="D590" s="31"/>
      <c r="E590" s="31"/>
      <c r="F590" s="31"/>
      <c r="G590" s="31"/>
      <c r="H590" s="31"/>
      <c r="I590" s="31"/>
      <c r="J590" s="31"/>
      <c r="K590" s="31"/>
      <c r="L590" s="31"/>
      <c r="M590" s="31"/>
      <c r="N590" s="31"/>
      <c r="O590" s="31"/>
      <c r="P590" s="31"/>
      <c r="Q590" s="31"/>
      <c r="R590" s="31"/>
      <c r="S590" s="31"/>
      <c r="T590" s="31"/>
      <c r="U590" s="31"/>
      <c r="V590" s="31"/>
      <c r="W590" s="31"/>
    </row>
    <row r="591" spans="1:23">
      <c r="A591" s="31"/>
      <c r="B591" s="31"/>
      <c r="C591" s="31"/>
      <c r="D591" s="31"/>
      <c r="E591" s="31"/>
      <c r="F591" s="31"/>
      <c r="G591" s="31"/>
      <c r="H591" s="31"/>
      <c r="I591" s="31"/>
      <c r="J591" s="31"/>
      <c r="K591" s="31"/>
      <c r="L591" s="31"/>
      <c r="M591" s="31"/>
      <c r="N591" s="31"/>
      <c r="O591" s="31"/>
      <c r="P591" s="31"/>
      <c r="Q591" s="31"/>
      <c r="R591" s="31"/>
      <c r="S591" s="31"/>
      <c r="T591" s="31"/>
      <c r="U591" s="31"/>
      <c r="V591" s="31"/>
      <c r="W591" s="31"/>
    </row>
    <row r="592" spans="1:23">
      <c r="A592" s="31"/>
      <c r="B592" s="31"/>
      <c r="C592" s="31"/>
      <c r="D592" s="31"/>
      <c r="E592" s="31"/>
      <c r="F592" s="31"/>
      <c r="G592" s="31"/>
      <c r="H592" s="31"/>
      <c r="I592" s="31"/>
      <c r="J592" s="31"/>
      <c r="K592" s="31"/>
      <c r="L592" s="31"/>
      <c r="M592" s="31"/>
      <c r="N592" s="31"/>
      <c r="O592" s="31"/>
      <c r="P592" s="31"/>
      <c r="Q592" s="31"/>
      <c r="R592" s="31"/>
      <c r="S592" s="31"/>
      <c r="T592" s="31"/>
      <c r="U592" s="31"/>
      <c r="V592" s="31"/>
      <c r="W592" s="31"/>
    </row>
    <row r="593" spans="1:23">
      <c r="A593" s="31"/>
      <c r="B593" s="31"/>
      <c r="C593" s="31"/>
      <c r="D593" s="31"/>
      <c r="E593" s="31"/>
      <c r="F593" s="31"/>
      <c r="G593" s="31"/>
      <c r="H593" s="31"/>
      <c r="I593" s="31"/>
      <c r="J593" s="31"/>
      <c r="K593" s="31"/>
      <c r="L593" s="31"/>
      <c r="M593" s="31"/>
      <c r="N593" s="31"/>
      <c r="O593" s="31"/>
      <c r="P593" s="31"/>
      <c r="Q593" s="31"/>
      <c r="R593" s="31"/>
      <c r="S593" s="31"/>
      <c r="T593" s="31"/>
      <c r="U593" s="31"/>
      <c r="V593" s="31"/>
      <c r="W593" s="31"/>
    </row>
    <row r="594" spans="1:23">
      <c r="A594" s="31"/>
      <c r="B594" s="31"/>
      <c r="C594" s="31"/>
      <c r="D594" s="31"/>
      <c r="E594" s="31"/>
      <c r="F594" s="31"/>
      <c r="G594" s="31"/>
      <c r="H594" s="31"/>
      <c r="I594" s="31"/>
      <c r="J594" s="31"/>
      <c r="K594" s="31"/>
      <c r="L594" s="31"/>
      <c r="M594" s="31"/>
      <c r="N594" s="31"/>
      <c r="O594" s="31"/>
      <c r="P594" s="31"/>
      <c r="Q594" s="31"/>
      <c r="R594" s="31"/>
      <c r="S594" s="31"/>
      <c r="T594" s="31"/>
      <c r="U594" s="31"/>
      <c r="V594" s="31"/>
      <c r="W594" s="31"/>
    </row>
    <row r="595" spans="1:23">
      <c r="A595" s="31"/>
      <c r="B595" s="31"/>
      <c r="C595" s="31"/>
      <c r="D595" s="31"/>
      <c r="E595" s="31"/>
      <c r="F595" s="31"/>
      <c r="G595" s="31"/>
      <c r="H595" s="31"/>
      <c r="I595" s="31"/>
      <c r="J595" s="31"/>
      <c r="K595" s="31"/>
      <c r="L595" s="31"/>
      <c r="M595" s="31"/>
      <c r="N595" s="31"/>
      <c r="O595" s="31"/>
      <c r="P595" s="31"/>
      <c r="Q595" s="31"/>
      <c r="R595" s="31"/>
      <c r="S595" s="31"/>
      <c r="T595" s="31"/>
      <c r="U595" s="31"/>
      <c r="V595" s="31"/>
      <c r="W595" s="31"/>
    </row>
    <row r="596" spans="1:23">
      <c r="A596" s="31"/>
      <c r="B596" s="31"/>
      <c r="C596" s="31"/>
      <c r="D596" s="31"/>
      <c r="E596" s="31"/>
      <c r="F596" s="31"/>
      <c r="G596" s="31"/>
      <c r="H596" s="31"/>
      <c r="I596" s="31"/>
      <c r="J596" s="31"/>
      <c r="K596" s="31"/>
      <c r="L596" s="31"/>
      <c r="M596" s="31"/>
      <c r="N596" s="31"/>
      <c r="O596" s="31"/>
      <c r="P596" s="31"/>
      <c r="Q596" s="31"/>
      <c r="R596" s="31"/>
      <c r="S596" s="31"/>
      <c r="T596" s="31"/>
      <c r="U596" s="31"/>
      <c r="V596" s="31"/>
      <c r="W596" s="31"/>
    </row>
    <row r="597" spans="1:23">
      <c r="A597" s="31"/>
      <c r="B597" s="31"/>
      <c r="C597" s="31"/>
      <c r="D597" s="31"/>
      <c r="E597" s="31"/>
      <c r="F597" s="31"/>
      <c r="G597" s="31"/>
      <c r="H597" s="31"/>
      <c r="I597" s="31"/>
      <c r="J597" s="31"/>
      <c r="K597" s="31"/>
      <c r="L597" s="31"/>
      <c r="M597" s="31"/>
      <c r="N597" s="31"/>
      <c r="O597" s="31"/>
      <c r="P597" s="31"/>
      <c r="Q597" s="31"/>
      <c r="R597" s="31"/>
      <c r="S597" s="31"/>
      <c r="T597" s="31"/>
      <c r="U597" s="31"/>
      <c r="V597" s="31"/>
      <c r="W597" s="31"/>
    </row>
    <row r="598" spans="1:23">
      <c r="A598" s="31"/>
      <c r="B598" s="31"/>
      <c r="C598" s="31"/>
      <c r="D598" s="31"/>
      <c r="E598" s="31"/>
      <c r="F598" s="31"/>
      <c r="G598" s="31"/>
      <c r="H598" s="31"/>
      <c r="I598" s="31"/>
      <c r="J598" s="31"/>
      <c r="K598" s="31"/>
      <c r="L598" s="31"/>
      <c r="M598" s="31"/>
      <c r="N598" s="31"/>
      <c r="O598" s="31"/>
      <c r="P598" s="31"/>
      <c r="Q598" s="31"/>
      <c r="R598" s="31"/>
      <c r="S598" s="31"/>
      <c r="T598" s="31"/>
      <c r="U598" s="31"/>
      <c r="V598" s="31"/>
      <c r="W598" s="31"/>
    </row>
    <row r="599" spans="1:23">
      <c r="A599" s="31"/>
      <c r="B599" s="31"/>
      <c r="C599" s="31"/>
      <c r="D599" s="31"/>
      <c r="E599" s="31"/>
      <c r="F599" s="31"/>
      <c r="G599" s="31"/>
      <c r="H599" s="31"/>
      <c r="I599" s="31"/>
      <c r="J599" s="31"/>
      <c r="K599" s="31"/>
      <c r="L599" s="31"/>
      <c r="M599" s="31"/>
      <c r="N599" s="31"/>
      <c r="O599" s="31"/>
      <c r="P599" s="31"/>
      <c r="Q599" s="31"/>
      <c r="R599" s="31"/>
      <c r="S599" s="31"/>
      <c r="T599" s="31"/>
      <c r="U599" s="31"/>
      <c r="V599" s="31"/>
      <c r="W599" s="31"/>
    </row>
    <row r="600" spans="1:23">
      <c r="A600" s="31"/>
      <c r="B600" s="31"/>
      <c r="C600" s="31"/>
      <c r="D600" s="31"/>
      <c r="E600" s="31"/>
      <c r="F600" s="31"/>
      <c r="G600" s="31"/>
      <c r="H600" s="31"/>
      <c r="I600" s="31"/>
      <c r="J600" s="31"/>
      <c r="K600" s="31"/>
      <c r="L600" s="31"/>
      <c r="M600" s="31"/>
      <c r="N600" s="31"/>
      <c r="O600" s="31"/>
      <c r="P600" s="31"/>
      <c r="Q600" s="31"/>
      <c r="R600" s="31"/>
      <c r="S600" s="31"/>
      <c r="T600" s="31"/>
      <c r="U600" s="31"/>
      <c r="V600" s="31"/>
      <c r="W600" s="31"/>
    </row>
    <row r="601" spans="1:23">
      <c r="A601" s="31"/>
      <c r="B601" s="31"/>
      <c r="C601" s="31"/>
      <c r="D601" s="31"/>
      <c r="E601" s="31"/>
      <c r="F601" s="31"/>
      <c r="G601" s="31"/>
      <c r="H601" s="31"/>
      <c r="I601" s="31"/>
      <c r="J601" s="31"/>
      <c r="K601" s="31"/>
      <c r="L601" s="31"/>
      <c r="M601" s="31"/>
      <c r="N601" s="31"/>
      <c r="O601" s="31"/>
      <c r="P601" s="31"/>
      <c r="Q601" s="31"/>
      <c r="R601" s="31"/>
      <c r="S601" s="31"/>
      <c r="T601" s="31"/>
      <c r="U601" s="31"/>
      <c r="V601" s="31"/>
      <c r="W601" s="31"/>
    </row>
    <row r="602" spans="1:23">
      <c r="A602" s="31"/>
      <c r="B602" s="31"/>
      <c r="C602" s="31"/>
      <c r="D602" s="31"/>
      <c r="E602" s="31"/>
      <c r="F602" s="31"/>
      <c r="G602" s="31"/>
      <c r="H602" s="31"/>
      <c r="I602" s="31"/>
      <c r="J602" s="31"/>
      <c r="K602" s="31"/>
      <c r="L602" s="31"/>
      <c r="M602" s="31"/>
      <c r="N602" s="31"/>
      <c r="O602" s="31"/>
      <c r="P602" s="31"/>
      <c r="Q602" s="31"/>
      <c r="R602" s="31"/>
      <c r="S602" s="31"/>
      <c r="T602" s="31"/>
      <c r="U602" s="31"/>
      <c r="V602" s="31"/>
      <c r="W602" s="31"/>
    </row>
    <row r="603" spans="1:23">
      <c r="A603" s="31"/>
      <c r="B603" s="31"/>
      <c r="C603" s="31"/>
      <c r="D603" s="31"/>
      <c r="E603" s="31"/>
      <c r="F603" s="31"/>
      <c r="G603" s="31"/>
      <c r="H603" s="31"/>
      <c r="I603" s="31"/>
      <c r="J603" s="31"/>
      <c r="K603" s="31"/>
      <c r="L603" s="31"/>
      <c r="M603" s="31"/>
      <c r="N603" s="31"/>
      <c r="O603" s="31"/>
      <c r="P603" s="31"/>
      <c r="Q603" s="31"/>
      <c r="R603" s="31"/>
      <c r="S603" s="31"/>
      <c r="T603" s="31"/>
      <c r="U603" s="31"/>
      <c r="V603" s="31"/>
      <c r="W603" s="31"/>
    </row>
    <row r="604" spans="1:23">
      <c r="A604" s="31"/>
      <c r="B604" s="31"/>
      <c r="C604" s="31"/>
      <c r="D604" s="31"/>
      <c r="E604" s="31"/>
      <c r="F604" s="31"/>
      <c r="G604" s="31"/>
      <c r="H604" s="31"/>
      <c r="I604" s="31"/>
      <c r="J604" s="31"/>
      <c r="K604" s="31"/>
      <c r="L604" s="31"/>
      <c r="M604" s="31"/>
      <c r="N604" s="31"/>
      <c r="O604" s="31"/>
      <c r="P604" s="31"/>
      <c r="Q604" s="31"/>
      <c r="R604" s="31"/>
      <c r="S604" s="31"/>
      <c r="T604" s="31"/>
      <c r="U604" s="31"/>
      <c r="V604" s="31"/>
      <c r="W604" s="31"/>
    </row>
    <row r="605" spans="1:23">
      <c r="A605" s="31"/>
      <c r="B605" s="31"/>
      <c r="C605" s="31"/>
      <c r="D605" s="31"/>
      <c r="E605" s="31"/>
      <c r="F605" s="31"/>
      <c r="G605" s="31"/>
      <c r="H605" s="31"/>
      <c r="I605" s="31"/>
      <c r="J605" s="31"/>
      <c r="K605" s="31"/>
      <c r="L605" s="31"/>
      <c r="M605" s="31"/>
      <c r="N605" s="31"/>
      <c r="O605" s="31"/>
      <c r="P605" s="31"/>
      <c r="Q605" s="31"/>
      <c r="R605" s="31"/>
      <c r="S605" s="31"/>
      <c r="T605" s="31"/>
      <c r="U605" s="31"/>
      <c r="V605" s="31"/>
      <c r="W605" s="31"/>
    </row>
    <row r="606" spans="1:23">
      <c r="A606" s="31"/>
      <c r="B606" s="31"/>
      <c r="C606" s="31"/>
      <c r="D606" s="31"/>
      <c r="E606" s="31"/>
      <c r="F606" s="31"/>
      <c r="G606" s="31"/>
      <c r="H606" s="31"/>
      <c r="I606" s="31"/>
      <c r="J606" s="31"/>
      <c r="K606" s="31"/>
      <c r="L606" s="31"/>
      <c r="M606" s="31"/>
      <c r="N606" s="31"/>
      <c r="O606" s="31"/>
      <c r="P606" s="31"/>
      <c r="Q606" s="31"/>
      <c r="R606" s="31"/>
      <c r="S606" s="31"/>
      <c r="T606" s="31"/>
      <c r="U606" s="31"/>
      <c r="V606" s="31"/>
      <c r="W606" s="31"/>
    </row>
    <row r="607" spans="1:23">
      <c r="A607" s="31"/>
      <c r="B607" s="31"/>
      <c r="C607" s="31"/>
      <c r="D607" s="31"/>
      <c r="E607" s="31"/>
      <c r="F607" s="31"/>
      <c r="G607" s="31"/>
      <c r="H607" s="31"/>
      <c r="I607" s="31"/>
      <c r="J607" s="31"/>
      <c r="K607" s="31"/>
      <c r="L607" s="31"/>
      <c r="M607" s="31"/>
      <c r="N607" s="31"/>
      <c r="O607" s="31"/>
      <c r="P607" s="31"/>
      <c r="Q607" s="31"/>
      <c r="R607" s="31"/>
      <c r="S607" s="31"/>
      <c r="T607" s="31"/>
      <c r="U607" s="31"/>
      <c r="V607" s="31"/>
      <c r="W607" s="31"/>
    </row>
    <row r="608" spans="1:23">
      <c r="A608" s="31"/>
      <c r="B608" s="31"/>
      <c r="C608" s="31"/>
      <c r="D608" s="31"/>
      <c r="E608" s="31"/>
      <c r="F608" s="31"/>
      <c r="G608" s="31"/>
      <c r="H608" s="31"/>
      <c r="I608" s="31"/>
      <c r="J608" s="31"/>
      <c r="K608" s="31"/>
      <c r="L608" s="31"/>
      <c r="M608" s="31"/>
      <c r="N608" s="31"/>
      <c r="O608" s="31"/>
      <c r="P608" s="31"/>
      <c r="Q608" s="31"/>
      <c r="R608" s="31"/>
      <c r="S608" s="31"/>
      <c r="T608" s="31"/>
      <c r="U608" s="31"/>
      <c r="V608" s="31"/>
      <c r="W608" s="31"/>
    </row>
    <row r="609" spans="1:23">
      <c r="A609" s="31"/>
      <c r="B609" s="31"/>
      <c r="C609" s="31"/>
      <c r="D609" s="31"/>
      <c r="E609" s="31"/>
      <c r="F609" s="31"/>
      <c r="G609" s="31"/>
      <c r="H609" s="31"/>
      <c r="I609" s="31"/>
      <c r="J609" s="31"/>
      <c r="K609" s="31"/>
      <c r="L609" s="31"/>
      <c r="M609" s="31"/>
      <c r="N609" s="31"/>
      <c r="O609" s="31"/>
      <c r="P609" s="31"/>
      <c r="Q609" s="31"/>
      <c r="R609" s="31"/>
      <c r="S609" s="31"/>
      <c r="T609" s="31"/>
      <c r="U609" s="31"/>
      <c r="V609" s="31"/>
      <c r="W609" s="31"/>
    </row>
    <row r="610" spans="1:23">
      <c r="A610" s="31"/>
      <c r="B610" s="31"/>
      <c r="C610" s="31"/>
      <c r="D610" s="31"/>
      <c r="E610" s="31"/>
      <c r="F610" s="31"/>
      <c r="G610" s="31"/>
      <c r="H610" s="31"/>
      <c r="I610" s="31"/>
      <c r="J610" s="31"/>
      <c r="K610" s="31"/>
      <c r="L610" s="31"/>
      <c r="M610" s="31"/>
      <c r="N610" s="31"/>
      <c r="O610" s="31"/>
      <c r="P610" s="31"/>
      <c r="Q610" s="31"/>
      <c r="R610" s="31"/>
      <c r="S610" s="31"/>
      <c r="T610" s="31"/>
      <c r="U610" s="31"/>
      <c r="V610" s="31"/>
      <c r="W610" s="31"/>
    </row>
    <row r="611" spans="1:23">
      <c r="A611" s="31"/>
      <c r="B611" s="31"/>
      <c r="C611" s="31"/>
      <c r="D611" s="31"/>
      <c r="E611" s="31"/>
      <c r="F611" s="31"/>
      <c r="G611" s="31"/>
      <c r="H611" s="31"/>
      <c r="I611" s="31"/>
      <c r="J611" s="31"/>
      <c r="K611" s="31"/>
      <c r="L611" s="31"/>
      <c r="M611" s="31"/>
      <c r="N611" s="31"/>
      <c r="O611" s="31"/>
      <c r="P611" s="31"/>
      <c r="Q611" s="31"/>
      <c r="R611" s="31"/>
      <c r="S611" s="31"/>
      <c r="T611" s="31"/>
      <c r="U611" s="31"/>
      <c r="V611" s="31"/>
      <c r="W611" s="31"/>
    </row>
    <row r="612" spans="1:23">
      <c r="A612" s="31"/>
      <c r="B612" s="31"/>
      <c r="C612" s="31"/>
      <c r="D612" s="31"/>
      <c r="E612" s="31"/>
      <c r="F612" s="31"/>
      <c r="G612" s="31"/>
      <c r="H612" s="31"/>
      <c r="I612" s="31"/>
      <c r="J612" s="31"/>
      <c r="K612" s="31"/>
      <c r="L612" s="31"/>
      <c r="M612" s="31"/>
      <c r="N612" s="31"/>
      <c r="O612" s="31"/>
      <c r="P612" s="31"/>
      <c r="Q612" s="31"/>
      <c r="R612" s="31"/>
      <c r="S612" s="31"/>
      <c r="T612" s="31"/>
      <c r="U612" s="31"/>
      <c r="V612" s="31"/>
      <c r="W612" s="31"/>
    </row>
    <row r="613" spans="1:23">
      <c r="A613" s="31"/>
      <c r="B613" s="31"/>
      <c r="C613" s="31"/>
      <c r="D613" s="31"/>
      <c r="E613" s="31"/>
      <c r="F613" s="31"/>
      <c r="G613" s="31"/>
      <c r="H613" s="31"/>
      <c r="I613" s="31"/>
      <c r="J613" s="31"/>
      <c r="K613" s="31"/>
      <c r="L613" s="31"/>
      <c r="M613" s="31"/>
      <c r="N613" s="31"/>
      <c r="O613" s="31"/>
      <c r="P613" s="31"/>
      <c r="Q613" s="31"/>
      <c r="R613" s="31"/>
      <c r="S613" s="31"/>
      <c r="T613" s="31"/>
      <c r="U613" s="31"/>
      <c r="V613" s="31"/>
      <c r="W613" s="31"/>
    </row>
    <row r="614" spans="1:23">
      <c r="A614" s="31"/>
      <c r="B614" s="31"/>
      <c r="C614" s="31"/>
      <c r="D614" s="31"/>
      <c r="E614" s="31"/>
      <c r="F614" s="31"/>
      <c r="G614" s="31"/>
      <c r="H614" s="31"/>
      <c r="I614" s="31"/>
      <c r="J614" s="31"/>
      <c r="K614" s="31"/>
      <c r="L614" s="31"/>
      <c r="M614" s="31"/>
      <c r="N614" s="31"/>
      <c r="O614" s="31"/>
      <c r="P614" s="31"/>
      <c r="Q614" s="31"/>
      <c r="R614" s="31"/>
      <c r="S614" s="31"/>
      <c r="T614" s="31"/>
      <c r="U614" s="31"/>
      <c r="V614" s="31"/>
      <c r="W614" s="31"/>
    </row>
    <row r="615" spans="1:23">
      <c r="A615" s="31"/>
      <c r="B615" s="31"/>
      <c r="C615" s="31"/>
      <c r="D615" s="31"/>
      <c r="E615" s="31"/>
      <c r="F615" s="31"/>
      <c r="G615" s="31"/>
      <c r="H615" s="31"/>
      <c r="I615" s="31"/>
      <c r="J615" s="31"/>
      <c r="K615" s="31"/>
      <c r="L615" s="31"/>
      <c r="M615" s="31"/>
      <c r="N615" s="31"/>
      <c r="O615" s="31"/>
      <c r="P615" s="31"/>
      <c r="Q615" s="31"/>
      <c r="R615" s="31"/>
      <c r="S615" s="31"/>
      <c r="T615" s="31"/>
      <c r="U615" s="31"/>
      <c r="V615" s="31"/>
      <c r="W615" s="31"/>
    </row>
    <row r="616" spans="1:23">
      <c r="A616" s="31"/>
      <c r="B616" s="31"/>
      <c r="C616" s="31"/>
      <c r="D616" s="31"/>
      <c r="E616" s="31"/>
      <c r="F616" s="31"/>
      <c r="G616" s="31"/>
      <c r="H616" s="31"/>
      <c r="I616" s="31"/>
      <c r="J616" s="31"/>
      <c r="K616" s="31"/>
      <c r="L616" s="31"/>
      <c r="M616" s="31"/>
      <c r="N616" s="31"/>
      <c r="O616" s="31"/>
      <c r="P616" s="31"/>
      <c r="Q616" s="31"/>
      <c r="R616" s="31"/>
      <c r="S616" s="31"/>
      <c r="T616" s="31"/>
      <c r="U616" s="31"/>
      <c r="V616" s="31"/>
      <c r="W616" s="31"/>
    </row>
    <row r="617" spans="1:23">
      <c r="A617" s="31"/>
      <c r="B617" s="31"/>
      <c r="C617" s="31"/>
      <c r="D617" s="31"/>
      <c r="E617" s="31"/>
      <c r="F617" s="31"/>
      <c r="G617" s="31"/>
      <c r="H617" s="31"/>
      <c r="I617" s="31"/>
      <c r="J617" s="31"/>
      <c r="K617" s="31"/>
      <c r="L617" s="31"/>
      <c r="M617" s="31"/>
      <c r="N617" s="31"/>
      <c r="O617" s="31"/>
      <c r="P617" s="31"/>
      <c r="Q617" s="31"/>
      <c r="R617" s="31"/>
      <c r="S617" s="31"/>
      <c r="T617" s="31"/>
      <c r="U617" s="31"/>
      <c r="V617" s="31"/>
      <c r="W617" s="31"/>
    </row>
    <row r="618" spans="1:23">
      <c r="A618" s="31"/>
      <c r="B618" s="31"/>
      <c r="C618" s="31"/>
      <c r="D618" s="31"/>
      <c r="E618" s="31"/>
      <c r="F618" s="31"/>
      <c r="G618" s="31"/>
      <c r="H618" s="31"/>
      <c r="I618" s="31"/>
      <c r="J618" s="31"/>
      <c r="K618" s="31"/>
      <c r="L618" s="31"/>
      <c r="M618" s="31"/>
      <c r="N618" s="31"/>
      <c r="O618" s="31"/>
      <c r="P618" s="31"/>
      <c r="Q618" s="31"/>
      <c r="R618" s="31"/>
      <c r="S618" s="31"/>
      <c r="T618" s="31"/>
      <c r="U618" s="31"/>
      <c r="V618" s="31"/>
      <c r="W618" s="31"/>
    </row>
    <row r="619" spans="1:23">
      <c r="A619" s="31"/>
      <c r="B619" s="31"/>
      <c r="C619" s="31"/>
      <c r="D619" s="31"/>
      <c r="E619" s="31"/>
      <c r="F619" s="31"/>
      <c r="G619" s="31"/>
      <c r="H619" s="31"/>
      <c r="I619" s="31"/>
      <c r="J619" s="31"/>
      <c r="K619" s="31"/>
      <c r="L619" s="31"/>
      <c r="M619" s="31"/>
      <c r="N619" s="31"/>
      <c r="O619" s="31"/>
      <c r="P619" s="31"/>
      <c r="Q619" s="31"/>
      <c r="R619" s="31"/>
      <c r="S619" s="31"/>
      <c r="T619" s="31"/>
      <c r="U619" s="31"/>
      <c r="V619" s="31"/>
      <c r="W619" s="31"/>
    </row>
    <row r="620" spans="1:23">
      <c r="A620" s="31"/>
      <c r="B620" s="31"/>
      <c r="C620" s="31"/>
      <c r="D620" s="31"/>
      <c r="E620" s="31"/>
      <c r="F620" s="31"/>
      <c r="G620" s="31"/>
      <c r="H620" s="31"/>
      <c r="I620" s="31"/>
      <c r="J620" s="31"/>
      <c r="K620" s="31"/>
      <c r="L620" s="31"/>
      <c r="M620" s="31"/>
      <c r="N620" s="31"/>
      <c r="O620" s="31"/>
      <c r="P620" s="31"/>
      <c r="Q620" s="31"/>
      <c r="R620" s="31"/>
      <c r="S620" s="31"/>
      <c r="T620" s="31"/>
      <c r="U620" s="31"/>
      <c r="V620" s="31"/>
      <c r="W620" s="31"/>
    </row>
    <row r="621" spans="1:23">
      <c r="A621" s="31"/>
      <c r="B621" s="31"/>
      <c r="C621" s="31"/>
      <c r="D621" s="31"/>
      <c r="E621" s="31"/>
      <c r="F621" s="31"/>
      <c r="G621" s="31"/>
      <c r="H621" s="31"/>
      <c r="I621" s="31"/>
      <c r="J621" s="31"/>
      <c r="K621" s="31"/>
      <c r="L621" s="31"/>
      <c r="M621" s="31"/>
      <c r="N621" s="31"/>
      <c r="O621" s="31"/>
      <c r="P621" s="31"/>
      <c r="Q621" s="31"/>
      <c r="R621" s="31"/>
      <c r="S621" s="31"/>
      <c r="T621" s="31"/>
      <c r="U621" s="31"/>
      <c r="V621" s="31"/>
      <c r="W621" s="31"/>
    </row>
    <row r="622" spans="1:23">
      <c r="A622" s="31"/>
      <c r="B622" s="31"/>
      <c r="C622" s="31"/>
      <c r="D622" s="31"/>
      <c r="E622" s="31"/>
      <c r="F622" s="31"/>
      <c r="G622" s="31"/>
      <c r="H622" s="31"/>
      <c r="I622" s="31"/>
      <c r="J622" s="31"/>
      <c r="K622" s="31"/>
      <c r="L622" s="31"/>
      <c r="M622" s="31"/>
      <c r="N622" s="31"/>
      <c r="O622" s="31"/>
      <c r="P622" s="31"/>
      <c r="Q622" s="31"/>
      <c r="R622" s="31"/>
      <c r="S622" s="31"/>
      <c r="T622" s="31"/>
      <c r="U622" s="31"/>
      <c r="V622" s="31"/>
      <c r="W622" s="31"/>
    </row>
    <row r="623" spans="1:23">
      <c r="A623" s="31"/>
      <c r="B623" s="31"/>
      <c r="C623" s="31"/>
      <c r="D623" s="31"/>
      <c r="E623" s="31"/>
      <c r="F623" s="31"/>
      <c r="G623" s="31"/>
      <c r="H623" s="31"/>
      <c r="I623" s="31"/>
      <c r="J623" s="31"/>
      <c r="K623" s="31"/>
      <c r="L623" s="31"/>
      <c r="M623" s="31"/>
      <c r="N623" s="31"/>
      <c r="O623" s="31"/>
      <c r="P623" s="31"/>
      <c r="Q623" s="31"/>
      <c r="R623" s="31"/>
      <c r="S623" s="31"/>
      <c r="T623" s="31"/>
      <c r="U623" s="31"/>
      <c r="V623" s="31"/>
      <c r="W623" s="31"/>
    </row>
    <row r="624" spans="1:23">
      <c r="A624" s="31"/>
      <c r="B624" s="31"/>
      <c r="C624" s="31"/>
      <c r="D624" s="31"/>
      <c r="E624" s="31"/>
      <c r="F624" s="31"/>
      <c r="G624" s="31"/>
      <c r="H624" s="31"/>
      <c r="I624" s="31"/>
      <c r="J624" s="31"/>
      <c r="K624" s="31"/>
      <c r="L624" s="31"/>
      <c r="M624" s="31"/>
      <c r="N624" s="31"/>
      <c r="O624" s="31"/>
      <c r="P624" s="31"/>
      <c r="Q624" s="31"/>
      <c r="R624" s="31"/>
      <c r="S624" s="31"/>
      <c r="T624" s="31"/>
      <c r="U624" s="31"/>
      <c r="V624" s="31"/>
      <c r="W624" s="31"/>
    </row>
    <row r="625" spans="1:23">
      <c r="A625" s="31"/>
      <c r="B625" s="31"/>
      <c r="C625" s="31"/>
      <c r="D625" s="31"/>
      <c r="E625" s="31"/>
      <c r="F625" s="31"/>
      <c r="G625" s="31"/>
      <c r="H625" s="31"/>
      <c r="I625" s="31"/>
      <c r="J625" s="31"/>
      <c r="K625" s="31"/>
      <c r="L625" s="31"/>
      <c r="M625" s="31"/>
      <c r="N625" s="31"/>
      <c r="O625" s="31"/>
      <c r="P625" s="31"/>
      <c r="Q625" s="31"/>
      <c r="R625" s="31"/>
      <c r="S625" s="31"/>
      <c r="T625" s="31"/>
      <c r="U625" s="31"/>
      <c r="V625" s="31"/>
      <c r="W625" s="31"/>
    </row>
    <row r="626" spans="1:23">
      <c r="A626" s="31"/>
      <c r="B626" s="31"/>
      <c r="C626" s="31"/>
      <c r="D626" s="31"/>
      <c r="E626" s="31"/>
      <c r="F626" s="31"/>
      <c r="G626" s="31"/>
      <c r="H626" s="31"/>
      <c r="I626" s="31"/>
      <c r="J626" s="31"/>
      <c r="K626" s="31"/>
      <c r="L626" s="31"/>
      <c r="M626" s="31"/>
      <c r="N626" s="31"/>
      <c r="O626" s="31"/>
      <c r="P626" s="31"/>
      <c r="Q626" s="31"/>
      <c r="R626" s="31"/>
      <c r="S626" s="31"/>
      <c r="T626" s="31"/>
      <c r="U626" s="31"/>
      <c r="V626" s="31"/>
      <c r="W626" s="31"/>
    </row>
    <row r="627" spans="1:23">
      <c r="A627" s="31"/>
      <c r="B627" s="31"/>
      <c r="C627" s="31"/>
      <c r="D627" s="31"/>
      <c r="E627" s="31"/>
      <c r="F627" s="31"/>
      <c r="G627" s="31"/>
      <c r="H627" s="31"/>
      <c r="I627" s="31"/>
      <c r="J627" s="31"/>
      <c r="K627" s="31"/>
      <c r="L627" s="31"/>
      <c r="M627" s="31"/>
      <c r="N627" s="31"/>
      <c r="O627" s="31"/>
      <c r="P627" s="31"/>
      <c r="Q627" s="31"/>
      <c r="R627" s="31"/>
      <c r="S627" s="31"/>
      <c r="T627" s="31"/>
      <c r="U627" s="31"/>
      <c r="V627" s="31"/>
      <c r="W627" s="31"/>
    </row>
    <row r="628" spans="1:23">
      <c r="A628" s="31"/>
      <c r="B628" s="31"/>
      <c r="C628" s="31"/>
      <c r="D628" s="31"/>
      <c r="E628" s="31"/>
      <c r="F628" s="31"/>
      <c r="G628" s="31"/>
      <c r="H628" s="31"/>
      <c r="I628" s="31"/>
      <c r="J628" s="31"/>
      <c r="K628" s="31"/>
      <c r="L628" s="31"/>
      <c r="M628" s="31"/>
      <c r="N628" s="31"/>
      <c r="O628" s="31"/>
      <c r="P628" s="31"/>
      <c r="Q628" s="31"/>
      <c r="R628" s="31"/>
      <c r="S628" s="31"/>
      <c r="T628" s="31"/>
      <c r="U628" s="31"/>
      <c r="V628" s="31"/>
      <c r="W628" s="31"/>
    </row>
    <row r="629" spans="1:23">
      <c r="A629" s="31"/>
      <c r="B629" s="31"/>
      <c r="C629" s="31"/>
      <c r="D629" s="31"/>
      <c r="E629" s="31"/>
      <c r="F629" s="31"/>
      <c r="G629" s="31"/>
      <c r="H629" s="31"/>
      <c r="I629" s="31"/>
      <c r="J629" s="31"/>
      <c r="K629" s="31"/>
      <c r="L629" s="31"/>
      <c r="M629" s="31"/>
      <c r="N629" s="31"/>
      <c r="O629" s="31"/>
      <c r="P629" s="31"/>
      <c r="Q629" s="31"/>
      <c r="R629" s="31"/>
      <c r="S629" s="31"/>
      <c r="T629" s="31"/>
      <c r="U629" s="31"/>
      <c r="V629" s="31"/>
      <c r="W629" s="31"/>
    </row>
    <row r="630" spans="1:23">
      <c r="A630" s="31"/>
      <c r="B630" s="31"/>
      <c r="C630" s="31"/>
      <c r="D630" s="31"/>
      <c r="E630" s="31"/>
      <c r="F630" s="31"/>
      <c r="G630" s="31"/>
      <c r="H630" s="31"/>
      <c r="I630" s="31"/>
      <c r="J630" s="31"/>
      <c r="K630" s="31"/>
      <c r="L630" s="31"/>
      <c r="M630" s="31"/>
      <c r="N630" s="31"/>
      <c r="O630" s="31"/>
      <c r="P630" s="31"/>
      <c r="Q630" s="31"/>
      <c r="R630" s="31"/>
      <c r="S630" s="31"/>
      <c r="T630" s="31"/>
      <c r="U630" s="31"/>
      <c r="V630" s="31"/>
      <c r="W630" s="31"/>
    </row>
    <row r="631" spans="1:23">
      <c r="A631" s="31"/>
      <c r="B631" s="31"/>
      <c r="C631" s="31"/>
      <c r="D631" s="31"/>
      <c r="E631" s="31"/>
      <c r="F631" s="31"/>
      <c r="G631" s="31"/>
      <c r="H631" s="31"/>
      <c r="I631" s="31"/>
      <c r="J631" s="31"/>
      <c r="K631" s="31"/>
      <c r="L631" s="31"/>
      <c r="M631" s="31"/>
      <c r="N631" s="31"/>
      <c r="O631" s="31"/>
      <c r="P631" s="31"/>
      <c r="Q631" s="31"/>
      <c r="R631" s="31"/>
      <c r="S631" s="31"/>
      <c r="T631" s="31"/>
      <c r="U631" s="31"/>
      <c r="V631" s="31"/>
      <c r="W631" s="31"/>
    </row>
    <row r="632" spans="1:23">
      <c r="A632" s="31"/>
      <c r="B632" s="31"/>
      <c r="C632" s="31"/>
      <c r="D632" s="31"/>
      <c r="E632" s="31"/>
      <c r="F632" s="31"/>
      <c r="G632" s="31"/>
      <c r="H632" s="31"/>
      <c r="I632" s="31"/>
      <c r="J632" s="31"/>
      <c r="K632" s="31"/>
      <c r="L632" s="31"/>
      <c r="M632" s="31"/>
      <c r="N632" s="31"/>
      <c r="O632" s="31"/>
      <c r="P632" s="31"/>
      <c r="Q632" s="31"/>
      <c r="R632" s="31"/>
      <c r="S632" s="31"/>
      <c r="T632" s="31"/>
      <c r="U632" s="31"/>
      <c r="V632" s="31"/>
      <c r="W632" s="31"/>
    </row>
    <row r="633" spans="1:23">
      <c r="A633" s="31"/>
      <c r="B633" s="31"/>
      <c r="C633" s="31"/>
      <c r="D633" s="31"/>
      <c r="E633" s="31"/>
      <c r="F633" s="31"/>
      <c r="G633" s="31"/>
      <c r="H633" s="31"/>
      <c r="I633" s="31"/>
      <c r="J633" s="31"/>
      <c r="K633" s="31"/>
      <c r="L633" s="31"/>
      <c r="M633" s="31"/>
      <c r="N633" s="31"/>
      <c r="O633" s="31"/>
      <c r="P633" s="31"/>
      <c r="Q633" s="31"/>
      <c r="R633" s="31"/>
      <c r="S633" s="31"/>
      <c r="T633" s="31"/>
      <c r="U633" s="31"/>
      <c r="V633" s="31"/>
      <c r="W633" s="31"/>
    </row>
    <row r="634" spans="1:23">
      <c r="A634" s="31"/>
      <c r="B634" s="31"/>
      <c r="C634" s="31"/>
      <c r="D634" s="31"/>
      <c r="E634" s="31"/>
      <c r="F634" s="31"/>
      <c r="G634" s="31"/>
      <c r="H634" s="31"/>
      <c r="I634" s="31"/>
      <c r="J634" s="31"/>
      <c r="K634" s="31"/>
      <c r="L634" s="31"/>
      <c r="M634" s="31"/>
      <c r="N634" s="31"/>
      <c r="O634" s="31"/>
      <c r="P634" s="31"/>
      <c r="Q634" s="31"/>
      <c r="R634" s="31"/>
      <c r="S634" s="31"/>
      <c r="T634" s="31"/>
      <c r="U634" s="31"/>
      <c r="V634" s="31"/>
      <c r="W634" s="31"/>
    </row>
    <row r="635" spans="1:23">
      <c r="A635" s="31"/>
      <c r="B635" s="31"/>
      <c r="C635" s="31"/>
      <c r="D635" s="31"/>
      <c r="E635" s="31"/>
      <c r="F635" s="31"/>
      <c r="G635" s="31"/>
      <c r="H635" s="31"/>
      <c r="I635" s="31"/>
      <c r="J635" s="31"/>
      <c r="K635" s="31"/>
      <c r="L635" s="31"/>
      <c r="M635" s="31"/>
      <c r="N635" s="31"/>
      <c r="O635" s="31"/>
      <c r="P635" s="31"/>
      <c r="Q635" s="31"/>
      <c r="R635" s="31"/>
      <c r="S635" s="31"/>
      <c r="T635" s="31"/>
      <c r="U635" s="31"/>
      <c r="V635" s="31"/>
      <c r="W635" s="31"/>
    </row>
    <row r="636" spans="1:23">
      <c r="A636" s="31"/>
      <c r="B636" s="31"/>
      <c r="C636" s="31"/>
      <c r="D636" s="31"/>
      <c r="E636" s="31"/>
      <c r="F636" s="31"/>
      <c r="G636" s="31"/>
      <c r="H636" s="31"/>
      <c r="I636" s="31"/>
      <c r="J636" s="31"/>
      <c r="K636" s="31"/>
      <c r="L636" s="31"/>
      <c r="M636" s="31"/>
      <c r="N636" s="31"/>
      <c r="O636" s="31"/>
      <c r="P636" s="31"/>
      <c r="Q636" s="31"/>
      <c r="R636" s="31"/>
      <c r="S636" s="31"/>
      <c r="T636" s="31"/>
      <c r="U636" s="31"/>
      <c r="V636" s="31"/>
      <c r="W636" s="31"/>
    </row>
    <row r="637" spans="1:23">
      <c r="A637" s="31"/>
      <c r="B637" s="31"/>
      <c r="C637" s="31"/>
      <c r="D637" s="31"/>
      <c r="E637" s="31"/>
      <c r="F637" s="31"/>
      <c r="G637" s="31"/>
      <c r="H637" s="31"/>
      <c r="I637" s="31"/>
      <c r="J637" s="31"/>
      <c r="K637" s="31"/>
      <c r="L637" s="31"/>
      <c r="M637" s="31"/>
      <c r="N637" s="31"/>
      <c r="O637" s="31"/>
      <c r="P637" s="31"/>
      <c r="Q637" s="31"/>
      <c r="R637" s="31"/>
      <c r="S637" s="31"/>
      <c r="T637" s="31"/>
      <c r="U637" s="31"/>
      <c r="V637" s="31"/>
      <c r="W637" s="31"/>
    </row>
    <row r="638" spans="1:23">
      <c r="A638" s="31"/>
      <c r="B638" s="31"/>
      <c r="C638" s="31"/>
      <c r="D638" s="31"/>
      <c r="E638" s="31"/>
      <c r="F638" s="31"/>
      <c r="G638" s="31"/>
      <c r="H638" s="31"/>
      <c r="I638" s="31"/>
      <c r="J638" s="31"/>
      <c r="K638" s="31"/>
      <c r="L638" s="31"/>
      <c r="M638" s="31"/>
      <c r="N638" s="31"/>
      <c r="O638" s="31"/>
      <c r="P638" s="31"/>
      <c r="Q638" s="31"/>
      <c r="R638" s="31"/>
      <c r="S638" s="31"/>
      <c r="T638" s="31"/>
      <c r="U638" s="31"/>
      <c r="V638" s="31"/>
      <c r="W638" s="31"/>
    </row>
    <row r="639" spans="1:23">
      <c r="A639" s="31"/>
      <c r="B639" s="31"/>
      <c r="C639" s="31"/>
      <c r="D639" s="31"/>
      <c r="E639" s="31"/>
      <c r="F639" s="31"/>
      <c r="G639" s="31"/>
      <c r="H639" s="31"/>
      <c r="I639" s="31"/>
      <c r="J639" s="31"/>
      <c r="K639" s="31"/>
      <c r="L639" s="31"/>
      <c r="M639" s="31"/>
      <c r="N639" s="31"/>
      <c r="O639" s="31"/>
      <c r="P639" s="31"/>
      <c r="Q639" s="31"/>
      <c r="R639" s="31"/>
      <c r="S639" s="31"/>
      <c r="T639" s="31"/>
      <c r="U639" s="31"/>
      <c r="V639" s="31"/>
      <c r="W639" s="31"/>
    </row>
    <row r="640" spans="1:23">
      <c r="A640" s="31"/>
      <c r="B640" s="31"/>
      <c r="C640" s="31"/>
      <c r="D640" s="31"/>
      <c r="E640" s="31"/>
      <c r="F640" s="31"/>
      <c r="G640" s="31"/>
      <c r="H640" s="31"/>
      <c r="I640" s="31"/>
      <c r="J640" s="31"/>
      <c r="K640" s="31"/>
      <c r="L640" s="31"/>
      <c r="M640" s="31"/>
      <c r="N640" s="31"/>
      <c r="O640" s="31"/>
      <c r="P640" s="31"/>
      <c r="Q640" s="31"/>
      <c r="R640" s="31"/>
      <c r="S640" s="31"/>
      <c r="T640" s="31"/>
      <c r="U640" s="31"/>
      <c r="V640" s="31"/>
      <c r="W640" s="31"/>
    </row>
    <row r="641" spans="1:23">
      <c r="A641" s="31"/>
      <c r="B641" s="31"/>
      <c r="C641" s="31"/>
      <c r="D641" s="31"/>
      <c r="E641" s="31"/>
      <c r="F641" s="31"/>
      <c r="G641" s="31"/>
      <c r="H641" s="31"/>
      <c r="I641" s="31"/>
      <c r="J641" s="31"/>
      <c r="K641" s="31"/>
      <c r="L641" s="31"/>
      <c r="M641" s="31"/>
      <c r="N641" s="31"/>
      <c r="O641" s="31"/>
      <c r="P641" s="31"/>
      <c r="Q641" s="31"/>
      <c r="R641" s="31"/>
      <c r="S641" s="31"/>
      <c r="T641" s="31"/>
      <c r="U641" s="31"/>
      <c r="V641" s="31"/>
      <c r="W641" s="31"/>
    </row>
    <row r="642" spans="1:23">
      <c r="A642" s="31"/>
      <c r="B642" s="31"/>
      <c r="C642" s="31"/>
      <c r="D642" s="31"/>
      <c r="E642" s="31"/>
      <c r="F642" s="31"/>
      <c r="G642" s="31"/>
      <c r="H642" s="31"/>
      <c r="I642" s="31"/>
      <c r="J642" s="31"/>
      <c r="K642" s="31"/>
      <c r="L642" s="31"/>
      <c r="M642" s="31"/>
      <c r="N642" s="31"/>
      <c r="O642" s="31"/>
      <c r="P642" s="31"/>
      <c r="Q642" s="31"/>
      <c r="R642" s="31"/>
      <c r="S642" s="31"/>
      <c r="T642" s="31"/>
      <c r="U642" s="31"/>
      <c r="V642" s="31"/>
      <c r="W642" s="31"/>
    </row>
    <row r="643" spans="1:23">
      <c r="A643" s="31"/>
      <c r="B643" s="31"/>
      <c r="C643" s="31"/>
      <c r="D643" s="31"/>
      <c r="E643" s="31"/>
      <c r="F643" s="31"/>
      <c r="G643" s="31"/>
      <c r="H643" s="31"/>
      <c r="I643" s="31"/>
      <c r="J643" s="31"/>
      <c r="K643" s="31"/>
      <c r="L643" s="31"/>
      <c r="M643" s="31"/>
      <c r="N643" s="31"/>
      <c r="O643" s="31"/>
      <c r="P643" s="31"/>
      <c r="Q643" s="31"/>
      <c r="R643" s="31"/>
      <c r="S643" s="31"/>
      <c r="T643" s="31"/>
      <c r="U643" s="31"/>
      <c r="V643" s="31"/>
      <c r="W643" s="31"/>
    </row>
    <row r="644" spans="1:23">
      <c r="A644" s="31"/>
      <c r="B644" s="31"/>
      <c r="C644" s="31"/>
      <c r="D644" s="31"/>
      <c r="E644" s="31"/>
      <c r="F644" s="31"/>
      <c r="G644" s="31"/>
      <c r="H644" s="31"/>
      <c r="I644" s="31"/>
      <c r="J644" s="31"/>
      <c r="K644" s="31"/>
      <c r="L644" s="31"/>
      <c r="M644" s="31"/>
      <c r="N644" s="31"/>
      <c r="O644" s="31"/>
      <c r="P644" s="31"/>
      <c r="Q644" s="31"/>
      <c r="R644" s="31"/>
      <c r="S644" s="31"/>
      <c r="T644" s="31"/>
      <c r="U644" s="31"/>
      <c r="V644" s="31"/>
      <c r="W644" s="31"/>
    </row>
    <row r="645" spans="1:23">
      <c r="A645" s="31"/>
      <c r="B645" s="31"/>
      <c r="C645" s="31"/>
      <c r="D645" s="31"/>
      <c r="E645" s="31"/>
      <c r="F645" s="31"/>
      <c r="G645" s="31"/>
      <c r="H645" s="31"/>
      <c r="I645" s="31"/>
      <c r="J645" s="31"/>
      <c r="K645" s="31"/>
      <c r="L645" s="31"/>
      <c r="M645" s="31"/>
      <c r="N645" s="31"/>
      <c r="O645" s="31"/>
      <c r="P645" s="31"/>
      <c r="Q645" s="31"/>
      <c r="R645" s="31"/>
      <c r="S645" s="31"/>
      <c r="T645" s="31"/>
      <c r="U645" s="31"/>
      <c r="V645" s="31"/>
      <c r="W645" s="31"/>
    </row>
    <row r="646" spans="1:23">
      <c r="A646" s="31"/>
      <c r="B646" s="31"/>
      <c r="C646" s="31"/>
      <c r="D646" s="31"/>
      <c r="E646" s="31"/>
      <c r="F646" s="31"/>
      <c r="G646" s="31"/>
      <c r="H646" s="31"/>
      <c r="I646" s="31"/>
      <c r="J646" s="31"/>
      <c r="K646" s="31"/>
      <c r="L646" s="31"/>
      <c r="M646" s="31"/>
      <c r="N646" s="31"/>
      <c r="O646" s="31"/>
      <c r="P646" s="31"/>
      <c r="Q646" s="31"/>
      <c r="R646" s="31"/>
      <c r="S646" s="31"/>
      <c r="T646" s="31"/>
      <c r="U646" s="31"/>
      <c r="V646" s="31"/>
      <c r="W646" s="31"/>
    </row>
    <row r="647" spans="1:23">
      <c r="A647" s="31"/>
      <c r="B647" s="31"/>
      <c r="C647" s="31"/>
      <c r="D647" s="31"/>
      <c r="E647" s="31"/>
      <c r="F647" s="31"/>
      <c r="G647" s="31"/>
      <c r="H647" s="31"/>
      <c r="I647" s="31"/>
      <c r="J647" s="31"/>
      <c r="K647" s="31"/>
      <c r="L647" s="31"/>
      <c r="M647" s="31"/>
      <c r="N647" s="31"/>
      <c r="O647" s="31"/>
      <c r="P647" s="31"/>
      <c r="Q647" s="31"/>
      <c r="R647" s="31"/>
      <c r="S647" s="31"/>
      <c r="T647" s="31"/>
      <c r="U647" s="31"/>
      <c r="V647" s="31"/>
      <c r="W647" s="31"/>
    </row>
    <row r="648" spans="1:23">
      <c r="A648" s="31"/>
      <c r="B648" s="31"/>
      <c r="C648" s="31"/>
      <c r="D648" s="31"/>
      <c r="E648" s="31"/>
      <c r="F648" s="31"/>
      <c r="G648" s="31"/>
      <c r="H648" s="31"/>
      <c r="I648" s="31"/>
      <c r="J648" s="31"/>
      <c r="K648" s="31"/>
      <c r="L648" s="31"/>
      <c r="M648" s="31"/>
      <c r="N648" s="31"/>
      <c r="O648" s="31"/>
      <c r="P648" s="31"/>
      <c r="Q648" s="31"/>
      <c r="R648" s="31"/>
      <c r="S648" s="31"/>
      <c r="T648" s="31"/>
      <c r="U648" s="31"/>
      <c r="V648" s="31"/>
      <c r="W648" s="31"/>
    </row>
    <row r="649" spans="1:23">
      <c r="A649" s="31"/>
      <c r="B649" s="31"/>
      <c r="C649" s="31"/>
      <c r="D649" s="31"/>
      <c r="E649" s="31"/>
      <c r="F649" s="31"/>
      <c r="G649" s="31"/>
      <c r="H649" s="31"/>
      <c r="I649" s="31"/>
      <c r="J649" s="31"/>
      <c r="K649" s="31"/>
      <c r="L649" s="31"/>
      <c r="M649" s="31"/>
      <c r="N649" s="31"/>
      <c r="O649" s="31"/>
      <c r="P649" s="31"/>
      <c r="Q649" s="31"/>
      <c r="R649" s="31"/>
      <c r="S649" s="31"/>
      <c r="T649" s="31"/>
      <c r="U649" s="31"/>
      <c r="V649" s="31"/>
      <c r="W649" s="31"/>
    </row>
    <row r="650" spans="1:23">
      <c r="A650" s="31"/>
      <c r="B650" s="31"/>
      <c r="C650" s="31"/>
      <c r="D650" s="31"/>
      <c r="E650" s="31"/>
      <c r="F650" s="31"/>
      <c r="G650" s="31"/>
      <c r="H650" s="31"/>
      <c r="I650" s="31"/>
      <c r="J650" s="31"/>
      <c r="K650" s="31"/>
      <c r="L650" s="31"/>
      <c r="M650" s="31"/>
      <c r="N650" s="31"/>
      <c r="O650" s="31"/>
      <c r="P650" s="31"/>
      <c r="Q650" s="31"/>
      <c r="R650" s="31"/>
      <c r="S650" s="31"/>
      <c r="T650" s="31"/>
      <c r="U650" s="31"/>
      <c r="V650" s="31"/>
      <c r="W650" s="31"/>
    </row>
    <row r="651" spans="1:23">
      <c r="A651" s="31"/>
      <c r="B651" s="31"/>
      <c r="C651" s="31"/>
      <c r="D651" s="31"/>
      <c r="E651" s="31"/>
      <c r="F651" s="31"/>
      <c r="G651" s="31"/>
      <c r="H651" s="31"/>
      <c r="I651" s="31"/>
      <c r="J651" s="31"/>
      <c r="K651" s="31"/>
      <c r="L651" s="31"/>
      <c r="M651" s="31"/>
      <c r="N651" s="31"/>
      <c r="O651" s="31"/>
      <c r="P651" s="31"/>
      <c r="Q651" s="31"/>
      <c r="R651" s="31"/>
      <c r="S651" s="31"/>
      <c r="T651" s="31"/>
      <c r="U651" s="31"/>
      <c r="V651" s="31"/>
      <c r="W651" s="31"/>
    </row>
    <row r="652" spans="1:23">
      <c r="A652" s="31"/>
      <c r="B652" s="31"/>
      <c r="C652" s="31"/>
      <c r="D652" s="31"/>
      <c r="E652" s="31"/>
      <c r="F652" s="31"/>
      <c r="G652" s="31"/>
      <c r="H652" s="31"/>
      <c r="I652" s="31"/>
      <c r="J652" s="31"/>
      <c r="K652" s="31"/>
      <c r="L652" s="31"/>
      <c r="M652" s="31"/>
      <c r="N652" s="31"/>
      <c r="O652" s="31"/>
      <c r="P652" s="31"/>
      <c r="Q652" s="31"/>
      <c r="R652" s="31"/>
      <c r="S652" s="31"/>
      <c r="T652" s="31"/>
      <c r="U652" s="31"/>
      <c r="V652" s="31"/>
      <c r="W652" s="31"/>
    </row>
    <row r="653" spans="1:23">
      <c r="A653" s="31"/>
      <c r="B653" s="31"/>
      <c r="C653" s="31"/>
      <c r="D653" s="31"/>
      <c r="E653" s="31"/>
      <c r="F653" s="31"/>
      <c r="G653" s="31"/>
      <c r="H653" s="31"/>
      <c r="I653" s="31"/>
      <c r="J653" s="31"/>
      <c r="K653" s="31"/>
      <c r="L653" s="31"/>
      <c r="M653" s="31"/>
      <c r="N653" s="31"/>
      <c r="O653" s="31"/>
      <c r="P653" s="31"/>
      <c r="Q653" s="31"/>
      <c r="R653" s="31"/>
      <c r="S653" s="31"/>
      <c r="T653" s="31"/>
      <c r="U653" s="31"/>
      <c r="V653" s="31"/>
      <c r="W653" s="31"/>
    </row>
    <row r="654" spans="1:23">
      <c r="A654" s="31"/>
      <c r="B654" s="31"/>
      <c r="C654" s="31"/>
      <c r="D654" s="31"/>
      <c r="E654" s="31"/>
      <c r="F654" s="31"/>
      <c r="G654" s="31"/>
      <c r="H654" s="31"/>
      <c r="I654" s="31"/>
      <c r="J654" s="31"/>
      <c r="K654" s="31"/>
      <c r="L654" s="31"/>
      <c r="M654" s="31"/>
      <c r="N654" s="31"/>
      <c r="O654" s="31"/>
      <c r="P654" s="31"/>
      <c r="Q654" s="31"/>
      <c r="R654" s="31"/>
      <c r="S654" s="31"/>
      <c r="T654" s="31"/>
      <c r="U654" s="31"/>
      <c r="V654" s="31"/>
      <c r="W654" s="31"/>
    </row>
    <row r="655" spans="1:23">
      <c r="A655" s="31"/>
      <c r="B655" s="31"/>
      <c r="C655" s="31"/>
      <c r="D655" s="31"/>
      <c r="E655" s="31"/>
      <c r="F655" s="31"/>
      <c r="G655" s="31"/>
      <c r="H655" s="31"/>
      <c r="I655" s="31"/>
      <c r="J655" s="31"/>
      <c r="K655" s="31"/>
      <c r="L655" s="31"/>
      <c r="M655" s="31"/>
      <c r="N655" s="31"/>
      <c r="O655" s="31"/>
      <c r="P655" s="31"/>
      <c r="Q655" s="31"/>
      <c r="R655" s="31"/>
      <c r="S655" s="31"/>
      <c r="T655" s="31"/>
      <c r="U655" s="31"/>
      <c r="V655" s="31"/>
      <c r="W655" s="31"/>
    </row>
    <row r="656" spans="1:23">
      <c r="A656" s="31"/>
      <c r="B656" s="31"/>
      <c r="C656" s="31"/>
      <c r="D656" s="31"/>
      <c r="E656" s="31"/>
      <c r="F656" s="31"/>
      <c r="G656" s="31"/>
      <c r="H656" s="31"/>
      <c r="I656" s="31"/>
      <c r="J656" s="31"/>
      <c r="K656" s="31"/>
      <c r="L656" s="31"/>
      <c r="M656" s="31"/>
      <c r="N656" s="31"/>
      <c r="O656" s="31"/>
      <c r="P656" s="31"/>
      <c r="Q656" s="31"/>
      <c r="R656" s="31"/>
      <c r="S656" s="31"/>
      <c r="T656" s="31"/>
      <c r="U656" s="31"/>
      <c r="V656" s="31"/>
      <c r="W656" s="31"/>
    </row>
    <row r="657" spans="1:23">
      <c r="A657" s="31"/>
      <c r="B657" s="31"/>
      <c r="C657" s="31"/>
      <c r="D657" s="31"/>
      <c r="E657" s="31"/>
      <c r="F657" s="31"/>
      <c r="G657" s="31"/>
      <c r="H657" s="31"/>
      <c r="I657" s="31"/>
      <c r="J657" s="31"/>
      <c r="K657" s="31"/>
      <c r="L657" s="31"/>
      <c r="M657" s="31"/>
      <c r="N657" s="31"/>
      <c r="O657" s="31"/>
      <c r="P657" s="31"/>
      <c r="Q657" s="31"/>
      <c r="R657" s="31"/>
      <c r="S657" s="31"/>
      <c r="T657" s="31"/>
      <c r="U657" s="31"/>
      <c r="V657" s="31"/>
      <c r="W657" s="31"/>
    </row>
    <row r="658" spans="1:23">
      <c r="A658" s="31"/>
      <c r="B658" s="31"/>
      <c r="C658" s="31"/>
      <c r="D658" s="31"/>
      <c r="E658" s="31"/>
      <c r="F658" s="31"/>
      <c r="G658" s="31"/>
      <c r="H658" s="31"/>
      <c r="I658" s="31"/>
      <c r="J658" s="31"/>
      <c r="K658" s="31"/>
      <c r="L658" s="31"/>
      <c r="M658" s="31"/>
      <c r="N658" s="31"/>
      <c r="O658" s="31"/>
      <c r="P658" s="31"/>
      <c r="Q658" s="31"/>
      <c r="R658" s="31"/>
      <c r="S658" s="31"/>
      <c r="T658" s="31"/>
      <c r="U658" s="31"/>
      <c r="V658" s="31"/>
      <c r="W658" s="31"/>
    </row>
    <row r="659" spans="1:23">
      <c r="A659" s="31"/>
      <c r="B659" s="31"/>
      <c r="C659" s="31"/>
      <c r="D659" s="31"/>
      <c r="E659" s="31"/>
      <c r="F659" s="31"/>
      <c r="G659" s="31"/>
      <c r="H659" s="31"/>
      <c r="I659" s="31"/>
      <c r="J659" s="31"/>
      <c r="K659" s="31"/>
      <c r="L659" s="31"/>
      <c r="M659" s="31"/>
      <c r="N659" s="31"/>
      <c r="O659" s="31"/>
      <c r="P659" s="31"/>
      <c r="Q659" s="31"/>
      <c r="R659" s="31"/>
      <c r="S659" s="31"/>
      <c r="T659" s="31"/>
      <c r="U659" s="31"/>
      <c r="V659" s="31"/>
      <c r="W659" s="31"/>
    </row>
    <row r="660" spans="1:23">
      <c r="A660" s="31"/>
      <c r="B660" s="31"/>
      <c r="C660" s="31"/>
      <c r="D660" s="31"/>
      <c r="E660" s="31"/>
      <c r="F660" s="31"/>
      <c r="G660" s="31"/>
      <c r="H660" s="31"/>
      <c r="I660" s="31"/>
      <c r="J660" s="31"/>
      <c r="K660" s="31"/>
      <c r="L660" s="31"/>
      <c r="M660" s="31"/>
      <c r="N660" s="31"/>
      <c r="O660" s="31"/>
      <c r="P660" s="31"/>
      <c r="Q660" s="31"/>
      <c r="R660" s="31"/>
      <c r="S660" s="31"/>
      <c r="T660" s="31"/>
      <c r="U660" s="31"/>
      <c r="V660" s="31"/>
      <c r="W660" s="31"/>
    </row>
    <row r="661" spans="1:23">
      <c r="A661" s="31"/>
      <c r="B661" s="31"/>
      <c r="C661" s="31"/>
      <c r="D661" s="31"/>
      <c r="E661" s="31"/>
      <c r="F661" s="31"/>
      <c r="G661" s="31"/>
      <c r="H661" s="31"/>
      <c r="I661" s="31"/>
      <c r="J661" s="31"/>
      <c r="K661" s="31"/>
      <c r="L661" s="31"/>
      <c r="M661" s="31"/>
      <c r="N661" s="31"/>
      <c r="O661" s="31"/>
      <c r="P661" s="31"/>
      <c r="Q661" s="31"/>
      <c r="R661" s="31"/>
      <c r="S661" s="31"/>
      <c r="T661" s="31"/>
      <c r="U661" s="31"/>
      <c r="V661" s="31"/>
      <c r="W661" s="31"/>
    </row>
    <row r="662" spans="1:23">
      <c r="A662" s="31"/>
      <c r="B662" s="31"/>
      <c r="C662" s="31"/>
      <c r="D662" s="31"/>
      <c r="E662" s="31"/>
      <c r="F662" s="31"/>
      <c r="G662" s="31"/>
      <c r="H662" s="31"/>
      <c r="I662" s="31"/>
      <c r="J662" s="31"/>
      <c r="K662" s="31"/>
      <c r="L662" s="31"/>
      <c r="M662" s="31"/>
      <c r="N662" s="31"/>
      <c r="O662" s="31"/>
      <c r="P662" s="31"/>
      <c r="Q662" s="31"/>
      <c r="R662" s="31"/>
      <c r="S662" s="31"/>
      <c r="T662" s="31"/>
      <c r="U662" s="31"/>
      <c r="V662" s="31"/>
      <c r="W662" s="31"/>
    </row>
    <row r="663" spans="1:23">
      <c r="A663" s="31"/>
      <c r="B663" s="31"/>
      <c r="C663" s="31"/>
      <c r="D663" s="31"/>
      <c r="E663" s="31"/>
      <c r="F663" s="31"/>
      <c r="G663" s="31"/>
      <c r="H663" s="31"/>
      <c r="I663" s="31"/>
      <c r="J663" s="31"/>
      <c r="K663" s="31"/>
      <c r="L663" s="31"/>
      <c r="M663" s="31"/>
      <c r="N663" s="31"/>
      <c r="O663" s="31"/>
      <c r="P663" s="31"/>
      <c r="Q663" s="31"/>
      <c r="R663" s="31"/>
      <c r="S663" s="31"/>
      <c r="T663" s="31"/>
      <c r="U663" s="31"/>
      <c r="V663" s="31"/>
      <c r="W663" s="31"/>
    </row>
    <row r="664" spans="1:23">
      <c r="A664" s="31"/>
      <c r="B664" s="31"/>
      <c r="C664" s="31"/>
      <c r="D664" s="31"/>
      <c r="E664" s="31"/>
      <c r="F664" s="31"/>
      <c r="G664" s="31"/>
      <c r="H664" s="31"/>
      <c r="I664" s="31"/>
      <c r="J664" s="31"/>
      <c r="K664" s="31"/>
      <c r="L664" s="31"/>
      <c r="M664" s="31"/>
      <c r="N664" s="31"/>
      <c r="O664" s="31"/>
      <c r="P664" s="31"/>
      <c r="Q664" s="31"/>
      <c r="R664" s="31"/>
      <c r="S664" s="31"/>
      <c r="T664" s="31"/>
      <c r="U664" s="31"/>
      <c r="V664" s="31"/>
      <c r="W664" s="31"/>
    </row>
    <row r="665" spans="1:23">
      <c r="A665" s="31"/>
      <c r="B665" s="31"/>
      <c r="C665" s="31"/>
      <c r="D665" s="31"/>
      <c r="E665" s="31"/>
      <c r="F665" s="31"/>
      <c r="G665" s="31"/>
      <c r="H665" s="31"/>
      <c r="I665" s="31"/>
      <c r="J665" s="31"/>
      <c r="K665" s="31"/>
      <c r="L665" s="31"/>
      <c r="M665" s="31"/>
      <c r="N665" s="31"/>
      <c r="O665" s="31"/>
      <c r="P665" s="31"/>
      <c r="Q665" s="31"/>
      <c r="R665" s="31"/>
      <c r="S665" s="31"/>
      <c r="T665" s="31"/>
      <c r="U665" s="31"/>
      <c r="V665" s="31"/>
      <c r="W665" s="31"/>
    </row>
    <row r="666" spans="1:23">
      <c r="A666" s="31"/>
      <c r="B666" s="31"/>
      <c r="C666" s="31"/>
      <c r="D666" s="31"/>
      <c r="E666" s="31"/>
      <c r="F666" s="31"/>
      <c r="G666" s="31"/>
      <c r="H666" s="31"/>
      <c r="I666" s="31"/>
      <c r="J666" s="31"/>
      <c r="K666" s="31"/>
      <c r="L666" s="31"/>
      <c r="M666" s="31"/>
      <c r="N666" s="31"/>
      <c r="O666" s="31"/>
      <c r="P666" s="31"/>
      <c r="Q666" s="31"/>
      <c r="R666" s="31"/>
      <c r="S666" s="31"/>
      <c r="T666" s="31"/>
      <c r="U666" s="31"/>
      <c r="V666" s="31"/>
      <c r="W666" s="31"/>
    </row>
    <row r="667" spans="1:23">
      <c r="A667" s="31"/>
      <c r="B667" s="31"/>
      <c r="C667" s="31"/>
      <c r="D667" s="31"/>
      <c r="E667" s="31"/>
      <c r="F667" s="31"/>
      <c r="G667" s="31"/>
      <c r="H667" s="31"/>
      <c r="I667" s="31"/>
      <c r="J667" s="31"/>
      <c r="K667" s="31"/>
      <c r="L667" s="31"/>
      <c r="M667" s="31"/>
      <c r="N667" s="31"/>
      <c r="O667" s="31"/>
      <c r="P667" s="31"/>
      <c r="Q667" s="31"/>
      <c r="R667" s="31"/>
      <c r="S667" s="31"/>
      <c r="T667" s="31"/>
      <c r="U667" s="31"/>
      <c r="V667" s="31"/>
      <c r="W667" s="31"/>
    </row>
    <row r="668" spans="1:23">
      <c r="A668" s="31"/>
      <c r="B668" s="31"/>
      <c r="C668" s="31"/>
      <c r="D668" s="31"/>
      <c r="E668" s="31"/>
      <c r="F668" s="31"/>
      <c r="G668" s="31"/>
      <c r="H668" s="31"/>
      <c r="I668" s="31"/>
      <c r="J668" s="31"/>
      <c r="K668" s="31"/>
      <c r="L668" s="31"/>
      <c r="M668" s="31"/>
      <c r="N668" s="31"/>
      <c r="O668" s="31"/>
      <c r="P668" s="31"/>
      <c r="Q668" s="31"/>
      <c r="R668" s="31"/>
      <c r="S668" s="31"/>
      <c r="T668" s="31"/>
      <c r="U668" s="31"/>
      <c r="V668" s="31"/>
      <c r="W668" s="31"/>
    </row>
    <row r="669" spans="1:23">
      <c r="A669" s="31"/>
      <c r="B669" s="31"/>
      <c r="C669" s="31"/>
      <c r="D669" s="31"/>
      <c r="E669" s="31"/>
      <c r="F669" s="31"/>
      <c r="G669" s="31"/>
      <c r="H669" s="31"/>
      <c r="I669" s="31"/>
      <c r="J669" s="31"/>
      <c r="K669" s="31"/>
      <c r="L669" s="31"/>
      <c r="M669" s="31"/>
      <c r="N669" s="31"/>
      <c r="O669" s="31"/>
      <c r="P669" s="31"/>
      <c r="Q669" s="31"/>
      <c r="R669" s="31"/>
      <c r="S669" s="31"/>
      <c r="T669" s="31"/>
      <c r="U669" s="31"/>
      <c r="V669" s="31"/>
      <c r="W669" s="31"/>
    </row>
    <row r="670" spans="1:23">
      <c r="A670" s="31"/>
      <c r="B670" s="31"/>
      <c r="C670" s="31"/>
      <c r="D670" s="31"/>
      <c r="E670" s="31"/>
      <c r="F670" s="31"/>
      <c r="G670" s="31"/>
      <c r="H670" s="31"/>
      <c r="I670" s="31"/>
      <c r="J670" s="31"/>
      <c r="K670" s="31"/>
      <c r="L670" s="31"/>
      <c r="M670" s="31"/>
      <c r="N670" s="31"/>
      <c r="O670" s="31"/>
      <c r="P670" s="31"/>
      <c r="Q670" s="31"/>
      <c r="R670" s="31"/>
      <c r="S670" s="31"/>
      <c r="T670" s="31"/>
      <c r="U670" s="31"/>
      <c r="V670" s="31"/>
      <c r="W670" s="31"/>
    </row>
    <row r="671" spans="1:23">
      <c r="A671" s="31"/>
      <c r="B671" s="31"/>
      <c r="C671" s="31"/>
      <c r="D671" s="31"/>
      <c r="E671" s="31"/>
      <c r="F671" s="31"/>
      <c r="G671" s="31"/>
      <c r="H671" s="31"/>
      <c r="I671" s="31"/>
      <c r="J671" s="31"/>
      <c r="K671" s="31"/>
      <c r="L671" s="31"/>
      <c r="M671" s="31"/>
      <c r="N671" s="31"/>
      <c r="O671" s="31"/>
      <c r="P671" s="31"/>
      <c r="Q671" s="31"/>
      <c r="R671" s="31"/>
      <c r="S671" s="31"/>
      <c r="T671" s="31"/>
      <c r="U671" s="31"/>
      <c r="V671" s="31"/>
      <c r="W671" s="31"/>
    </row>
    <row r="672" spans="1:23">
      <c r="A672" s="31"/>
      <c r="B672" s="31"/>
      <c r="C672" s="31"/>
      <c r="D672" s="31"/>
      <c r="E672" s="31"/>
      <c r="F672" s="31"/>
      <c r="G672" s="31"/>
      <c r="H672" s="31"/>
      <c r="I672" s="31"/>
      <c r="J672" s="31"/>
      <c r="K672" s="31"/>
      <c r="L672" s="31"/>
      <c r="M672" s="31"/>
      <c r="N672" s="31"/>
      <c r="O672" s="31"/>
      <c r="P672" s="31"/>
      <c r="Q672" s="31"/>
      <c r="R672" s="31"/>
      <c r="S672" s="31"/>
      <c r="T672" s="31"/>
      <c r="U672" s="31"/>
      <c r="V672" s="31"/>
      <c r="W672" s="31"/>
    </row>
    <row r="673" spans="1:23">
      <c r="A673" s="31"/>
      <c r="B673" s="31"/>
      <c r="C673" s="31"/>
      <c r="D673" s="31"/>
      <c r="E673" s="31"/>
      <c r="F673" s="31"/>
      <c r="G673" s="31"/>
      <c r="H673" s="31"/>
      <c r="I673" s="31"/>
      <c r="J673" s="31"/>
      <c r="K673" s="31"/>
      <c r="L673" s="31"/>
      <c r="M673" s="31"/>
      <c r="N673" s="31"/>
      <c r="O673" s="31"/>
      <c r="P673" s="31"/>
      <c r="Q673" s="31"/>
      <c r="R673" s="31"/>
      <c r="S673" s="31"/>
      <c r="T673" s="31"/>
      <c r="U673" s="31"/>
      <c r="V673" s="31"/>
      <c r="W673" s="31"/>
    </row>
    <row r="674" spans="1:23">
      <c r="A674" s="31"/>
      <c r="B674" s="31"/>
      <c r="C674" s="31"/>
      <c r="D674" s="31"/>
      <c r="E674" s="31"/>
      <c r="F674" s="31"/>
      <c r="G674" s="31"/>
      <c r="H674" s="31"/>
      <c r="I674" s="31"/>
      <c r="J674" s="31"/>
      <c r="K674" s="31"/>
      <c r="L674" s="31"/>
      <c r="M674" s="31"/>
      <c r="N674" s="31"/>
      <c r="O674" s="31"/>
      <c r="P674" s="31"/>
      <c r="Q674" s="31"/>
      <c r="R674" s="31"/>
      <c r="S674" s="31"/>
      <c r="T674" s="31"/>
      <c r="U674" s="31"/>
      <c r="V674" s="31"/>
      <c r="W674" s="31"/>
    </row>
    <row r="675" spans="1:23">
      <c r="A675" s="31"/>
      <c r="B675" s="31"/>
      <c r="C675" s="31"/>
      <c r="D675" s="31"/>
      <c r="E675" s="31"/>
      <c r="F675" s="31"/>
      <c r="G675" s="31"/>
      <c r="H675" s="31"/>
      <c r="I675" s="31"/>
      <c r="J675" s="31"/>
      <c r="K675" s="31"/>
      <c r="L675" s="31"/>
      <c r="M675" s="31"/>
      <c r="N675" s="31"/>
      <c r="O675" s="31"/>
      <c r="P675" s="31"/>
      <c r="Q675" s="31"/>
      <c r="R675" s="31"/>
      <c r="S675" s="31"/>
      <c r="T675" s="31"/>
      <c r="U675" s="31"/>
      <c r="V675" s="31"/>
      <c r="W675" s="31"/>
    </row>
    <row r="676" spans="1:23">
      <c r="A676" s="31"/>
      <c r="B676" s="31"/>
      <c r="C676" s="31"/>
      <c r="D676" s="31"/>
      <c r="E676" s="31"/>
      <c r="F676" s="31"/>
      <c r="G676" s="31"/>
      <c r="H676" s="31"/>
      <c r="I676" s="31"/>
      <c r="J676" s="31"/>
      <c r="K676" s="31"/>
      <c r="L676" s="31"/>
      <c r="M676" s="31"/>
      <c r="N676" s="31"/>
      <c r="O676" s="31"/>
      <c r="P676" s="31"/>
      <c r="Q676" s="31"/>
      <c r="R676" s="31"/>
      <c r="S676" s="31"/>
      <c r="T676" s="31"/>
      <c r="U676" s="31"/>
      <c r="V676" s="31"/>
      <c r="W676" s="31"/>
    </row>
    <row r="677" spans="1:23">
      <c r="A677" s="31"/>
      <c r="B677" s="31"/>
      <c r="C677" s="31"/>
      <c r="D677" s="31"/>
      <c r="E677" s="31"/>
      <c r="F677" s="31"/>
      <c r="G677" s="31"/>
      <c r="H677" s="31"/>
      <c r="I677" s="31"/>
      <c r="J677" s="31"/>
      <c r="K677" s="31"/>
      <c r="L677" s="31"/>
      <c r="M677" s="31"/>
      <c r="N677" s="31"/>
      <c r="O677" s="31"/>
      <c r="P677" s="31"/>
      <c r="Q677" s="31"/>
      <c r="R677" s="31"/>
      <c r="S677" s="31"/>
      <c r="T677" s="31"/>
      <c r="U677" s="31"/>
      <c r="V677" s="31"/>
      <c r="W677" s="31"/>
    </row>
    <row r="678" spans="1:23">
      <c r="A678" s="31"/>
      <c r="B678" s="31"/>
      <c r="C678" s="31"/>
      <c r="D678" s="31"/>
      <c r="E678" s="31"/>
      <c r="F678" s="31"/>
      <c r="G678" s="31"/>
      <c r="H678" s="31"/>
      <c r="I678" s="31"/>
      <c r="J678" s="31"/>
      <c r="K678" s="31"/>
      <c r="L678" s="31"/>
      <c r="M678" s="31"/>
      <c r="N678" s="31"/>
      <c r="O678" s="31"/>
      <c r="P678" s="31"/>
      <c r="Q678" s="31"/>
      <c r="R678" s="31"/>
      <c r="S678" s="31"/>
      <c r="T678" s="31"/>
      <c r="U678" s="31"/>
      <c r="V678" s="31"/>
      <c r="W678" s="31"/>
    </row>
    <row r="679" spans="1:23">
      <c r="A679" s="31"/>
      <c r="B679" s="31"/>
      <c r="C679" s="31"/>
      <c r="D679" s="31"/>
      <c r="E679" s="31"/>
      <c r="F679" s="31"/>
      <c r="G679" s="31"/>
      <c r="H679" s="31"/>
      <c r="I679" s="31"/>
      <c r="J679" s="31"/>
      <c r="K679" s="31"/>
      <c r="L679" s="31"/>
      <c r="M679" s="31"/>
      <c r="N679" s="31"/>
      <c r="O679" s="31"/>
      <c r="P679" s="31"/>
      <c r="Q679" s="31"/>
      <c r="R679" s="31"/>
      <c r="S679" s="31"/>
      <c r="T679" s="31"/>
      <c r="U679" s="31"/>
      <c r="V679" s="31"/>
      <c r="W679" s="31"/>
    </row>
    <row r="680" spans="1:23">
      <c r="A680" s="31"/>
      <c r="B680" s="31"/>
      <c r="C680" s="31"/>
      <c r="D680" s="31"/>
      <c r="E680" s="31"/>
      <c r="F680" s="31"/>
      <c r="G680" s="31"/>
      <c r="H680" s="31"/>
      <c r="I680" s="31"/>
      <c r="J680" s="31"/>
      <c r="K680" s="31"/>
      <c r="L680" s="31"/>
      <c r="M680" s="31"/>
      <c r="N680" s="31"/>
      <c r="O680" s="31"/>
      <c r="P680" s="31"/>
      <c r="Q680" s="31"/>
      <c r="R680" s="31"/>
      <c r="S680" s="31"/>
      <c r="T680" s="31"/>
      <c r="U680" s="31"/>
      <c r="V680" s="31"/>
      <c r="W680" s="31"/>
    </row>
    <row r="681" spans="1:23">
      <c r="A681" s="31"/>
      <c r="B681" s="31"/>
      <c r="C681" s="31"/>
      <c r="D681" s="31"/>
      <c r="E681" s="31"/>
      <c r="F681" s="31"/>
      <c r="G681" s="31"/>
      <c r="H681" s="31"/>
      <c r="I681" s="31"/>
      <c r="J681" s="31"/>
      <c r="K681" s="31"/>
      <c r="L681" s="31"/>
      <c r="M681" s="31"/>
      <c r="N681" s="31"/>
      <c r="O681" s="31"/>
      <c r="P681" s="31"/>
      <c r="Q681" s="31"/>
      <c r="R681" s="31"/>
      <c r="S681" s="31"/>
      <c r="T681" s="31"/>
      <c r="U681" s="31"/>
      <c r="V681" s="31"/>
      <c r="W681" s="31"/>
    </row>
    <row r="682" spans="1:23">
      <c r="A682" s="31"/>
      <c r="B682" s="31"/>
      <c r="C682" s="31"/>
      <c r="D682" s="31"/>
      <c r="E682" s="31"/>
      <c r="F682" s="31"/>
      <c r="G682" s="31"/>
      <c r="H682" s="31"/>
      <c r="I682" s="31"/>
      <c r="J682" s="31"/>
      <c r="K682" s="31"/>
      <c r="L682" s="31"/>
      <c r="M682" s="31"/>
      <c r="N682" s="31"/>
      <c r="O682" s="31"/>
      <c r="P682" s="31"/>
      <c r="Q682" s="31"/>
      <c r="R682" s="31"/>
      <c r="S682" s="31"/>
      <c r="T682" s="31"/>
      <c r="U682" s="31"/>
      <c r="V682" s="31"/>
      <c r="W682" s="31"/>
    </row>
    <row r="683" spans="1:23">
      <c r="A683" s="31"/>
      <c r="B683" s="31"/>
      <c r="C683" s="31"/>
      <c r="D683" s="31"/>
      <c r="E683" s="31"/>
      <c r="F683" s="31"/>
      <c r="G683" s="31"/>
      <c r="H683" s="31"/>
      <c r="I683" s="31"/>
      <c r="J683" s="31"/>
      <c r="K683" s="31"/>
      <c r="L683" s="31"/>
      <c r="M683" s="31"/>
      <c r="N683" s="31"/>
      <c r="O683" s="31"/>
      <c r="P683" s="31"/>
      <c r="Q683" s="31"/>
      <c r="R683" s="31"/>
      <c r="S683" s="31"/>
      <c r="T683" s="31"/>
      <c r="U683" s="31"/>
      <c r="V683" s="31"/>
      <c r="W683" s="31"/>
    </row>
    <row r="684" spans="1:23">
      <c r="A684" s="31"/>
      <c r="B684" s="31"/>
      <c r="C684" s="31"/>
      <c r="D684" s="31"/>
      <c r="E684" s="31"/>
      <c r="F684" s="31"/>
      <c r="G684" s="31"/>
      <c r="H684" s="31"/>
      <c r="I684" s="31"/>
      <c r="J684" s="31"/>
      <c r="K684" s="31"/>
      <c r="L684" s="31"/>
      <c r="M684" s="31"/>
      <c r="N684" s="31"/>
      <c r="O684" s="31"/>
      <c r="P684" s="31"/>
      <c r="Q684" s="31"/>
      <c r="R684" s="31"/>
      <c r="S684" s="31"/>
      <c r="T684" s="31"/>
      <c r="U684" s="31"/>
      <c r="V684" s="31"/>
      <c r="W684" s="31"/>
    </row>
    <row r="685" spans="1:23">
      <c r="A685" s="31"/>
      <c r="B685" s="31"/>
      <c r="C685" s="31"/>
      <c r="D685" s="31"/>
      <c r="E685" s="31"/>
      <c r="F685" s="31"/>
      <c r="G685" s="31"/>
      <c r="H685" s="31"/>
      <c r="I685" s="31"/>
      <c r="J685" s="31"/>
      <c r="K685" s="31"/>
      <c r="L685" s="31"/>
      <c r="M685" s="31"/>
      <c r="N685" s="31"/>
      <c r="O685" s="31"/>
      <c r="P685" s="31"/>
      <c r="Q685" s="31"/>
      <c r="R685" s="31"/>
      <c r="S685" s="31"/>
      <c r="T685" s="31"/>
      <c r="U685" s="31"/>
      <c r="V685" s="31"/>
      <c r="W685" s="31"/>
    </row>
    <row r="686" spans="1:23">
      <c r="A686" s="31"/>
      <c r="B686" s="31"/>
      <c r="C686" s="31"/>
      <c r="D686" s="31"/>
      <c r="E686" s="31"/>
      <c r="F686" s="31"/>
      <c r="G686" s="31"/>
      <c r="H686" s="31"/>
      <c r="I686" s="31"/>
      <c r="J686" s="31"/>
      <c r="K686" s="31"/>
      <c r="L686" s="31"/>
      <c r="M686" s="31"/>
      <c r="N686" s="31"/>
      <c r="O686" s="31"/>
      <c r="P686" s="31"/>
      <c r="Q686" s="31"/>
      <c r="R686" s="31"/>
      <c r="S686" s="31"/>
      <c r="T686" s="31"/>
      <c r="U686" s="31"/>
      <c r="V686" s="31"/>
      <c r="W686" s="31"/>
    </row>
    <row r="687" spans="1:23">
      <c r="A687" s="31"/>
      <c r="B687" s="31"/>
      <c r="C687" s="31"/>
      <c r="D687" s="31"/>
      <c r="E687" s="31"/>
      <c r="F687" s="31"/>
      <c r="G687" s="31"/>
      <c r="H687" s="31"/>
      <c r="I687" s="31"/>
      <c r="J687" s="31"/>
      <c r="K687" s="31"/>
      <c r="L687" s="31"/>
      <c r="M687" s="31"/>
      <c r="N687" s="31"/>
      <c r="O687" s="31"/>
      <c r="P687" s="31"/>
      <c r="Q687" s="31"/>
      <c r="R687" s="31"/>
      <c r="S687" s="31"/>
      <c r="T687" s="31"/>
      <c r="U687" s="31"/>
      <c r="V687" s="31"/>
      <c r="W687" s="31"/>
    </row>
    <row r="688" spans="1:23">
      <c r="A688" s="31"/>
      <c r="B688" s="31"/>
      <c r="C688" s="31"/>
      <c r="D688" s="31"/>
      <c r="E688" s="31"/>
      <c r="F688" s="31"/>
      <c r="G688" s="31"/>
      <c r="H688" s="31"/>
      <c r="I688" s="31"/>
      <c r="J688" s="31"/>
      <c r="K688" s="31"/>
      <c r="L688" s="31"/>
      <c r="M688" s="31"/>
      <c r="N688" s="31"/>
      <c r="O688" s="31"/>
      <c r="P688" s="31"/>
      <c r="Q688" s="31"/>
      <c r="R688" s="31"/>
      <c r="S688" s="31"/>
      <c r="T688" s="31"/>
      <c r="U688" s="31"/>
      <c r="V688" s="31"/>
      <c r="W688" s="31"/>
    </row>
    <row r="689" spans="1:23">
      <c r="A689" s="31"/>
      <c r="B689" s="31"/>
      <c r="C689" s="31"/>
      <c r="D689" s="31"/>
      <c r="E689" s="31"/>
      <c r="F689" s="31"/>
      <c r="G689" s="31"/>
      <c r="H689" s="31"/>
      <c r="I689" s="31"/>
      <c r="J689" s="31"/>
      <c r="K689" s="31"/>
      <c r="L689" s="31"/>
      <c r="M689" s="31"/>
      <c r="N689" s="31"/>
      <c r="O689" s="31"/>
      <c r="P689" s="31"/>
      <c r="Q689" s="31"/>
      <c r="R689" s="31"/>
      <c r="S689" s="31"/>
      <c r="T689" s="31"/>
      <c r="U689" s="31"/>
      <c r="V689" s="31"/>
      <c r="W689" s="31"/>
    </row>
    <row r="690" spans="1:23">
      <c r="A690" s="31"/>
      <c r="B690" s="31"/>
      <c r="C690" s="31"/>
      <c r="D690" s="31"/>
      <c r="E690" s="31"/>
      <c r="F690" s="31"/>
      <c r="G690" s="31"/>
      <c r="H690" s="31"/>
      <c r="I690" s="31"/>
      <c r="J690" s="31"/>
      <c r="K690" s="31"/>
      <c r="L690" s="31"/>
      <c r="M690" s="31"/>
      <c r="N690" s="31"/>
      <c r="O690" s="31"/>
      <c r="P690" s="31"/>
      <c r="Q690" s="31"/>
      <c r="R690" s="31"/>
      <c r="S690" s="31"/>
      <c r="T690" s="31"/>
      <c r="U690" s="31"/>
      <c r="V690" s="31"/>
      <c r="W690" s="31"/>
    </row>
    <row r="691" spans="1:23">
      <c r="A691" s="31"/>
      <c r="B691" s="31"/>
      <c r="C691" s="31"/>
      <c r="D691" s="31"/>
      <c r="E691" s="31"/>
      <c r="F691" s="31"/>
      <c r="G691" s="31"/>
      <c r="H691" s="31"/>
      <c r="I691" s="31"/>
      <c r="J691" s="31"/>
      <c r="K691" s="31"/>
      <c r="L691" s="31"/>
      <c r="M691" s="31"/>
      <c r="N691" s="31"/>
      <c r="O691" s="31"/>
      <c r="P691" s="31"/>
      <c r="Q691" s="31"/>
      <c r="R691" s="31"/>
      <c r="S691" s="31"/>
      <c r="T691" s="31"/>
      <c r="U691" s="31"/>
      <c r="V691" s="31"/>
      <c r="W691" s="31"/>
    </row>
    <row r="692" spans="1:23">
      <c r="A692" s="31"/>
      <c r="B692" s="31"/>
      <c r="C692" s="31"/>
      <c r="D692" s="31"/>
      <c r="E692" s="31"/>
      <c r="F692" s="31"/>
      <c r="G692" s="31"/>
      <c r="H692" s="31"/>
      <c r="I692" s="31"/>
      <c r="J692" s="31"/>
      <c r="K692" s="31"/>
      <c r="L692" s="31"/>
      <c r="M692" s="31"/>
      <c r="N692" s="31"/>
      <c r="O692" s="31"/>
      <c r="P692" s="31"/>
      <c r="Q692" s="31"/>
      <c r="R692" s="31"/>
      <c r="S692" s="31"/>
      <c r="T692" s="31"/>
      <c r="U692" s="31"/>
      <c r="V692" s="31"/>
      <c r="W692" s="31"/>
    </row>
    <row r="693" spans="1:23">
      <c r="A693" s="31"/>
      <c r="B693" s="31"/>
      <c r="C693" s="31"/>
      <c r="D693" s="31"/>
      <c r="E693" s="31"/>
      <c r="F693" s="31"/>
      <c r="G693" s="31"/>
      <c r="H693" s="31"/>
      <c r="I693" s="31"/>
      <c r="J693" s="31"/>
      <c r="K693" s="31"/>
      <c r="L693" s="31"/>
      <c r="M693" s="31"/>
      <c r="N693" s="31"/>
      <c r="O693" s="31"/>
      <c r="P693" s="31"/>
      <c r="Q693" s="31"/>
      <c r="R693" s="31"/>
      <c r="S693" s="31"/>
      <c r="T693" s="31"/>
      <c r="U693" s="31"/>
      <c r="V693" s="31"/>
      <c r="W693" s="31"/>
    </row>
    <row r="694" spans="1:23">
      <c r="A694" s="31"/>
      <c r="B694" s="31"/>
      <c r="C694" s="31"/>
      <c r="D694" s="31"/>
      <c r="E694" s="31"/>
      <c r="F694" s="31"/>
      <c r="G694" s="31"/>
      <c r="H694" s="31"/>
      <c r="I694" s="31"/>
      <c r="J694" s="31"/>
      <c r="K694" s="31"/>
      <c r="L694" s="31"/>
      <c r="M694" s="31"/>
      <c r="N694" s="31"/>
      <c r="O694" s="31"/>
      <c r="P694" s="31"/>
      <c r="Q694" s="31"/>
      <c r="R694" s="31"/>
      <c r="S694" s="31"/>
      <c r="T694" s="31"/>
      <c r="U694" s="31"/>
      <c r="V694" s="31"/>
      <c r="W694" s="31"/>
    </row>
    <row r="695" spans="1:23">
      <c r="A695" s="31"/>
      <c r="B695" s="31"/>
      <c r="C695" s="31"/>
      <c r="D695" s="31"/>
      <c r="E695" s="31"/>
      <c r="F695" s="31"/>
      <c r="G695" s="31"/>
      <c r="H695" s="31"/>
      <c r="I695" s="31"/>
      <c r="J695" s="31"/>
      <c r="K695" s="31"/>
      <c r="L695" s="31"/>
      <c r="M695" s="31"/>
      <c r="N695" s="31"/>
      <c r="O695" s="31"/>
      <c r="P695" s="31"/>
      <c r="Q695" s="31"/>
      <c r="R695" s="31"/>
      <c r="S695" s="31"/>
      <c r="T695" s="31"/>
      <c r="U695" s="31"/>
      <c r="V695" s="31"/>
      <c r="W695" s="31"/>
    </row>
    <row r="696" spans="1:23">
      <c r="A696" s="31"/>
      <c r="B696" s="31"/>
      <c r="C696" s="31"/>
      <c r="D696" s="31"/>
      <c r="E696" s="31"/>
      <c r="F696" s="31"/>
      <c r="G696" s="31"/>
      <c r="H696" s="31"/>
      <c r="I696" s="31"/>
      <c r="J696" s="31"/>
      <c r="K696" s="31"/>
      <c r="L696" s="31"/>
      <c r="M696" s="31"/>
      <c r="N696" s="31"/>
      <c r="O696" s="31"/>
      <c r="P696" s="31"/>
      <c r="Q696" s="31"/>
      <c r="R696" s="31"/>
      <c r="S696" s="31"/>
      <c r="T696" s="31"/>
      <c r="U696" s="31"/>
      <c r="V696" s="31"/>
      <c r="W696" s="31"/>
    </row>
    <row r="697" spans="1:23">
      <c r="A697" s="31"/>
      <c r="B697" s="31"/>
      <c r="C697" s="31"/>
      <c r="D697" s="31"/>
      <c r="E697" s="31"/>
      <c r="F697" s="31"/>
      <c r="G697" s="31"/>
      <c r="H697" s="31"/>
      <c r="I697" s="31"/>
      <c r="J697" s="31"/>
      <c r="K697" s="31"/>
      <c r="L697" s="31"/>
      <c r="M697" s="31"/>
      <c r="N697" s="31"/>
      <c r="O697" s="31"/>
      <c r="P697" s="31"/>
      <c r="Q697" s="31"/>
      <c r="R697" s="31"/>
      <c r="S697" s="31"/>
      <c r="T697" s="31"/>
      <c r="U697" s="31"/>
      <c r="V697" s="31"/>
      <c r="W697" s="31"/>
    </row>
    <row r="698" spans="1:23">
      <c r="A698" s="31"/>
      <c r="B698" s="31"/>
      <c r="C698" s="31"/>
      <c r="D698" s="31"/>
      <c r="E698" s="31"/>
      <c r="F698" s="31"/>
      <c r="G698" s="31"/>
      <c r="H698" s="31"/>
      <c r="I698" s="31"/>
      <c r="J698" s="31"/>
      <c r="K698" s="31"/>
      <c r="L698" s="31"/>
      <c r="M698" s="31"/>
      <c r="N698" s="31"/>
      <c r="O698" s="31"/>
      <c r="P698" s="31"/>
      <c r="Q698" s="31"/>
      <c r="R698" s="31"/>
      <c r="S698" s="31"/>
      <c r="T698" s="31"/>
      <c r="U698" s="31"/>
      <c r="V698" s="31"/>
      <c r="W698" s="31"/>
    </row>
    <row r="699" spans="1:23">
      <c r="A699" s="31"/>
      <c r="B699" s="31"/>
      <c r="C699" s="31"/>
      <c r="D699" s="31"/>
      <c r="E699" s="31"/>
      <c r="F699" s="31"/>
      <c r="G699" s="31"/>
      <c r="H699" s="31"/>
      <c r="I699" s="31"/>
      <c r="J699" s="31"/>
      <c r="K699" s="31"/>
      <c r="L699" s="31"/>
      <c r="M699" s="31"/>
      <c r="N699" s="31"/>
      <c r="O699" s="31"/>
      <c r="P699" s="31"/>
      <c r="Q699" s="31"/>
      <c r="R699" s="31"/>
      <c r="S699" s="31"/>
      <c r="T699" s="31"/>
      <c r="U699" s="31"/>
      <c r="V699" s="31"/>
      <c r="W699" s="31"/>
    </row>
    <row r="700" spans="1:23">
      <c r="A700" s="31"/>
      <c r="B700" s="31"/>
      <c r="C700" s="31"/>
      <c r="D700" s="31"/>
      <c r="E700" s="31"/>
      <c r="F700" s="31"/>
      <c r="G700" s="31"/>
      <c r="H700" s="31"/>
      <c r="I700" s="31"/>
      <c r="J700" s="31"/>
      <c r="K700" s="31"/>
      <c r="L700" s="31"/>
      <c r="M700" s="31"/>
      <c r="N700" s="31"/>
      <c r="O700" s="31"/>
      <c r="P700" s="31"/>
      <c r="Q700" s="31"/>
      <c r="R700" s="31"/>
      <c r="S700" s="31"/>
      <c r="T700" s="31"/>
      <c r="U700" s="31"/>
      <c r="V700" s="31"/>
      <c r="W700" s="31"/>
    </row>
    <row r="701" spans="1:23">
      <c r="A701" s="31"/>
      <c r="B701" s="31"/>
      <c r="C701" s="31"/>
      <c r="D701" s="31"/>
      <c r="E701" s="31"/>
      <c r="F701" s="31"/>
      <c r="G701" s="31"/>
      <c r="H701" s="31"/>
      <c r="I701" s="31"/>
      <c r="J701" s="31"/>
      <c r="K701" s="31"/>
      <c r="L701" s="31"/>
      <c r="M701" s="31"/>
      <c r="N701" s="31"/>
      <c r="O701" s="31"/>
      <c r="P701" s="31"/>
      <c r="Q701" s="31"/>
      <c r="R701" s="31"/>
      <c r="S701" s="31"/>
      <c r="T701" s="31"/>
      <c r="U701" s="31"/>
      <c r="V701" s="31"/>
      <c r="W701" s="31"/>
    </row>
    <row r="702" spans="1:23">
      <c r="A702" s="31"/>
      <c r="B702" s="31"/>
      <c r="C702" s="31"/>
      <c r="D702" s="31"/>
      <c r="E702" s="31"/>
      <c r="F702" s="31"/>
      <c r="G702" s="31"/>
      <c r="H702" s="31"/>
      <c r="I702" s="31"/>
      <c r="J702" s="31"/>
      <c r="K702" s="31"/>
      <c r="L702" s="31"/>
      <c r="M702" s="31"/>
      <c r="N702" s="31"/>
      <c r="O702" s="31"/>
      <c r="P702" s="31"/>
      <c r="Q702" s="31"/>
      <c r="R702" s="31"/>
      <c r="S702" s="31"/>
      <c r="T702" s="31"/>
      <c r="U702" s="31"/>
      <c r="V702" s="31"/>
      <c r="W702" s="31"/>
    </row>
    <row r="703" spans="1:23">
      <c r="A703" s="31"/>
      <c r="B703" s="31"/>
      <c r="C703" s="31"/>
      <c r="D703" s="31"/>
      <c r="E703" s="31"/>
      <c r="F703" s="31"/>
      <c r="G703" s="31"/>
      <c r="H703" s="31"/>
      <c r="I703" s="31"/>
      <c r="J703" s="31"/>
      <c r="K703" s="31"/>
      <c r="L703" s="31"/>
      <c r="M703" s="31"/>
      <c r="N703" s="31"/>
      <c r="O703" s="31"/>
      <c r="P703" s="31"/>
      <c r="Q703" s="31"/>
      <c r="R703" s="31"/>
      <c r="S703" s="31"/>
      <c r="T703" s="31"/>
      <c r="U703" s="31"/>
      <c r="V703" s="31"/>
      <c r="W703" s="31"/>
    </row>
    <row r="704" spans="1:23">
      <c r="A704" s="31"/>
      <c r="B704" s="31"/>
      <c r="C704" s="31"/>
      <c r="D704" s="31"/>
      <c r="E704" s="31"/>
      <c r="F704" s="31"/>
      <c r="G704" s="31"/>
      <c r="H704" s="31"/>
      <c r="I704" s="31"/>
      <c r="J704" s="31"/>
      <c r="K704" s="31"/>
      <c r="L704" s="31"/>
      <c r="M704" s="31"/>
      <c r="N704" s="31"/>
      <c r="O704" s="31"/>
      <c r="P704" s="31"/>
      <c r="Q704" s="31"/>
      <c r="R704" s="31"/>
      <c r="S704" s="31"/>
      <c r="T704" s="31"/>
      <c r="U704" s="31"/>
      <c r="V704" s="31"/>
      <c r="W704" s="31"/>
    </row>
    <row r="705" spans="1:23">
      <c r="A705" s="31"/>
      <c r="B705" s="31"/>
      <c r="C705" s="31"/>
      <c r="D705" s="31"/>
      <c r="E705" s="31"/>
      <c r="F705" s="31"/>
      <c r="G705" s="31"/>
      <c r="H705" s="31"/>
      <c r="I705" s="31"/>
      <c r="J705" s="31"/>
      <c r="K705" s="31"/>
      <c r="L705" s="31"/>
      <c r="M705" s="31"/>
      <c r="N705" s="31"/>
      <c r="O705" s="31"/>
      <c r="P705" s="31"/>
      <c r="Q705" s="31"/>
      <c r="R705" s="31"/>
      <c r="S705" s="31"/>
      <c r="T705" s="31"/>
      <c r="U705" s="31"/>
      <c r="V705" s="31"/>
      <c r="W705" s="31"/>
    </row>
    <row r="706" spans="1:23">
      <c r="A706" s="31"/>
      <c r="B706" s="31"/>
      <c r="C706" s="31"/>
      <c r="D706" s="31"/>
      <c r="E706" s="31"/>
      <c r="F706" s="31"/>
      <c r="G706" s="31"/>
      <c r="H706" s="31"/>
      <c r="I706" s="31"/>
      <c r="J706" s="31"/>
      <c r="K706" s="31"/>
      <c r="L706" s="31"/>
      <c r="M706" s="31"/>
      <c r="N706" s="31"/>
      <c r="O706" s="31"/>
      <c r="P706" s="31"/>
      <c r="Q706" s="31"/>
      <c r="R706" s="31"/>
      <c r="S706" s="31"/>
      <c r="T706" s="31"/>
      <c r="U706" s="31"/>
      <c r="V706" s="31"/>
      <c r="W706" s="31"/>
    </row>
    <row r="707" spans="1:23">
      <c r="A707" s="31"/>
      <c r="B707" s="31"/>
      <c r="C707" s="31"/>
      <c r="D707" s="31"/>
      <c r="E707" s="31"/>
      <c r="F707" s="31"/>
      <c r="G707" s="31"/>
      <c r="H707" s="31"/>
      <c r="I707" s="31"/>
      <c r="J707" s="31"/>
      <c r="K707" s="31"/>
      <c r="L707" s="31"/>
      <c r="M707" s="31"/>
      <c r="N707" s="31"/>
      <c r="O707" s="31"/>
      <c r="P707" s="31"/>
      <c r="Q707" s="31"/>
      <c r="R707" s="31"/>
      <c r="S707" s="31"/>
      <c r="T707" s="31"/>
      <c r="U707" s="31"/>
      <c r="V707" s="31"/>
      <c r="W707" s="31"/>
    </row>
    <row r="708" spans="1:23">
      <c r="A708" s="31"/>
      <c r="B708" s="31"/>
      <c r="C708" s="31"/>
      <c r="D708" s="31"/>
      <c r="E708" s="31"/>
      <c r="F708" s="31"/>
      <c r="G708" s="31"/>
      <c r="H708" s="31"/>
      <c r="I708" s="31"/>
      <c r="J708" s="31"/>
      <c r="K708" s="31"/>
      <c r="L708" s="31"/>
      <c r="M708" s="31"/>
      <c r="N708" s="31"/>
      <c r="O708" s="31"/>
      <c r="P708" s="31"/>
      <c r="Q708" s="31"/>
      <c r="R708" s="31"/>
      <c r="S708" s="31"/>
      <c r="T708" s="31"/>
      <c r="U708" s="31"/>
      <c r="V708" s="31"/>
      <c r="W708" s="31"/>
    </row>
    <row r="709" spans="1:23">
      <c r="A709" s="31"/>
      <c r="B709" s="31"/>
      <c r="C709" s="31"/>
      <c r="D709" s="31"/>
      <c r="E709" s="31"/>
      <c r="F709" s="31"/>
      <c r="G709" s="31"/>
      <c r="H709" s="31"/>
      <c r="I709" s="31"/>
      <c r="J709" s="31"/>
      <c r="K709" s="31"/>
      <c r="L709" s="31"/>
      <c r="M709" s="31"/>
      <c r="N709" s="31"/>
      <c r="O709" s="31"/>
      <c r="P709" s="31"/>
      <c r="Q709" s="31"/>
      <c r="R709" s="31"/>
      <c r="S709" s="31"/>
      <c r="T709" s="31"/>
      <c r="U709" s="31"/>
      <c r="V709" s="31"/>
      <c r="W709" s="31"/>
    </row>
    <row r="710" spans="1:23">
      <c r="A710" s="31"/>
      <c r="B710" s="31"/>
      <c r="C710" s="31"/>
      <c r="D710" s="31"/>
      <c r="E710" s="31"/>
      <c r="F710" s="31"/>
      <c r="G710" s="31"/>
      <c r="H710" s="31"/>
      <c r="I710" s="31"/>
      <c r="J710" s="31"/>
      <c r="K710" s="31"/>
      <c r="L710" s="31"/>
      <c r="M710" s="31"/>
      <c r="N710" s="31"/>
      <c r="O710" s="31"/>
      <c r="P710" s="31"/>
      <c r="Q710" s="31"/>
      <c r="R710" s="31"/>
      <c r="S710" s="31"/>
      <c r="T710" s="31"/>
      <c r="U710" s="31"/>
      <c r="V710" s="31"/>
      <c r="W710" s="31"/>
    </row>
    <row r="711" spans="1:23">
      <c r="A711" s="31"/>
      <c r="B711" s="31"/>
      <c r="C711" s="31"/>
      <c r="D711" s="31"/>
      <c r="E711" s="31"/>
      <c r="F711" s="31"/>
      <c r="G711" s="31"/>
      <c r="H711" s="31"/>
      <c r="I711" s="31"/>
      <c r="J711" s="31"/>
      <c r="K711" s="31"/>
      <c r="L711" s="31"/>
      <c r="M711" s="31"/>
      <c r="N711" s="31"/>
      <c r="O711" s="31"/>
      <c r="P711" s="31"/>
      <c r="Q711" s="31"/>
      <c r="R711" s="31"/>
      <c r="S711" s="31"/>
      <c r="T711" s="31"/>
      <c r="U711" s="31"/>
      <c r="V711" s="31"/>
      <c r="W711" s="31"/>
    </row>
    <row r="712" spans="1:23">
      <c r="A712" s="31"/>
      <c r="B712" s="31"/>
      <c r="C712" s="31"/>
      <c r="D712" s="31"/>
      <c r="E712" s="31"/>
      <c r="F712" s="31"/>
      <c r="G712" s="31"/>
      <c r="H712" s="31"/>
      <c r="I712" s="31"/>
      <c r="J712" s="31"/>
      <c r="K712" s="31"/>
      <c r="L712" s="31"/>
      <c r="M712" s="31"/>
      <c r="N712" s="31"/>
      <c r="O712" s="31"/>
      <c r="P712" s="31"/>
      <c r="Q712" s="31"/>
      <c r="R712" s="31"/>
      <c r="S712" s="31"/>
      <c r="T712" s="31"/>
      <c r="U712" s="31"/>
      <c r="V712" s="31"/>
      <c r="W712" s="31"/>
    </row>
    <row r="713" spans="1:23">
      <c r="A713" s="31"/>
      <c r="B713" s="31"/>
      <c r="C713" s="31"/>
      <c r="D713" s="31"/>
      <c r="E713" s="31"/>
      <c r="F713" s="31"/>
      <c r="G713" s="31"/>
      <c r="H713" s="31"/>
      <c r="I713" s="31"/>
      <c r="J713" s="31"/>
      <c r="K713" s="31"/>
      <c r="L713" s="31"/>
      <c r="M713" s="31"/>
      <c r="N713" s="31"/>
      <c r="O713" s="31"/>
      <c r="P713" s="31"/>
      <c r="Q713" s="31"/>
      <c r="R713" s="31"/>
      <c r="S713" s="31"/>
      <c r="T713" s="31"/>
      <c r="U713" s="31"/>
      <c r="V713" s="31"/>
      <c r="W713" s="31"/>
    </row>
    <row r="714" spans="1:23">
      <c r="A714" s="31"/>
      <c r="B714" s="31"/>
      <c r="C714" s="31"/>
      <c r="D714" s="31"/>
      <c r="E714" s="31"/>
      <c r="F714" s="31"/>
      <c r="G714" s="31"/>
      <c r="H714" s="31"/>
      <c r="I714" s="31"/>
      <c r="J714" s="31"/>
      <c r="K714" s="31"/>
      <c r="L714" s="31"/>
      <c r="M714" s="31"/>
      <c r="N714" s="31"/>
      <c r="O714" s="31"/>
      <c r="P714" s="31"/>
      <c r="Q714" s="31"/>
      <c r="R714" s="31"/>
      <c r="S714" s="31"/>
      <c r="T714" s="31"/>
      <c r="U714" s="31"/>
      <c r="V714" s="31"/>
      <c r="W714" s="31"/>
    </row>
    <row r="715" spans="1:23">
      <c r="A715" s="31"/>
      <c r="B715" s="31"/>
      <c r="C715" s="31"/>
      <c r="D715" s="31"/>
      <c r="E715" s="31"/>
      <c r="F715" s="31"/>
      <c r="G715" s="31"/>
      <c r="H715" s="31"/>
      <c r="I715" s="31"/>
      <c r="J715" s="31"/>
      <c r="K715" s="31"/>
      <c r="L715" s="31"/>
      <c r="M715" s="31"/>
      <c r="N715" s="31"/>
      <c r="O715" s="31"/>
      <c r="P715" s="31"/>
      <c r="Q715" s="31"/>
      <c r="R715" s="31"/>
      <c r="S715" s="31"/>
      <c r="T715" s="31"/>
      <c r="U715" s="31"/>
      <c r="V715" s="31"/>
      <c r="W715" s="31"/>
    </row>
    <row r="716" spans="1:23">
      <c r="A716" s="31"/>
      <c r="B716" s="31"/>
      <c r="C716" s="31"/>
      <c r="D716" s="31"/>
      <c r="E716" s="31"/>
      <c r="F716" s="31"/>
      <c r="G716" s="31"/>
      <c r="H716" s="31"/>
      <c r="I716" s="31"/>
      <c r="J716" s="31"/>
      <c r="K716" s="31"/>
      <c r="L716" s="31"/>
      <c r="M716" s="31"/>
      <c r="N716" s="31"/>
      <c r="O716" s="31"/>
      <c r="P716" s="31"/>
      <c r="Q716" s="31"/>
      <c r="R716" s="31"/>
      <c r="S716" s="31"/>
      <c r="T716" s="31"/>
      <c r="U716" s="31"/>
      <c r="V716" s="31"/>
      <c r="W716" s="31"/>
    </row>
    <row r="717" spans="1:23">
      <c r="A717" s="31"/>
      <c r="B717" s="31"/>
      <c r="C717" s="31"/>
      <c r="D717" s="31"/>
      <c r="E717" s="31"/>
      <c r="F717" s="31"/>
      <c r="G717" s="31"/>
      <c r="H717" s="31"/>
      <c r="I717" s="31"/>
      <c r="J717" s="31"/>
      <c r="K717" s="31"/>
      <c r="L717" s="31"/>
      <c r="M717" s="31"/>
      <c r="N717" s="31"/>
      <c r="O717" s="31"/>
      <c r="P717" s="31"/>
      <c r="Q717" s="31"/>
      <c r="R717" s="31"/>
      <c r="S717" s="31"/>
      <c r="T717" s="31"/>
      <c r="U717" s="31"/>
      <c r="V717" s="31"/>
      <c r="W717" s="31"/>
    </row>
    <row r="718" spans="1:23">
      <c r="A718" s="31"/>
      <c r="B718" s="31"/>
      <c r="C718" s="31"/>
      <c r="D718" s="31"/>
      <c r="E718" s="31"/>
      <c r="F718" s="31"/>
      <c r="G718" s="31"/>
      <c r="H718" s="31"/>
      <c r="I718" s="31"/>
      <c r="J718" s="31"/>
      <c r="K718" s="31"/>
      <c r="L718" s="31"/>
      <c r="M718" s="31"/>
      <c r="N718" s="31"/>
      <c r="O718" s="31"/>
      <c r="P718" s="31"/>
      <c r="Q718" s="31"/>
      <c r="R718" s="31"/>
      <c r="S718" s="31"/>
      <c r="T718" s="31"/>
      <c r="U718" s="31"/>
      <c r="V718" s="31"/>
      <c r="W718" s="31"/>
    </row>
    <row r="719" spans="1:23">
      <c r="A719" s="31"/>
      <c r="B719" s="31"/>
      <c r="C719" s="31"/>
      <c r="D719" s="31"/>
      <c r="E719" s="31"/>
      <c r="F719" s="31"/>
      <c r="G719" s="31"/>
      <c r="H719" s="31"/>
      <c r="I719" s="31"/>
      <c r="J719" s="31"/>
      <c r="K719" s="31"/>
      <c r="L719" s="31"/>
      <c r="M719" s="31"/>
      <c r="N719" s="31"/>
      <c r="O719" s="31"/>
      <c r="P719" s="31"/>
      <c r="Q719" s="31"/>
      <c r="R719" s="31"/>
      <c r="S719" s="31"/>
      <c r="T719" s="31"/>
      <c r="U719" s="31"/>
      <c r="V719" s="31"/>
      <c r="W719" s="31"/>
    </row>
    <row r="720" spans="1:23">
      <c r="A720" s="31"/>
      <c r="B720" s="31"/>
      <c r="C720" s="31"/>
      <c r="D720" s="31"/>
      <c r="E720" s="31"/>
      <c r="F720" s="31"/>
      <c r="G720" s="31"/>
      <c r="H720" s="31"/>
      <c r="I720" s="31"/>
      <c r="J720" s="31"/>
      <c r="K720" s="31"/>
      <c r="L720" s="31"/>
      <c r="M720" s="31"/>
      <c r="N720" s="31"/>
      <c r="O720" s="31"/>
      <c r="P720" s="31"/>
      <c r="Q720" s="31"/>
      <c r="R720" s="31"/>
      <c r="S720" s="31"/>
      <c r="T720" s="31"/>
      <c r="U720" s="31"/>
      <c r="V720" s="31"/>
      <c r="W720" s="31"/>
    </row>
    <row r="721" spans="1:23">
      <c r="A721" s="31"/>
      <c r="B721" s="31"/>
      <c r="C721" s="31"/>
      <c r="D721" s="31"/>
      <c r="E721" s="31"/>
      <c r="F721" s="31"/>
      <c r="G721" s="31"/>
      <c r="H721" s="31"/>
      <c r="I721" s="31"/>
      <c r="J721" s="31"/>
      <c r="K721" s="31"/>
      <c r="L721" s="31"/>
      <c r="M721" s="31"/>
      <c r="N721" s="31"/>
      <c r="O721" s="31"/>
      <c r="P721" s="31"/>
      <c r="Q721" s="31"/>
      <c r="R721" s="31"/>
      <c r="S721" s="31"/>
      <c r="T721" s="31"/>
      <c r="U721" s="31"/>
      <c r="V721" s="31"/>
      <c r="W721" s="31"/>
    </row>
    <row r="722" spans="1:23">
      <c r="A722" s="31"/>
      <c r="B722" s="31"/>
      <c r="C722" s="31"/>
      <c r="D722" s="31"/>
      <c r="E722" s="31"/>
      <c r="F722" s="31"/>
      <c r="G722" s="31"/>
      <c r="H722" s="31"/>
      <c r="I722" s="31"/>
      <c r="J722" s="31"/>
      <c r="K722" s="31"/>
      <c r="L722" s="31"/>
      <c r="M722" s="31"/>
      <c r="N722" s="31"/>
      <c r="O722" s="31"/>
      <c r="P722" s="31"/>
      <c r="Q722" s="31"/>
      <c r="R722" s="31"/>
      <c r="S722" s="31"/>
      <c r="T722" s="31"/>
      <c r="U722" s="31"/>
      <c r="V722" s="31"/>
      <c r="W722" s="31"/>
    </row>
    <row r="723" spans="1:23">
      <c r="A723" s="31"/>
      <c r="B723" s="31"/>
      <c r="C723" s="31"/>
      <c r="D723" s="31"/>
      <c r="E723" s="31"/>
      <c r="F723" s="31"/>
      <c r="G723" s="31"/>
      <c r="H723" s="31"/>
      <c r="I723" s="31"/>
      <c r="J723" s="31"/>
      <c r="K723" s="31"/>
      <c r="L723" s="31"/>
      <c r="M723" s="31"/>
      <c r="N723" s="31"/>
      <c r="O723" s="31"/>
      <c r="P723" s="31"/>
      <c r="Q723" s="31"/>
      <c r="R723" s="31"/>
      <c r="S723" s="31"/>
      <c r="T723" s="31"/>
      <c r="U723" s="31"/>
      <c r="V723" s="31"/>
      <c r="W723" s="31"/>
    </row>
    <row r="724" spans="1:23">
      <c r="A724" s="31"/>
      <c r="B724" s="31"/>
      <c r="C724" s="31"/>
      <c r="D724" s="31"/>
      <c r="E724" s="31"/>
      <c r="F724" s="31"/>
      <c r="G724" s="31"/>
      <c r="H724" s="31"/>
      <c r="I724" s="31"/>
      <c r="J724" s="31"/>
      <c r="K724" s="31"/>
      <c r="L724" s="31"/>
      <c r="M724" s="31"/>
      <c r="N724" s="31"/>
      <c r="O724" s="31"/>
      <c r="P724" s="31"/>
      <c r="Q724" s="31"/>
      <c r="R724" s="31"/>
      <c r="S724" s="31"/>
      <c r="T724" s="31"/>
      <c r="U724" s="31"/>
      <c r="V724" s="31"/>
      <c r="W724" s="31"/>
    </row>
    <row r="725" spans="1:23">
      <c r="A725" s="31"/>
      <c r="B725" s="31"/>
      <c r="C725" s="31"/>
      <c r="D725" s="31"/>
      <c r="E725" s="31"/>
      <c r="F725" s="31"/>
      <c r="G725" s="31"/>
      <c r="H725" s="31"/>
      <c r="I725" s="31"/>
      <c r="J725" s="31"/>
      <c r="K725" s="31"/>
      <c r="L725" s="31"/>
      <c r="M725" s="31"/>
      <c r="N725" s="31"/>
      <c r="O725" s="31"/>
      <c r="P725" s="31"/>
      <c r="Q725" s="31"/>
      <c r="R725" s="31"/>
      <c r="S725" s="31"/>
      <c r="T725" s="31"/>
      <c r="U725" s="31"/>
      <c r="V725" s="31"/>
      <c r="W725" s="31"/>
    </row>
    <row r="726" spans="1:23">
      <c r="A726" s="31"/>
      <c r="B726" s="31"/>
      <c r="C726" s="31"/>
      <c r="D726" s="31"/>
      <c r="E726" s="31"/>
      <c r="F726" s="31"/>
      <c r="G726" s="31"/>
      <c r="H726" s="31"/>
      <c r="I726" s="31"/>
      <c r="J726" s="31"/>
      <c r="K726" s="31"/>
      <c r="L726" s="31"/>
      <c r="M726" s="31"/>
      <c r="N726" s="31"/>
      <c r="O726" s="31"/>
      <c r="P726" s="31"/>
      <c r="Q726" s="31"/>
      <c r="R726" s="31"/>
      <c r="S726" s="31"/>
      <c r="T726" s="31"/>
      <c r="U726" s="31"/>
      <c r="V726" s="31"/>
      <c r="W726" s="31"/>
    </row>
    <row r="727" spans="1:23">
      <c r="A727" s="31"/>
      <c r="B727" s="31"/>
      <c r="C727" s="31"/>
      <c r="D727" s="31"/>
      <c r="E727" s="31"/>
      <c r="F727" s="31"/>
      <c r="G727" s="31"/>
      <c r="H727" s="31"/>
      <c r="I727" s="31"/>
      <c r="J727" s="31"/>
      <c r="K727" s="31"/>
      <c r="L727" s="31"/>
      <c r="M727" s="31"/>
      <c r="N727" s="31"/>
      <c r="O727" s="31"/>
      <c r="P727" s="31"/>
      <c r="Q727" s="31"/>
      <c r="R727" s="31"/>
      <c r="S727" s="31"/>
      <c r="T727" s="31"/>
      <c r="U727" s="31"/>
      <c r="V727" s="31"/>
      <c r="W727" s="31"/>
    </row>
    <row r="728" spans="1:23">
      <c r="A728" s="31"/>
      <c r="B728" s="31"/>
      <c r="C728" s="31"/>
      <c r="D728" s="31"/>
      <c r="E728" s="31"/>
      <c r="F728" s="31"/>
      <c r="G728" s="31"/>
      <c r="H728" s="31"/>
      <c r="I728" s="31"/>
      <c r="J728" s="31"/>
      <c r="K728" s="31"/>
      <c r="L728" s="31"/>
      <c r="M728" s="31"/>
      <c r="N728" s="31"/>
      <c r="O728" s="31"/>
      <c r="P728" s="31"/>
      <c r="Q728" s="31"/>
      <c r="R728" s="31"/>
      <c r="S728" s="31"/>
      <c r="T728" s="31"/>
      <c r="U728" s="31"/>
      <c r="V728" s="31"/>
      <c r="W728" s="31"/>
    </row>
    <row r="729" spans="1:23">
      <c r="A729" s="31"/>
      <c r="B729" s="31"/>
      <c r="C729" s="31"/>
      <c r="D729" s="31"/>
      <c r="E729" s="31"/>
      <c r="F729" s="31"/>
      <c r="G729" s="31"/>
      <c r="H729" s="31"/>
      <c r="I729" s="31"/>
      <c r="J729" s="31"/>
      <c r="K729" s="31"/>
      <c r="L729" s="31"/>
      <c r="M729" s="31"/>
      <c r="N729" s="31"/>
      <c r="O729" s="31"/>
      <c r="P729" s="31"/>
      <c r="Q729" s="31"/>
      <c r="R729" s="31"/>
      <c r="S729" s="31"/>
      <c r="T729" s="31"/>
      <c r="U729" s="31"/>
      <c r="V729" s="31"/>
      <c r="W729" s="31"/>
    </row>
    <row r="730" spans="1:23">
      <c r="A730" s="31"/>
      <c r="B730" s="31"/>
      <c r="C730" s="31"/>
      <c r="D730" s="31"/>
      <c r="E730" s="31"/>
      <c r="F730" s="31"/>
      <c r="G730" s="31"/>
      <c r="H730" s="31"/>
      <c r="I730" s="31"/>
      <c r="J730" s="31"/>
      <c r="K730" s="31"/>
      <c r="L730" s="31"/>
      <c r="M730" s="31"/>
      <c r="N730" s="31"/>
      <c r="O730" s="31"/>
      <c r="P730" s="31"/>
      <c r="Q730" s="31"/>
      <c r="R730" s="31"/>
      <c r="S730" s="31"/>
      <c r="T730" s="31"/>
      <c r="U730" s="31"/>
      <c r="V730" s="31"/>
      <c r="W730" s="31"/>
    </row>
    <row r="731" spans="1:23">
      <c r="A731" s="31"/>
      <c r="B731" s="31"/>
      <c r="C731" s="31"/>
      <c r="D731" s="31"/>
      <c r="E731" s="31"/>
      <c r="F731" s="31"/>
      <c r="G731" s="31"/>
      <c r="H731" s="31"/>
      <c r="I731" s="31"/>
      <c r="J731" s="31"/>
      <c r="K731" s="31"/>
      <c r="L731" s="31"/>
      <c r="M731" s="31"/>
      <c r="N731" s="31"/>
      <c r="O731" s="31"/>
      <c r="P731" s="31"/>
      <c r="Q731" s="31"/>
      <c r="R731" s="31"/>
      <c r="S731" s="31"/>
      <c r="T731" s="31"/>
      <c r="U731" s="31"/>
      <c r="V731" s="31"/>
      <c r="W731" s="31"/>
    </row>
    <row r="732" spans="1:23">
      <c r="A732" s="31"/>
      <c r="B732" s="31"/>
      <c r="C732" s="31"/>
      <c r="D732" s="31"/>
      <c r="E732" s="31"/>
      <c r="F732" s="31"/>
      <c r="G732" s="31"/>
      <c r="H732" s="31"/>
      <c r="I732" s="31"/>
      <c r="J732" s="31"/>
      <c r="K732" s="31"/>
      <c r="L732" s="31"/>
      <c r="M732" s="31"/>
      <c r="N732" s="31"/>
      <c r="O732" s="31"/>
      <c r="P732" s="31"/>
      <c r="Q732" s="31"/>
      <c r="R732" s="31"/>
      <c r="S732" s="31"/>
      <c r="T732" s="31"/>
      <c r="U732" s="31"/>
      <c r="V732" s="31"/>
      <c r="W732" s="31"/>
    </row>
    <row r="733" spans="1:23">
      <c r="A733" s="31"/>
      <c r="B733" s="31"/>
      <c r="C733" s="31"/>
      <c r="D733" s="31"/>
      <c r="E733" s="31"/>
      <c r="F733" s="31"/>
      <c r="G733" s="31"/>
      <c r="H733" s="31"/>
      <c r="I733" s="31"/>
      <c r="J733" s="31"/>
      <c r="K733" s="31"/>
      <c r="L733" s="31"/>
      <c r="M733" s="31"/>
      <c r="N733" s="31"/>
      <c r="O733" s="31"/>
      <c r="P733" s="31"/>
      <c r="Q733" s="31"/>
      <c r="R733" s="31"/>
      <c r="S733" s="31"/>
      <c r="T733" s="31"/>
      <c r="U733" s="31"/>
      <c r="V733" s="31"/>
      <c r="W733" s="31"/>
    </row>
    <row r="734" spans="1:23">
      <c r="A734" s="31"/>
      <c r="B734" s="31"/>
      <c r="C734" s="31"/>
      <c r="D734" s="31"/>
      <c r="E734" s="31"/>
      <c r="F734" s="31"/>
      <c r="G734" s="31"/>
      <c r="H734" s="31"/>
      <c r="I734" s="31"/>
      <c r="J734" s="31"/>
      <c r="K734" s="31"/>
      <c r="L734" s="31"/>
      <c r="M734" s="31"/>
      <c r="N734" s="31"/>
      <c r="O734" s="31"/>
      <c r="P734" s="31"/>
      <c r="Q734" s="31"/>
      <c r="R734" s="31"/>
      <c r="S734" s="31"/>
      <c r="T734" s="31"/>
      <c r="U734" s="31"/>
      <c r="V734" s="31"/>
      <c r="W734" s="31"/>
    </row>
    <row r="735" spans="1:23">
      <c r="A735" s="31"/>
      <c r="B735" s="31"/>
      <c r="C735" s="31"/>
      <c r="D735" s="31"/>
      <c r="E735" s="31"/>
      <c r="F735" s="31"/>
      <c r="G735" s="31"/>
      <c r="H735" s="31"/>
      <c r="I735" s="31"/>
      <c r="J735" s="31"/>
      <c r="K735" s="31"/>
      <c r="L735" s="31"/>
      <c r="M735" s="31"/>
      <c r="N735" s="31"/>
      <c r="O735" s="31"/>
      <c r="P735" s="31"/>
      <c r="Q735" s="31"/>
      <c r="R735" s="31"/>
      <c r="S735" s="31"/>
      <c r="T735" s="31"/>
      <c r="U735" s="31"/>
      <c r="V735" s="31"/>
      <c r="W735" s="31"/>
    </row>
    <row r="736" spans="1:23">
      <c r="A736" s="31"/>
      <c r="B736" s="31"/>
      <c r="C736" s="31"/>
      <c r="D736" s="31"/>
      <c r="E736" s="31"/>
      <c r="F736" s="31"/>
      <c r="G736" s="31"/>
      <c r="H736" s="31"/>
      <c r="I736" s="31"/>
      <c r="J736" s="31"/>
      <c r="K736" s="31"/>
      <c r="L736" s="31"/>
      <c r="M736" s="31"/>
      <c r="N736" s="31"/>
      <c r="O736" s="31"/>
      <c r="P736" s="31"/>
      <c r="Q736" s="31"/>
      <c r="R736" s="31"/>
      <c r="S736" s="31"/>
      <c r="T736" s="31"/>
      <c r="U736" s="31"/>
      <c r="V736" s="31"/>
      <c r="W736" s="31"/>
    </row>
    <row r="737" spans="1:23">
      <c r="A737" s="31"/>
      <c r="B737" s="31"/>
      <c r="C737" s="31"/>
      <c r="D737" s="31"/>
      <c r="E737" s="31"/>
      <c r="F737" s="31"/>
      <c r="G737" s="31"/>
      <c r="H737" s="31"/>
      <c r="I737" s="31"/>
      <c r="J737" s="31"/>
      <c r="K737" s="31"/>
      <c r="L737" s="31"/>
      <c r="M737" s="31"/>
      <c r="N737" s="31"/>
      <c r="O737" s="31"/>
      <c r="P737" s="31"/>
      <c r="Q737" s="31"/>
      <c r="R737" s="31"/>
      <c r="S737" s="31"/>
      <c r="T737" s="31"/>
      <c r="U737" s="31"/>
      <c r="V737" s="31"/>
      <c r="W737" s="31"/>
    </row>
    <row r="738" spans="1:23">
      <c r="A738" s="31"/>
      <c r="B738" s="31"/>
      <c r="C738" s="31"/>
      <c r="D738" s="31"/>
      <c r="E738" s="31"/>
      <c r="F738" s="31"/>
      <c r="G738" s="31"/>
      <c r="H738" s="31"/>
      <c r="I738" s="31"/>
      <c r="J738" s="31"/>
      <c r="K738" s="31"/>
      <c r="L738" s="31"/>
      <c r="M738" s="31"/>
      <c r="N738" s="31"/>
      <c r="O738" s="31"/>
      <c r="P738" s="31"/>
      <c r="Q738" s="31"/>
      <c r="R738" s="31"/>
      <c r="S738" s="31"/>
      <c r="T738" s="31"/>
      <c r="U738" s="31"/>
      <c r="V738" s="31"/>
      <c r="W738" s="31"/>
    </row>
    <row r="739" spans="1:23">
      <c r="A739" s="31"/>
      <c r="B739" s="31"/>
      <c r="C739" s="31"/>
      <c r="D739" s="31"/>
      <c r="E739" s="31"/>
      <c r="F739" s="31"/>
      <c r="G739" s="31"/>
      <c r="H739" s="31"/>
      <c r="I739" s="31"/>
      <c r="J739" s="31"/>
      <c r="K739" s="31"/>
      <c r="L739" s="31"/>
      <c r="M739" s="31"/>
      <c r="N739" s="31"/>
      <c r="O739" s="31"/>
      <c r="P739" s="31"/>
      <c r="Q739" s="31"/>
      <c r="R739" s="31"/>
      <c r="S739" s="31"/>
      <c r="T739" s="31"/>
      <c r="U739" s="31"/>
      <c r="V739" s="31"/>
      <c r="W739" s="31"/>
    </row>
    <row r="740" spans="1:23">
      <c r="A740" s="31"/>
      <c r="B740" s="31"/>
      <c r="C740" s="31"/>
      <c r="D740" s="31"/>
      <c r="E740" s="31"/>
      <c r="F740" s="31"/>
      <c r="G740" s="31"/>
      <c r="H740" s="31"/>
      <c r="I740" s="31"/>
      <c r="J740" s="31"/>
      <c r="K740" s="31"/>
      <c r="L740" s="31"/>
      <c r="M740" s="31"/>
      <c r="N740" s="31"/>
      <c r="O740" s="31"/>
      <c r="P740" s="31"/>
      <c r="Q740" s="31"/>
      <c r="R740" s="31"/>
      <c r="S740" s="31"/>
      <c r="T740" s="31"/>
      <c r="U740" s="31"/>
      <c r="V740" s="31"/>
      <c r="W740" s="31"/>
    </row>
    <row r="741" spans="1:23">
      <c r="A741" s="31"/>
      <c r="B741" s="31"/>
      <c r="C741" s="31"/>
      <c r="D741" s="31"/>
      <c r="E741" s="31"/>
      <c r="F741" s="31"/>
      <c r="G741" s="31"/>
      <c r="H741" s="31"/>
      <c r="I741" s="31"/>
      <c r="J741" s="31"/>
      <c r="K741" s="31"/>
      <c r="L741" s="31"/>
      <c r="M741" s="31"/>
      <c r="N741" s="31"/>
      <c r="O741" s="31"/>
      <c r="P741" s="31"/>
      <c r="Q741" s="31"/>
      <c r="R741" s="31"/>
      <c r="S741" s="31"/>
      <c r="T741" s="31"/>
      <c r="U741" s="31"/>
      <c r="V741" s="31"/>
      <c r="W741" s="31"/>
    </row>
    <row r="742" spans="1:23">
      <c r="A742" s="31"/>
      <c r="B742" s="31"/>
      <c r="C742" s="31"/>
      <c r="D742" s="31"/>
      <c r="E742" s="31"/>
      <c r="F742" s="31"/>
      <c r="G742" s="31"/>
      <c r="H742" s="31"/>
      <c r="I742" s="31"/>
      <c r="J742" s="31"/>
      <c r="K742" s="31"/>
      <c r="L742" s="31"/>
      <c r="M742" s="31"/>
      <c r="N742" s="31"/>
      <c r="O742" s="31"/>
      <c r="P742" s="31"/>
      <c r="Q742" s="31"/>
      <c r="R742" s="31"/>
      <c r="S742" s="31"/>
      <c r="T742" s="31"/>
      <c r="U742" s="31"/>
      <c r="V742" s="31"/>
      <c r="W742" s="31"/>
    </row>
    <row r="743" spans="1:23">
      <c r="A743" s="31"/>
      <c r="B743" s="31"/>
      <c r="C743" s="31"/>
      <c r="D743" s="31"/>
      <c r="E743" s="31"/>
      <c r="F743" s="31"/>
      <c r="G743" s="31"/>
      <c r="H743" s="31"/>
      <c r="I743" s="31"/>
      <c r="J743" s="31"/>
      <c r="K743" s="31"/>
      <c r="L743" s="31"/>
      <c r="M743" s="31"/>
      <c r="N743" s="31"/>
      <c r="O743" s="31"/>
      <c r="P743" s="31"/>
      <c r="Q743" s="31"/>
      <c r="R743" s="31"/>
      <c r="S743" s="31"/>
      <c r="T743" s="31"/>
      <c r="U743" s="31"/>
      <c r="V743" s="31"/>
      <c r="W743" s="31"/>
    </row>
    <row r="744" spans="1:23">
      <c r="A744" s="31"/>
      <c r="B744" s="31"/>
      <c r="C744" s="31"/>
      <c r="D744" s="31"/>
      <c r="E744" s="31"/>
      <c r="F744" s="31"/>
      <c r="G744" s="31"/>
      <c r="H744" s="31"/>
      <c r="I744" s="31"/>
      <c r="J744" s="31"/>
      <c r="K744" s="31"/>
      <c r="L744" s="31"/>
      <c r="M744" s="31"/>
      <c r="N744" s="31"/>
      <c r="O744" s="31"/>
      <c r="P744" s="31"/>
      <c r="Q744" s="31"/>
      <c r="R744" s="31"/>
      <c r="S744" s="31"/>
      <c r="T744" s="31"/>
      <c r="U744" s="31"/>
      <c r="V744" s="31"/>
      <c r="W744" s="31"/>
    </row>
    <row r="745" spans="1:23">
      <c r="A745" s="31"/>
      <c r="B745" s="31"/>
      <c r="C745" s="31"/>
      <c r="D745" s="31"/>
      <c r="E745" s="31"/>
      <c r="F745" s="31"/>
      <c r="G745" s="31"/>
      <c r="H745" s="31"/>
      <c r="I745" s="31"/>
      <c r="J745" s="31"/>
      <c r="K745" s="31"/>
      <c r="L745" s="31"/>
      <c r="M745" s="31"/>
      <c r="N745" s="31"/>
      <c r="O745" s="31"/>
      <c r="P745" s="31"/>
      <c r="Q745" s="31"/>
      <c r="R745" s="31"/>
      <c r="S745" s="31"/>
      <c r="T745" s="31"/>
      <c r="U745" s="31"/>
      <c r="V745" s="31"/>
      <c r="W745" s="31"/>
    </row>
    <row r="746" spans="1:23">
      <c r="A746" s="31"/>
      <c r="B746" s="31"/>
      <c r="C746" s="31"/>
      <c r="D746" s="31"/>
      <c r="E746" s="31"/>
      <c r="F746" s="31"/>
      <c r="G746" s="31"/>
      <c r="H746" s="31"/>
      <c r="I746" s="31"/>
      <c r="J746" s="31"/>
      <c r="K746" s="31"/>
      <c r="L746" s="31"/>
      <c r="M746" s="31"/>
      <c r="N746" s="31"/>
      <c r="O746" s="31"/>
      <c r="P746" s="31"/>
      <c r="Q746" s="31"/>
      <c r="R746" s="31"/>
      <c r="S746" s="31"/>
      <c r="T746" s="31"/>
      <c r="U746" s="31"/>
      <c r="V746" s="31"/>
      <c r="W746" s="31"/>
    </row>
    <row r="747" spans="1:23">
      <c r="A747" s="31"/>
      <c r="B747" s="31"/>
      <c r="C747" s="31"/>
      <c r="D747" s="31"/>
      <c r="E747" s="31"/>
      <c r="F747" s="31"/>
      <c r="G747" s="31"/>
      <c r="H747" s="31"/>
      <c r="I747" s="31"/>
      <c r="J747" s="31"/>
      <c r="K747" s="31"/>
      <c r="L747" s="31"/>
      <c r="M747" s="31"/>
      <c r="N747" s="31"/>
      <c r="O747" s="31"/>
      <c r="P747" s="31"/>
      <c r="Q747" s="31"/>
      <c r="R747" s="31"/>
      <c r="S747" s="31"/>
      <c r="T747" s="31"/>
      <c r="U747" s="31"/>
      <c r="V747" s="31"/>
      <c r="W747" s="31"/>
    </row>
    <row r="748" spans="1:23">
      <c r="A748" s="31"/>
      <c r="B748" s="31"/>
      <c r="C748" s="31"/>
      <c r="D748" s="31"/>
      <c r="E748" s="31"/>
      <c r="F748" s="31"/>
      <c r="G748" s="31"/>
      <c r="H748" s="31"/>
      <c r="I748" s="31"/>
      <c r="J748" s="31"/>
      <c r="K748" s="31"/>
      <c r="L748" s="31"/>
      <c r="M748" s="31"/>
      <c r="N748" s="31"/>
      <c r="O748" s="31"/>
      <c r="P748" s="31"/>
      <c r="Q748" s="31"/>
      <c r="R748" s="31"/>
      <c r="S748" s="31"/>
      <c r="T748" s="31"/>
      <c r="U748" s="31"/>
      <c r="V748" s="31"/>
      <c r="W748" s="31"/>
    </row>
    <row r="749" spans="1:23">
      <c r="A749" s="31"/>
      <c r="B749" s="31"/>
      <c r="C749" s="31"/>
      <c r="D749" s="31"/>
      <c r="E749" s="31"/>
      <c r="F749" s="31"/>
      <c r="G749" s="31"/>
      <c r="H749" s="31"/>
      <c r="I749" s="31"/>
      <c r="J749" s="31"/>
      <c r="K749" s="31"/>
      <c r="L749" s="31"/>
      <c r="M749" s="31"/>
      <c r="N749" s="31"/>
      <c r="O749" s="31"/>
      <c r="P749" s="31"/>
      <c r="Q749" s="31"/>
      <c r="R749" s="31"/>
      <c r="S749" s="31"/>
      <c r="T749" s="31"/>
      <c r="U749" s="31"/>
      <c r="V749" s="31"/>
      <c r="W749" s="31"/>
    </row>
    <row r="750" spans="1:23">
      <c r="A750" s="31"/>
      <c r="B750" s="31"/>
      <c r="C750" s="31"/>
      <c r="D750" s="31"/>
      <c r="E750" s="31"/>
      <c r="F750" s="31"/>
      <c r="G750" s="31"/>
      <c r="H750" s="31"/>
      <c r="I750" s="31"/>
      <c r="J750" s="31"/>
      <c r="K750" s="31"/>
      <c r="L750" s="31"/>
      <c r="M750" s="31"/>
      <c r="N750" s="31"/>
      <c r="O750" s="31"/>
      <c r="P750" s="31"/>
      <c r="Q750" s="31"/>
      <c r="R750" s="31"/>
      <c r="S750" s="31"/>
      <c r="T750" s="31"/>
      <c r="U750" s="31"/>
      <c r="V750" s="31"/>
      <c r="W750" s="31"/>
    </row>
    <row r="751" spans="1:23">
      <c r="A751" s="31"/>
      <c r="B751" s="31"/>
      <c r="C751" s="31"/>
      <c r="D751" s="31"/>
      <c r="E751" s="31"/>
      <c r="F751" s="31"/>
      <c r="G751" s="31"/>
      <c r="H751" s="31"/>
      <c r="I751" s="31"/>
      <c r="J751" s="31"/>
      <c r="K751" s="31"/>
      <c r="L751" s="31"/>
      <c r="M751" s="31"/>
      <c r="N751" s="31"/>
      <c r="O751" s="31"/>
      <c r="P751" s="31"/>
      <c r="Q751" s="31"/>
      <c r="R751" s="31"/>
      <c r="S751" s="31"/>
      <c r="T751" s="31"/>
      <c r="U751" s="31"/>
      <c r="V751" s="31"/>
      <c r="W751" s="31"/>
    </row>
    <row r="752" spans="1:23">
      <c r="A752" s="31"/>
      <c r="B752" s="31"/>
      <c r="C752" s="31"/>
      <c r="D752" s="31"/>
      <c r="E752" s="31"/>
      <c r="F752" s="31"/>
      <c r="G752" s="31"/>
      <c r="H752" s="31"/>
      <c r="I752" s="31"/>
      <c r="J752" s="31"/>
      <c r="K752" s="31"/>
      <c r="L752" s="31"/>
      <c r="M752" s="31"/>
      <c r="N752" s="31"/>
      <c r="O752" s="31"/>
      <c r="P752" s="31"/>
      <c r="Q752" s="31"/>
      <c r="R752" s="31"/>
      <c r="S752" s="31"/>
      <c r="T752" s="31"/>
      <c r="U752" s="31"/>
      <c r="V752" s="31"/>
      <c r="W752" s="31"/>
    </row>
    <row r="753" spans="1:23">
      <c r="A753" s="31"/>
      <c r="B753" s="31"/>
      <c r="C753" s="31"/>
      <c r="D753" s="31"/>
      <c r="E753" s="31"/>
      <c r="F753" s="31"/>
      <c r="G753" s="31"/>
      <c r="H753" s="31"/>
      <c r="I753" s="31"/>
      <c r="J753" s="31"/>
      <c r="K753" s="31"/>
      <c r="L753" s="31"/>
      <c r="M753" s="31"/>
      <c r="N753" s="31"/>
      <c r="O753" s="31"/>
      <c r="P753" s="31"/>
      <c r="Q753" s="31"/>
      <c r="R753" s="31"/>
      <c r="S753" s="31"/>
      <c r="T753" s="31"/>
      <c r="U753" s="31"/>
      <c r="V753" s="31"/>
      <c r="W753" s="31"/>
    </row>
    <row r="754" spans="1:23">
      <c r="A754" s="31"/>
      <c r="B754" s="31"/>
      <c r="C754" s="31"/>
      <c r="D754" s="31"/>
      <c r="E754" s="31"/>
      <c r="F754" s="31"/>
      <c r="G754" s="31"/>
      <c r="H754" s="31"/>
      <c r="I754" s="31"/>
      <c r="J754" s="31"/>
      <c r="K754" s="31"/>
      <c r="L754" s="31"/>
      <c r="M754" s="31"/>
      <c r="N754" s="31"/>
      <c r="O754" s="31"/>
      <c r="P754" s="31"/>
      <c r="Q754" s="31"/>
      <c r="R754" s="31"/>
      <c r="S754" s="31"/>
      <c r="T754" s="31"/>
      <c r="U754" s="31"/>
      <c r="V754" s="31"/>
      <c r="W754" s="31"/>
    </row>
    <row r="755" spans="1:23">
      <c r="A755" s="31"/>
      <c r="B755" s="31"/>
      <c r="C755" s="31"/>
      <c r="D755" s="31"/>
      <c r="E755" s="31"/>
      <c r="F755" s="31"/>
      <c r="G755" s="31"/>
      <c r="H755" s="31"/>
      <c r="I755" s="31"/>
      <c r="J755" s="31"/>
      <c r="K755" s="31"/>
      <c r="L755" s="31"/>
      <c r="M755" s="31"/>
      <c r="N755" s="31"/>
      <c r="O755" s="31"/>
      <c r="P755" s="31"/>
      <c r="Q755" s="31"/>
      <c r="R755" s="31"/>
      <c r="S755" s="31"/>
      <c r="T755" s="31"/>
      <c r="U755" s="31"/>
      <c r="V755" s="31"/>
      <c r="W755" s="31"/>
    </row>
    <row r="756" spans="1:23">
      <c r="A756" s="31"/>
      <c r="B756" s="31"/>
      <c r="C756" s="31"/>
      <c r="D756" s="31"/>
      <c r="E756" s="31"/>
      <c r="F756" s="31"/>
      <c r="G756" s="31"/>
      <c r="H756" s="31"/>
      <c r="I756" s="31"/>
      <c r="J756" s="31"/>
      <c r="K756" s="31"/>
      <c r="L756" s="31"/>
      <c r="M756" s="31"/>
      <c r="N756" s="31"/>
      <c r="O756" s="31"/>
      <c r="P756" s="31"/>
      <c r="Q756" s="31"/>
      <c r="R756" s="31"/>
      <c r="S756" s="31"/>
      <c r="T756" s="31"/>
      <c r="U756" s="31"/>
      <c r="V756" s="31"/>
      <c r="W756" s="31"/>
    </row>
    <row r="757" spans="1:23">
      <c r="A757" s="31"/>
      <c r="B757" s="31"/>
      <c r="C757" s="31"/>
      <c r="D757" s="31"/>
      <c r="E757" s="31"/>
      <c r="F757" s="31"/>
      <c r="G757" s="31"/>
      <c r="H757" s="31"/>
      <c r="I757" s="31"/>
      <c r="J757" s="31"/>
      <c r="K757" s="31"/>
      <c r="L757" s="31"/>
      <c r="M757" s="31"/>
      <c r="N757" s="31"/>
      <c r="O757" s="31"/>
      <c r="P757" s="31"/>
      <c r="Q757" s="31"/>
      <c r="R757" s="31"/>
      <c r="S757" s="31"/>
      <c r="T757" s="31"/>
      <c r="U757" s="31"/>
      <c r="V757" s="31"/>
      <c r="W757" s="31"/>
    </row>
    <row r="758" spans="1:23">
      <c r="A758" s="31"/>
      <c r="B758" s="31"/>
      <c r="C758" s="31"/>
      <c r="D758" s="31"/>
      <c r="E758" s="31"/>
      <c r="F758" s="31"/>
      <c r="G758" s="31"/>
      <c r="H758" s="31"/>
      <c r="I758" s="31"/>
      <c r="J758" s="31"/>
      <c r="K758" s="31"/>
      <c r="L758" s="31"/>
      <c r="M758" s="31"/>
      <c r="N758" s="31"/>
      <c r="O758" s="31"/>
      <c r="P758" s="31"/>
      <c r="Q758" s="31"/>
      <c r="R758" s="31"/>
      <c r="S758" s="31"/>
      <c r="T758" s="31"/>
      <c r="U758" s="31"/>
      <c r="V758" s="31"/>
      <c r="W758" s="31"/>
    </row>
    <row r="759" spans="1:23">
      <c r="A759" s="31"/>
      <c r="B759" s="31"/>
      <c r="C759" s="31"/>
      <c r="D759" s="31"/>
      <c r="E759" s="31"/>
      <c r="F759" s="31"/>
      <c r="G759" s="31"/>
      <c r="H759" s="31"/>
      <c r="I759" s="31"/>
      <c r="J759" s="31"/>
      <c r="K759" s="31"/>
      <c r="L759" s="31"/>
      <c r="M759" s="31"/>
      <c r="N759" s="31"/>
      <c r="O759" s="31"/>
      <c r="P759" s="31"/>
      <c r="Q759" s="31"/>
      <c r="R759" s="31"/>
      <c r="S759" s="31"/>
      <c r="T759" s="31"/>
      <c r="U759" s="31"/>
      <c r="V759" s="31"/>
      <c r="W759" s="31"/>
    </row>
    <row r="760" spans="1:23">
      <c r="A760" s="31"/>
      <c r="B760" s="31"/>
      <c r="C760" s="31"/>
      <c r="D760" s="31"/>
      <c r="E760" s="31"/>
      <c r="F760" s="31"/>
      <c r="G760" s="31"/>
      <c r="H760" s="31"/>
      <c r="I760" s="31"/>
      <c r="J760" s="31"/>
      <c r="K760" s="31"/>
      <c r="L760" s="31"/>
      <c r="M760" s="31"/>
      <c r="N760" s="31"/>
      <c r="O760" s="31"/>
      <c r="P760" s="31"/>
      <c r="Q760" s="31"/>
      <c r="R760" s="31"/>
      <c r="S760" s="31"/>
      <c r="T760" s="31"/>
      <c r="U760" s="31"/>
      <c r="V760" s="31"/>
      <c r="W760" s="31"/>
    </row>
    <row r="761" spans="1:23">
      <c r="A761" s="31"/>
      <c r="B761" s="31"/>
      <c r="C761" s="31"/>
      <c r="D761" s="31"/>
      <c r="E761" s="31"/>
      <c r="F761" s="31"/>
      <c r="G761" s="31"/>
      <c r="H761" s="31"/>
      <c r="I761" s="31"/>
      <c r="J761" s="31"/>
      <c r="K761" s="31"/>
      <c r="L761" s="31"/>
      <c r="M761" s="31"/>
      <c r="N761" s="31"/>
      <c r="O761" s="31"/>
      <c r="P761" s="31"/>
      <c r="Q761" s="31"/>
      <c r="R761" s="31"/>
      <c r="S761" s="31"/>
      <c r="T761" s="31"/>
      <c r="U761" s="31"/>
      <c r="V761" s="31"/>
      <c r="W761" s="31"/>
    </row>
    <row r="762" spans="1:23">
      <c r="A762" s="31"/>
      <c r="B762" s="31"/>
      <c r="C762" s="31"/>
      <c r="D762" s="31"/>
      <c r="E762" s="31"/>
      <c r="F762" s="31"/>
      <c r="G762" s="31"/>
      <c r="H762" s="31"/>
      <c r="I762" s="31"/>
      <c r="J762" s="31"/>
      <c r="K762" s="31"/>
      <c r="L762" s="31"/>
      <c r="M762" s="31"/>
      <c r="N762" s="31"/>
      <c r="O762" s="31"/>
      <c r="P762" s="31"/>
      <c r="Q762" s="31"/>
      <c r="R762" s="31"/>
      <c r="S762" s="31"/>
      <c r="T762" s="31"/>
      <c r="U762" s="31"/>
      <c r="V762" s="31"/>
      <c r="W762" s="31"/>
    </row>
    <row r="763" spans="1:23">
      <c r="A763" s="31"/>
      <c r="B763" s="31"/>
      <c r="C763" s="31"/>
      <c r="D763" s="31"/>
      <c r="E763" s="31"/>
      <c r="F763" s="31"/>
      <c r="G763" s="31"/>
      <c r="H763" s="31"/>
      <c r="I763" s="31"/>
      <c r="J763" s="31"/>
      <c r="K763" s="31"/>
      <c r="L763" s="31"/>
      <c r="M763" s="31"/>
      <c r="N763" s="31"/>
      <c r="O763" s="31"/>
      <c r="P763" s="31"/>
      <c r="Q763" s="31"/>
      <c r="R763" s="31"/>
      <c r="S763" s="31"/>
      <c r="T763" s="31"/>
      <c r="U763" s="31"/>
      <c r="V763" s="31"/>
      <c r="W763" s="31"/>
    </row>
    <row r="764" spans="1:23">
      <c r="A764" s="31"/>
      <c r="B764" s="31"/>
      <c r="C764" s="31"/>
      <c r="D764" s="31"/>
      <c r="E764" s="31"/>
      <c r="F764" s="31"/>
      <c r="G764" s="31"/>
      <c r="H764" s="31"/>
      <c r="I764" s="31"/>
      <c r="J764" s="31"/>
      <c r="K764" s="31"/>
      <c r="L764" s="31"/>
      <c r="M764" s="31"/>
      <c r="N764" s="31"/>
      <c r="O764" s="31"/>
      <c r="P764" s="31"/>
      <c r="Q764" s="31"/>
      <c r="R764" s="31"/>
      <c r="S764" s="31"/>
      <c r="T764" s="31"/>
      <c r="U764" s="31"/>
      <c r="V764" s="31"/>
      <c r="W764" s="31"/>
    </row>
    <row r="765" spans="1:23">
      <c r="A765" s="31"/>
      <c r="B765" s="31"/>
      <c r="C765" s="31"/>
      <c r="D765" s="31"/>
      <c r="E765" s="31"/>
      <c r="F765" s="31"/>
      <c r="G765" s="31"/>
      <c r="H765" s="31"/>
      <c r="I765" s="31"/>
      <c r="J765" s="31"/>
      <c r="K765" s="31"/>
      <c r="L765" s="31"/>
      <c r="M765" s="31"/>
      <c r="N765" s="31"/>
      <c r="O765" s="31"/>
      <c r="P765" s="31"/>
      <c r="Q765" s="31"/>
      <c r="R765" s="31"/>
      <c r="S765" s="31"/>
      <c r="T765" s="31"/>
      <c r="U765" s="31"/>
      <c r="V765" s="31"/>
      <c r="W765" s="31"/>
    </row>
    <row r="766" spans="1:23">
      <c r="A766" s="31"/>
      <c r="B766" s="31"/>
      <c r="C766" s="31"/>
      <c r="D766" s="31"/>
      <c r="E766" s="31"/>
      <c r="F766" s="31"/>
      <c r="G766" s="31"/>
      <c r="H766" s="31"/>
      <c r="I766" s="31"/>
      <c r="J766" s="31"/>
      <c r="K766" s="31"/>
      <c r="L766" s="31"/>
      <c r="M766" s="31"/>
      <c r="N766" s="31"/>
      <c r="O766" s="31"/>
      <c r="P766" s="31"/>
      <c r="Q766" s="31"/>
      <c r="R766" s="31"/>
      <c r="S766" s="31"/>
      <c r="T766" s="31"/>
      <c r="U766" s="31"/>
      <c r="V766" s="31"/>
      <c r="W766" s="31"/>
    </row>
    <row r="767" spans="1:23">
      <c r="A767" s="31"/>
      <c r="B767" s="31"/>
      <c r="C767" s="31"/>
      <c r="D767" s="31"/>
      <c r="E767" s="31"/>
      <c r="F767" s="31"/>
      <c r="G767" s="31"/>
      <c r="H767" s="31"/>
      <c r="I767" s="31"/>
      <c r="J767" s="31"/>
      <c r="K767" s="31"/>
      <c r="L767" s="31"/>
      <c r="M767" s="31"/>
      <c r="N767" s="31"/>
      <c r="O767" s="31"/>
      <c r="P767" s="31"/>
      <c r="Q767" s="31"/>
      <c r="R767" s="31"/>
      <c r="S767" s="31"/>
      <c r="T767" s="31"/>
      <c r="U767" s="31"/>
      <c r="V767" s="31"/>
      <c r="W767" s="31"/>
    </row>
    <row r="768" spans="1:23">
      <c r="A768" s="31"/>
      <c r="B768" s="31"/>
      <c r="C768" s="31"/>
      <c r="D768" s="31"/>
      <c r="E768" s="31"/>
      <c r="F768" s="31"/>
      <c r="G768" s="31"/>
      <c r="H768" s="31"/>
      <c r="I768" s="31"/>
      <c r="J768" s="31"/>
      <c r="K768" s="31"/>
      <c r="L768" s="31"/>
      <c r="M768" s="31"/>
      <c r="N768" s="31"/>
      <c r="O768" s="31"/>
      <c r="P768" s="31"/>
      <c r="Q768" s="31"/>
      <c r="R768" s="31"/>
      <c r="S768" s="31"/>
      <c r="T768" s="31"/>
      <c r="U768" s="31"/>
      <c r="V768" s="31"/>
      <c r="W768" s="31"/>
    </row>
    <row r="769" spans="1:23">
      <c r="A769" s="31"/>
      <c r="B769" s="31"/>
      <c r="C769" s="31"/>
      <c r="D769" s="31"/>
      <c r="E769" s="31"/>
      <c r="F769" s="31"/>
      <c r="G769" s="31"/>
      <c r="H769" s="31"/>
      <c r="I769" s="31"/>
      <c r="J769" s="31"/>
      <c r="K769" s="31"/>
      <c r="L769" s="31"/>
      <c r="M769" s="31"/>
      <c r="N769" s="31"/>
      <c r="O769" s="31"/>
      <c r="P769" s="31"/>
      <c r="Q769" s="31"/>
      <c r="R769" s="31"/>
      <c r="S769" s="31"/>
      <c r="T769" s="31"/>
      <c r="U769" s="31"/>
      <c r="V769" s="31"/>
      <c r="W769" s="31"/>
    </row>
    <row r="770" spans="1:23">
      <c r="A770" s="31"/>
      <c r="B770" s="31"/>
      <c r="C770" s="31"/>
      <c r="D770" s="31"/>
      <c r="E770" s="31"/>
      <c r="F770" s="31"/>
      <c r="G770" s="31"/>
      <c r="H770" s="31"/>
      <c r="I770" s="31"/>
      <c r="J770" s="31"/>
      <c r="K770" s="31"/>
      <c r="L770" s="31"/>
      <c r="M770" s="31"/>
      <c r="N770" s="31"/>
      <c r="O770" s="31"/>
      <c r="P770" s="31"/>
      <c r="Q770" s="31"/>
      <c r="R770" s="31"/>
      <c r="S770" s="31"/>
      <c r="T770" s="31"/>
      <c r="U770" s="31"/>
      <c r="V770" s="31"/>
      <c r="W770" s="31"/>
    </row>
    <row r="771" spans="1:23">
      <c r="A771" s="31"/>
      <c r="B771" s="31"/>
      <c r="C771" s="31"/>
      <c r="D771" s="31"/>
      <c r="E771" s="31"/>
      <c r="F771" s="31"/>
      <c r="G771" s="31"/>
      <c r="H771" s="31"/>
      <c r="I771" s="31"/>
      <c r="J771" s="31"/>
      <c r="K771" s="31"/>
      <c r="L771" s="31"/>
      <c r="M771" s="31"/>
      <c r="N771" s="31"/>
      <c r="O771" s="31"/>
      <c r="P771" s="31"/>
      <c r="Q771" s="31"/>
      <c r="R771" s="31"/>
      <c r="S771" s="31"/>
      <c r="T771" s="31"/>
      <c r="U771" s="31"/>
      <c r="V771" s="31"/>
      <c r="W771" s="31"/>
    </row>
    <row r="772" spans="1:23">
      <c r="A772" s="31"/>
      <c r="B772" s="31"/>
      <c r="C772" s="31"/>
      <c r="D772" s="31"/>
      <c r="E772" s="31"/>
      <c r="F772" s="31"/>
      <c r="G772" s="31"/>
      <c r="H772" s="31"/>
      <c r="I772" s="31"/>
      <c r="J772" s="31"/>
      <c r="K772" s="31"/>
      <c r="L772" s="31"/>
      <c r="M772" s="31"/>
      <c r="N772" s="31"/>
      <c r="O772" s="31"/>
      <c r="P772" s="31"/>
      <c r="Q772" s="31"/>
      <c r="R772" s="31"/>
      <c r="S772" s="31"/>
      <c r="T772" s="31"/>
      <c r="U772" s="31"/>
      <c r="V772" s="31"/>
      <c r="W772" s="31"/>
    </row>
    <row r="773" spans="1:23">
      <c r="A773" s="31"/>
      <c r="B773" s="31"/>
      <c r="C773" s="31"/>
      <c r="D773" s="31"/>
      <c r="E773" s="31"/>
      <c r="F773" s="31"/>
      <c r="G773" s="31"/>
      <c r="H773" s="31"/>
      <c r="I773" s="31"/>
      <c r="J773" s="31"/>
      <c r="K773" s="31"/>
      <c r="L773" s="31"/>
      <c r="M773" s="31"/>
      <c r="N773" s="31"/>
      <c r="O773" s="31"/>
      <c r="P773" s="31"/>
      <c r="Q773" s="31"/>
      <c r="R773" s="31"/>
      <c r="S773" s="31"/>
      <c r="T773" s="31"/>
      <c r="U773" s="31"/>
      <c r="V773" s="31"/>
      <c r="W773" s="31"/>
    </row>
    <row r="774" spans="1:23">
      <c r="A774" s="31"/>
      <c r="B774" s="31"/>
      <c r="C774" s="31"/>
      <c r="D774" s="31"/>
      <c r="E774" s="31"/>
      <c r="F774" s="31"/>
      <c r="G774" s="31"/>
      <c r="H774" s="31"/>
      <c r="I774" s="31"/>
      <c r="J774" s="31"/>
      <c r="K774" s="31"/>
      <c r="L774" s="31"/>
      <c r="M774" s="31"/>
      <c r="N774" s="31"/>
      <c r="O774" s="31"/>
      <c r="P774" s="31"/>
      <c r="Q774" s="31"/>
      <c r="R774" s="31"/>
      <c r="S774" s="31"/>
      <c r="T774" s="31"/>
      <c r="U774" s="31"/>
      <c r="V774" s="31"/>
      <c r="W774" s="31"/>
    </row>
    <row r="775" spans="1:23">
      <c r="A775" s="31"/>
      <c r="B775" s="31"/>
      <c r="C775" s="31"/>
      <c r="D775" s="31"/>
      <c r="E775" s="31"/>
      <c r="F775" s="31"/>
      <c r="G775" s="31"/>
      <c r="H775" s="31"/>
      <c r="I775" s="31"/>
      <c r="J775" s="31"/>
      <c r="K775" s="31"/>
      <c r="L775" s="31"/>
      <c r="M775" s="31"/>
      <c r="N775" s="31"/>
      <c r="O775" s="31"/>
      <c r="P775" s="31"/>
      <c r="Q775" s="31"/>
      <c r="R775" s="31"/>
      <c r="S775" s="31"/>
      <c r="T775" s="31"/>
      <c r="U775" s="31"/>
      <c r="V775" s="31"/>
      <c r="W775" s="31"/>
    </row>
    <row r="776" spans="1:23">
      <c r="A776" s="31"/>
      <c r="B776" s="31"/>
      <c r="C776" s="31"/>
      <c r="D776" s="31"/>
      <c r="E776" s="31"/>
      <c r="F776" s="31"/>
      <c r="G776" s="31"/>
      <c r="H776" s="31"/>
      <c r="I776" s="31"/>
      <c r="J776" s="31"/>
      <c r="K776" s="31"/>
      <c r="L776" s="31"/>
      <c r="M776" s="31"/>
      <c r="N776" s="31"/>
      <c r="O776" s="31"/>
      <c r="P776" s="31"/>
      <c r="Q776" s="31"/>
      <c r="R776" s="31"/>
      <c r="S776" s="31"/>
      <c r="T776" s="31"/>
      <c r="U776" s="31"/>
      <c r="V776" s="31"/>
      <c r="W776" s="31"/>
    </row>
    <row r="777" spans="1:23">
      <c r="A777" s="31"/>
      <c r="B777" s="31"/>
      <c r="C777" s="31"/>
      <c r="D777" s="31"/>
      <c r="E777" s="31"/>
      <c r="F777" s="31"/>
      <c r="G777" s="31"/>
      <c r="H777" s="31"/>
      <c r="I777" s="31"/>
      <c r="J777" s="31"/>
      <c r="K777" s="31"/>
      <c r="L777" s="31"/>
      <c r="M777" s="31"/>
      <c r="N777" s="31"/>
      <c r="O777" s="31"/>
      <c r="P777" s="31"/>
      <c r="Q777" s="31"/>
      <c r="R777" s="31"/>
      <c r="S777" s="31"/>
      <c r="T777" s="31"/>
      <c r="U777" s="31"/>
      <c r="V777" s="31"/>
      <c r="W777" s="31"/>
    </row>
    <row r="778" spans="1:23">
      <c r="A778" s="31"/>
      <c r="B778" s="31"/>
      <c r="C778" s="31"/>
      <c r="D778" s="31"/>
      <c r="E778" s="31"/>
      <c r="F778" s="31"/>
      <c r="G778" s="31"/>
      <c r="H778" s="31"/>
      <c r="I778" s="31"/>
      <c r="J778" s="31"/>
      <c r="K778" s="31"/>
      <c r="L778" s="31"/>
      <c r="M778" s="31"/>
      <c r="N778" s="31"/>
      <c r="O778" s="31"/>
      <c r="P778" s="31"/>
      <c r="Q778" s="31"/>
      <c r="R778" s="31"/>
      <c r="S778" s="31"/>
      <c r="T778" s="31"/>
      <c r="U778" s="31"/>
      <c r="V778" s="31"/>
      <c r="W778" s="31"/>
    </row>
    <row r="779" spans="1:23">
      <c r="A779" s="31"/>
      <c r="B779" s="31"/>
      <c r="C779" s="31"/>
      <c r="D779" s="31"/>
      <c r="E779" s="31"/>
      <c r="F779" s="31"/>
      <c r="G779" s="31"/>
      <c r="H779" s="31"/>
      <c r="I779" s="31"/>
      <c r="J779" s="31"/>
      <c r="K779" s="31"/>
      <c r="L779" s="31"/>
      <c r="M779" s="31"/>
      <c r="N779" s="31"/>
      <c r="O779" s="31"/>
      <c r="P779" s="31"/>
      <c r="Q779" s="31"/>
      <c r="R779" s="31"/>
      <c r="S779" s="31"/>
      <c r="T779" s="31"/>
      <c r="U779" s="31"/>
      <c r="V779" s="31"/>
      <c r="W779" s="31"/>
    </row>
    <row r="780" spans="1:23">
      <c r="A780" s="31"/>
      <c r="B780" s="31"/>
      <c r="C780" s="31"/>
      <c r="D780" s="31"/>
      <c r="E780" s="31"/>
      <c r="F780" s="31"/>
      <c r="G780" s="31"/>
      <c r="H780" s="31"/>
      <c r="I780" s="31"/>
      <c r="J780" s="31"/>
      <c r="K780" s="31"/>
      <c r="L780" s="31"/>
      <c r="M780" s="31"/>
      <c r="N780" s="31"/>
      <c r="O780" s="31"/>
      <c r="P780" s="31"/>
      <c r="Q780" s="31"/>
      <c r="R780" s="31"/>
      <c r="S780" s="31"/>
      <c r="T780" s="31"/>
      <c r="U780" s="31"/>
      <c r="V780" s="31"/>
      <c r="W780" s="31"/>
    </row>
    <row r="781" spans="1:23">
      <c r="A781" s="31"/>
      <c r="B781" s="31"/>
      <c r="C781" s="31"/>
      <c r="D781" s="31"/>
      <c r="E781" s="31"/>
      <c r="F781" s="31"/>
      <c r="G781" s="31"/>
      <c r="H781" s="31"/>
      <c r="I781" s="31"/>
      <c r="J781" s="31"/>
      <c r="K781" s="31"/>
      <c r="L781" s="31"/>
      <c r="M781" s="31"/>
      <c r="N781" s="31"/>
      <c r="O781" s="31"/>
      <c r="P781" s="31"/>
      <c r="Q781" s="31"/>
      <c r="R781" s="31"/>
      <c r="S781" s="31"/>
      <c r="T781" s="31"/>
      <c r="U781" s="31"/>
      <c r="V781" s="31"/>
      <c r="W781" s="31"/>
    </row>
    <row r="782" spans="1:23">
      <c r="A782" s="31"/>
      <c r="B782" s="31"/>
      <c r="C782" s="31"/>
      <c r="D782" s="31"/>
      <c r="E782" s="31"/>
      <c r="F782" s="31"/>
      <c r="G782" s="31"/>
      <c r="H782" s="31"/>
      <c r="I782" s="31"/>
      <c r="J782" s="31"/>
      <c r="K782" s="31"/>
      <c r="L782" s="31"/>
      <c r="M782" s="31"/>
      <c r="N782" s="31"/>
      <c r="O782" s="31"/>
      <c r="P782" s="31"/>
      <c r="Q782" s="31"/>
      <c r="R782" s="31"/>
      <c r="S782" s="31"/>
      <c r="T782" s="31"/>
      <c r="U782" s="31"/>
      <c r="V782" s="31"/>
      <c r="W782" s="31"/>
    </row>
    <row r="783" spans="1:23">
      <c r="A783" s="31"/>
      <c r="B783" s="31"/>
      <c r="C783" s="31"/>
      <c r="D783" s="31"/>
      <c r="E783" s="31"/>
      <c r="F783" s="31"/>
      <c r="G783" s="31"/>
      <c r="H783" s="31"/>
      <c r="I783" s="31"/>
      <c r="J783" s="31"/>
      <c r="K783" s="31"/>
      <c r="L783" s="31"/>
      <c r="M783" s="31"/>
      <c r="N783" s="31"/>
      <c r="O783" s="31"/>
      <c r="P783" s="31"/>
      <c r="Q783" s="31"/>
      <c r="R783" s="31"/>
      <c r="S783" s="31"/>
      <c r="T783" s="31"/>
      <c r="U783" s="31"/>
      <c r="V783" s="31"/>
      <c r="W783" s="31"/>
    </row>
    <row r="784" spans="1:23">
      <c r="A784" s="31"/>
      <c r="B784" s="31"/>
      <c r="C784" s="31"/>
      <c r="D784" s="31"/>
      <c r="E784" s="31"/>
      <c r="F784" s="31"/>
      <c r="G784" s="31"/>
      <c r="H784" s="31"/>
      <c r="I784" s="31"/>
      <c r="J784" s="31"/>
      <c r="K784" s="31"/>
      <c r="L784" s="31"/>
      <c r="M784" s="31"/>
      <c r="N784" s="31"/>
      <c r="O784" s="31"/>
      <c r="P784" s="31"/>
      <c r="Q784" s="31"/>
      <c r="R784" s="31"/>
      <c r="S784" s="31"/>
      <c r="T784" s="31"/>
      <c r="U784" s="31"/>
      <c r="V784" s="31"/>
      <c r="W784" s="31"/>
    </row>
    <row r="785" spans="1:23">
      <c r="A785" s="31"/>
      <c r="B785" s="31"/>
      <c r="C785" s="31"/>
      <c r="D785" s="31"/>
      <c r="E785" s="31"/>
      <c r="F785" s="31"/>
      <c r="G785" s="31"/>
      <c r="H785" s="31"/>
      <c r="I785" s="31"/>
      <c r="J785" s="31"/>
      <c r="K785" s="31"/>
      <c r="L785" s="31"/>
      <c r="M785" s="31"/>
      <c r="N785" s="31"/>
      <c r="O785" s="31"/>
      <c r="P785" s="31"/>
      <c r="Q785" s="31"/>
      <c r="R785" s="31"/>
      <c r="S785" s="31"/>
      <c r="T785" s="31"/>
      <c r="U785" s="31"/>
      <c r="V785" s="31"/>
      <c r="W785" s="31"/>
    </row>
    <row r="786" spans="1:23">
      <c r="A786" s="31"/>
      <c r="B786" s="31"/>
      <c r="C786" s="31"/>
      <c r="D786" s="31"/>
      <c r="E786" s="31"/>
      <c r="F786" s="31"/>
      <c r="G786" s="31"/>
      <c r="H786" s="31"/>
      <c r="I786" s="31"/>
      <c r="J786" s="31"/>
      <c r="K786" s="31"/>
      <c r="L786" s="31"/>
      <c r="M786" s="31"/>
      <c r="N786" s="31"/>
      <c r="O786" s="31"/>
      <c r="P786" s="31"/>
      <c r="Q786" s="31"/>
      <c r="R786" s="31"/>
      <c r="S786" s="31"/>
      <c r="T786" s="31"/>
      <c r="U786" s="31"/>
      <c r="V786" s="31"/>
      <c r="W786" s="31"/>
    </row>
    <row r="787" spans="1:23">
      <c r="A787" s="31"/>
      <c r="B787" s="31"/>
      <c r="C787" s="31"/>
      <c r="D787" s="31"/>
      <c r="E787" s="31"/>
      <c r="F787" s="31"/>
      <c r="G787" s="31"/>
      <c r="H787" s="31"/>
      <c r="I787" s="31"/>
      <c r="J787" s="31"/>
      <c r="K787" s="31"/>
      <c r="L787" s="31"/>
      <c r="M787" s="31"/>
      <c r="N787" s="31"/>
      <c r="O787" s="31"/>
      <c r="P787" s="31"/>
      <c r="Q787" s="31"/>
      <c r="R787" s="31"/>
      <c r="S787" s="31"/>
      <c r="T787" s="31"/>
      <c r="U787" s="31"/>
      <c r="V787" s="31"/>
      <c r="W787" s="31"/>
    </row>
    <row r="788" spans="1:23">
      <c r="A788" s="31"/>
      <c r="B788" s="31"/>
      <c r="C788" s="31"/>
      <c r="D788" s="31"/>
      <c r="E788" s="31"/>
      <c r="F788" s="31"/>
      <c r="G788" s="31"/>
      <c r="H788" s="31"/>
      <c r="I788" s="31"/>
      <c r="J788" s="31"/>
      <c r="K788" s="31"/>
      <c r="L788" s="31"/>
      <c r="M788" s="31"/>
      <c r="N788" s="31"/>
      <c r="O788" s="31"/>
      <c r="P788" s="31"/>
      <c r="Q788" s="31"/>
      <c r="R788" s="31"/>
      <c r="S788" s="31"/>
      <c r="T788" s="31"/>
      <c r="U788" s="31"/>
      <c r="V788" s="31"/>
      <c r="W788" s="31"/>
    </row>
    <row r="789" spans="1:23">
      <c r="A789" s="31"/>
      <c r="B789" s="31"/>
      <c r="C789" s="31"/>
      <c r="D789" s="31"/>
      <c r="E789" s="31"/>
      <c r="F789" s="31"/>
      <c r="G789" s="31"/>
      <c r="H789" s="31"/>
      <c r="I789" s="31"/>
      <c r="J789" s="31"/>
      <c r="K789" s="31"/>
      <c r="L789" s="31"/>
      <c r="M789" s="31"/>
      <c r="N789" s="31"/>
      <c r="O789" s="31"/>
      <c r="P789" s="31"/>
      <c r="Q789" s="31"/>
      <c r="R789" s="31"/>
      <c r="S789" s="31"/>
      <c r="T789" s="31"/>
      <c r="U789" s="31"/>
      <c r="V789" s="31"/>
      <c r="W789" s="31"/>
    </row>
    <row r="790" spans="1:23">
      <c r="A790" s="31"/>
      <c r="B790" s="31"/>
      <c r="C790" s="31"/>
      <c r="D790" s="31"/>
      <c r="E790" s="31"/>
      <c r="F790" s="31"/>
      <c r="G790" s="31"/>
      <c r="H790" s="31"/>
      <c r="I790" s="31"/>
      <c r="J790" s="31"/>
      <c r="K790" s="31"/>
      <c r="L790" s="31"/>
      <c r="M790" s="31"/>
      <c r="N790" s="31"/>
      <c r="O790" s="31"/>
      <c r="P790" s="31"/>
      <c r="Q790" s="31"/>
      <c r="R790" s="31"/>
      <c r="S790" s="31"/>
      <c r="T790" s="31"/>
      <c r="U790" s="31"/>
      <c r="V790" s="31"/>
      <c r="W790" s="31"/>
    </row>
    <row r="791" spans="1:23">
      <c r="A791" s="31"/>
      <c r="B791" s="31"/>
      <c r="C791" s="31"/>
      <c r="D791" s="31"/>
      <c r="E791" s="31"/>
      <c r="F791" s="31"/>
      <c r="G791" s="31"/>
      <c r="H791" s="31"/>
      <c r="I791" s="31"/>
      <c r="J791" s="31"/>
      <c r="K791" s="31"/>
      <c r="L791" s="31"/>
      <c r="M791" s="31"/>
      <c r="N791" s="31"/>
      <c r="O791" s="31"/>
      <c r="P791" s="31"/>
      <c r="Q791" s="31"/>
      <c r="R791" s="31"/>
      <c r="S791" s="31"/>
      <c r="T791" s="31"/>
      <c r="U791" s="31"/>
      <c r="V791" s="31"/>
      <c r="W791" s="31"/>
    </row>
    <row r="792" spans="1:23">
      <c r="A792" s="31"/>
      <c r="B792" s="31"/>
      <c r="C792" s="31"/>
      <c r="D792" s="31"/>
      <c r="E792" s="31"/>
      <c r="F792" s="31"/>
      <c r="G792" s="31"/>
      <c r="H792" s="31"/>
      <c r="I792" s="31"/>
      <c r="J792" s="31"/>
      <c r="K792" s="31"/>
      <c r="L792" s="31"/>
      <c r="M792" s="31"/>
      <c r="N792" s="31"/>
      <c r="O792" s="31"/>
      <c r="P792" s="31"/>
      <c r="Q792" s="31"/>
      <c r="R792" s="31"/>
      <c r="S792" s="31"/>
      <c r="T792" s="31"/>
      <c r="U792" s="31"/>
      <c r="V792" s="31"/>
      <c r="W792" s="31"/>
    </row>
    <row r="793" spans="1:23">
      <c r="A793" s="31"/>
      <c r="B793" s="31"/>
      <c r="C793" s="31"/>
      <c r="D793" s="31"/>
      <c r="E793" s="31"/>
      <c r="F793" s="31"/>
      <c r="G793" s="31"/>
      <c r="H793" s="31"/>
      <c r="I793" s="31"/>
      <c r="J793" s="31"/>
      <c r="K793" s="31"/>
      <c r="L793" s="31"/>
      <c r="M793" s="31"/>
      <c r="N793" s="31"/>
      <c r="O793" s="31"/>
      <c r="P793" s="31"/>
      <c r="Q793" s="31"/>
      <c r="R793" s="31"/>
      <c r="S793" s="31"/>
      <c r="T793" s="31"/>
      <c r="U793" s="31"/>
      <c r="V793" s="31"/>
      <c r="W793" s="31"/>
    </row>
    <row r="794" spans="1:23">
      <c r="A794" s="31"/>
      <c r="B794" s="31"/>
      <c r="C794" s="31"/>
      <c r="D794" s="31"/>
      <c r="E794" s="31"/>
      <c r="F794" s="31"/>
      <c r="G794" s="31"/>
      <c r="H794" s="31"/>
      <c r="I794" s="31"/>
      <c r="J794" s="31"/>
      <c r="K794" s="31"/>
      <c r="L794" s="31"/>
      <c r="M794" s="31"/>
      <c r="N794" s="31"/>
      <c r="O794" s="31"/>
      <c r="P794" s="31"/>
      <c r="Q794" s="31"/>
      <c r="R794" s="31"/>
      <c r="S794" s="31"/>
      <c r="T794" s="31"/>
      <c r="U794" s="31"/>
      <c r="V794" s="31"/>
      <c r="W794" s="31"/>
    </row>
    <row r="795" spans="1:23">
      <c r="A795" s="31"/>
      <c r="B795" s="31"/>
      <c r="C795" s="31"/>
      <c r="D795" s="31"/>
      <c r="E795" s="31"/>
      <c r="F795" s="31"/>
      <c r="G795" s="31"/>
      <c r="H795" s="31"/>
      <c r="I795" s="31"/>
      <c r="J795" s="31"/>
      <c r="K795" s="31"/>
      <c r="L795" s="31"/>
      <c r="M795" s="31"/>
      <c r="N795" s="31"/>
      <c r="O795" s="31"/>
      <c r="P795" s="31"/>
      <c r="Q795" s="31"/>
      <c r="R795" s="31"/>
      <c r="S795" s="31"/>
      <c r="T795" s="31"/>
      <c r="U795" s="31"/>
      <c r="V795" s="31"/>
      <c r="W795" s="31"/>
    </row>
    <row r="796" spans="1:23">
      <c r="A796" s="31"/>
      <c r="B796" s="31"/>
      <c r="C796" s="31"/>
      <c r="D796" s="31"/>
      <c r="E796" s="31"/>
      <c r="F796" s="31"/>
      <c r="G796" s="31"/>
      <c r="H796" s="31"/>
      <c r="I796" s="31"/>
      <c r="J796" s="31"/>
      <c r="K796" s="31"/>
      <c r="L796" s="31"/>
      <c r="M796" s="31"/>
      <c r="N796" s="31"/>
      <c r="O796" s="31"/>
      <c r="P796" s="31"/>
      <c r="Q796" s="31"/>
      <c r="R796" s="31"/>
      <c r="S796" s="31"/>
      <c r="T796" s="31"/>
      <c r="U796" s="31"/>
      <c r="V796" s="31"/>
      <c r="W796" s="31"/>
    </row>
    <row r="797" spans="1:23">
      <c r="A797" s="31"/>
      <c r="B797" s="31"/>
      <c r="C797" s="31"/>
      <c r="D797" s="31"/>
      <c r="E797" s="31"/>
      <c r="F797" s="31"/>
      <c r="G797" s="31"/>
      <c r="H797" s="31"/>
      <c r="I797" s="31"/>
      <c r="J797" s="31"/>
      <c r="K797" s="31"/>
      <c r="L797" s="31"/>
      <c r="M797" s="31"/>
      <c r="N797" s="31"/>
      <c r="O797" s="31"/>
      <c r="P797" s="31"/>
      <c r="Q797" s="31"/>
      <c r="R797" s="31"/>
      <c r="S797" s="31"/>
      <c r="T797" s="31"/>
      <c r="U797" s="31"/>
      <c r="V797" s="31"/>
      <c r="W797" s="31"/>
    </row>
    <row r="798" spans="1:23">
      <c r="A798" s="31"/>
      <c r="B798" s="31"/>
      <c r="C798" s="31"/>
      <c r="D798" s="31"/>
      <c r="E798" s="31"/>
      <c r="F798" s="31"/>
      <c r="G798" s="31"/>
      <c r="H798" s="31"/>
      <c r="I798" s="31"/>
      <c r="J798" s="31"/>
      <c r="K798" s="31"/>
      <c r="L798" s="31"/>
      <c r="M798" s="31"/>
      <c r="N798" s="31"/>
      <c r="O798" s="31"/>
      <c r="P798" s="31"/>
      <c r="Q798" s="31"/>
      <c r="R798" s="31"/>
      <c r="S798" s="31"/>
      <c r="T798" s="31"/>
      <c r="U798" s="31"/>
      <c r="V798" s="31"/>
      <c r="W798" s="31"/>
    </row>
    <row r="799" spans="1:23">
      <c r="A799" s="31"/>
      <c r="B799" s="31"/>
      <c r="C799" s="31"/>
      <c r="D799" s="31"/>
      <c r="E799" s="31"/>
      <c r="F799" s="31"/>
      <c r="G799" s="31"/>
      <c r="H799" s="31"/>
      <c r="I799" s="31"/>
      <c r="J799" s="31"/>
      <c r="K799" s="31"/>
      <c r="L799" s="31"/>
      <c r="M799" s="31"/>
      <c r="N799" s="31"/>
      <c r="O799" s="31"/>
      <c r="P799" s="31"/>
      <c r="Q799" s="31"/>
      <c r="R799" s="31"/>
      <c r="S799" s="31"/>
      <c r="T799" s="31"/>
      <c r="U799" s="31"/>
      <c r="V799" s="31"/>
      <c r="W799" s="31"/>
    </row>
    <row r="800" spans="1:23">
      <c r="A800" s="31"/>
      <c r="B800" s="31"/>
      <c r="C800" s="31"/>
      <c r="D800" s="31"/>
      <c r="E800" s="31"/>
      <c r="F800" s="31"/>
      <c r="G800" s="31"/>
      <c r="H800" s="31"/>
      <c r="I800" s="31"/>
      <c r="J800" s="31"/>
      <c r="K800" s="31"/>
      <c r="L800" s="31"/>
      <c r="M800" s="31"/>
      <c r="N800" s="31"/>
      <c r="O800" s="31"/>
      <c r="P800" s="31"/>
      <c r="Q800" s="31"/>
      <c r="R800" s="31"/>
      <c r="S800" s="31"/>
      <c r="T800" s="31"/>
      <c r="U800" s="31"/>
      <c r="V800" s="31"/>
      <c r="W800" s="31"/>
    </row>
    <row r="801" spans="1:23">
      <c r="A801" s="31"/>
      <c r="B801" s="31"/>
      <c r="C801" s="31"/>
      <c r="D801" s="31"/>
      <c r="E801" s="31"/>
      <c r="F801" s="31"/>
      <c r="G801" s="31"/>
      <c r="H801" s="31"/>
      <c r="I801" s="31"/>
      <c r="J801" s="31"/>
      <c r="K801" s="31"/>
      <c r="L801" s="31"/>
      <c r="M801" s="31"/>
      <c r="N801" s="31"/>
      <c r="O801" s="31"/>
      <c r="P801" s="31"/>
      <c r="Q801" s="31"/>
      <c r="R801" s="31"/>
      <c r="S801" s="31"/>
      <c r="T801" s="31"/>
      <c r="U801" s="31"/>
      <c r="V801" s="31"/>
      <c r="W801" s="31"/>
    </row>
    <row r="802" spans="1:23">
      <c r="A802" s="31"/>
      <c r="B802" s="31"/>
      <c r="C802" s="31"/>
      <c r="D802" s="31"/>
      <c r="E802" s="31"/>
      <c r="F802" s="31"/>
      <c r="G802" s="31"/>
      <c r="H802" s="31"/>
      <c r="I802" s="31"/>
      <c r="J802" s="31"/>
      <c r="K802" s="31"/>
      <c r="L802" s="31"/>
      <c r="M802" s="31"/>
      <c r="N802" s="31"/>
      <c r="O802" s="31"/>
      <c r="P802" s="31"/>
      <c r="Q802" s="31"/>
      <c r="R802" s="31"/>
      <c r="S802" s="31"/>
      <c r="T802" s="31"/>
      <c r="U802" s="31"/>
      <c r="V802" s="31"/>
      <c r="W802" s="31"/>
    </row>
    <row r="803" spans="1:23">
      <c r="A803" s="31"/>
      <c r="B803" s="31"/>
      <c r="C803" s="31"/>
      <c r="D803" s="31"/>
      <c r="E803" s="31"/>
      <c r="F803" s="31"/>
      <c r="G803" s="31"/>
      <c r="H803" s="31"/>
      <c r="I803" s="31"/>
      <c r="J803" s="31"/>
      <c r="K803" s="31"/>
      <c r="L803" s="31"/>
      <c r="M803" s="31"/>
      <c r="N803" s="31"/>
      <c r="O803" s="31"/>
      <c r="P803" s="31"/>
      <c r="Q803" s="31"/>
      <c r="R803" s="31"/>
      <c r="S803" s="31"/>
      <c r="T803" s="31"/>
      <c r="U803" s="31"/>
      <c r="V803" s="31"/>
      <c r="W803" s="31"/>
    </row>
    <row r="804" spans="1:23">
      <c r="A804" s="31"/>
      <c r="B804" s="31"/>
      <c r="C804" s="31"/>
      <c r="D804" s="31"/>
      <c r="E804" s="31"/>
      <c r="F804" s="31"/>
      <c r="G804" s="31"/>
      <c r="H804" s="31"/>
      <c r="I804" s="31"/>
      <c r="J804" s="31"/>
      <c r="K804" s="31"/>
      <c r="L804" s="31"/>
      <c r="M804" s="31"/>
      <c r="N804" s="31"/>
      <c r="O804" s="31"/>
      <c r="P804" s="31"/>
      <c r="Q804" s="31"/>
      <c r="R804" s="31"/>
      <c r="S804" s="31"/>
      <c r="T804" s="31"/>
      <c r="U804" s="31"/>
      <c r="V804" s="31"/>
      <c r="W804" s="31"/>
    </row>
    <row r="805" spans="1:23">
      <c r="A805" s="31"/>
      <c r="B805" s="31"/>
      <c r="C805" s="31"/>
      <c r="D805" s="31"/>
      <c r="E805" s="31"/>
      <c r="F805" s="31"/>
      <c r="G805" s="31"/>
      <c r="H805" s="31"/>
      <c r="I805" s="31"/>
      <c r="J805" s="31"/>
      <c r="K805" s="31"/>
      <c r="L805" s="31"/>
      <c r="M805" s="31"/>
      <c r="N805" s="31"/>
      <c r="O805" s="31"/>
      <c r="P805" s="31"/>
      <c r="Q805" s="31"/>
      <c r="R805" s="31"/>
      <c r="S805" s="31"/>
      <c r="T805" s="31"/>
      <c r="U805" s="31"/>
      <c r="V805" s="31"/>
      <c r="W805" s="31"/>
    </row>
    <row r="806" spans="1:23">
      <c r="A806" s="31"/>
      <c r="B806" s="31"/>
      <c r="C806" s="31"/>
      <c r="D806" s="31"/>
      <c r="E806" s="31"/>
      <c r="F806" s="31"/>
      <c r="G806" s="31"/>
      <c r="H806" s="31"/>
      <c r="I806" s="31"/>
      <c r="J806" s="31"/>
      <c r="K806" s="31"/>
      <c r="L806" s="31"/>
      <c r="M806" s="31"/>
      <c r="N806" s="31"/>
      <c r="O806" s="31"/>
      <c r="P806" s="31"/>
      <c r="Q806" s="31"/>
      <c r="R806" s="31"/>
      <c r="S806" s="31"/>
      <c r="T806" s="31"/>
      <c r="U806" s="31"/>
      <c r="V806" s="31"/>
      <c r="W806" s="31"/>
    </row>
    <row r="807" spans="1:23">
      <c r="A807" s="31"/>
      <c r="B807" s="31"/>
      <c r="C807" s="31"/>
      <c r="D807" s="31"/>
      <c r="E807" s="31"/>
      <c r="F807" s="31"/>
      <c r="G807" s="31"/>
      <c r="H807" s="31"/>
      <c r="I807" s="31"/>
      <c r="J807" s="31"/>
      <c r="K807" s="31"/>
      <c r="L807" s="31"/>
      <c r="M807" s="31"/>
      <c r="N807" s="31"/>
      <c r="O807" s="31"/>
      <c r="P807" s="31"/>
      <c r="Q807" s="31"/>
      <c r="R807" s="31"/>
      <c r="S807" s="31"/>
      <c r="T807" s="31"/>
      <c r="U807" s="31"/>
      <c r="V807" s="31"/>
      <c r="W807" s="31"/>
    </row>
    <row r="808" spans="1:23">
      <c r="A808" s="31"/>
      <c r="B808" s="31"/>
      <c r="C808" s="31"/>
      <c r="D808" s="31"/>
      <c r="E808" s="31"/>
      <c r="F808" s="31"/>
      <c r="G808" s="31"/>
      <c r="H808" s="31"/>
      <c r="I808" s="31"/>
      <c r="J808" s="31"/>
      <c r="K808" s="31"/>
      <c r="L808" s="31"/>
      <c r="M808" s="31"/>
      <c r="N808" s="31"/>
      <c r="O808" s="31"/>
      <c r="P808" s="31"/>
      <c r="Q808" s="31"/>
      <c r="R808" s="31"/>
      <c r="S808" s="31"/>
      <c r="T808" s="31"/>
      <c r="U808" s="31"/>
      <c r="V808" s="31"/>
      <c r="W808" s="31"/>
    </row>
    <row r="809" spans="1:23">
      <c r="A809" s="31"/>
      <c r="B809" s="31"/>
      <c r="C809" s="31"/>
      <c r="D809" s="31"/>
      <c r="E809" s="31"/>
      <c r="F809" s="31"/>
      <c r="G809" s="31"/>
      <c r="H809" s="31"/>
      <c r="I809" s="31"/>
      <c r="J809" s="31"/>
      <c r="K809" s="31"/>
      <c r="L809" s="31"/>
      <c r="M809" s="31"/>
      <c r="N809" s="31"/>
      <c r="O809" s="31"/>
      <c r="P809" s="31"/>
      <c r="Q809" s="31"/>
      <c r="R809" s="31"/>
      <c r="S809" s="31"/>
      <c r="T809" s="31"/>
      <c r="U809" s="31"/>
      <c r="V809" s="31"/>
      <c r="W809" s="31"/>
    </row>
    <row r="810" spans="1:23">
      <c r="A810" s="31"/>
      <c r="B810" s="31"/>
      <c r="C810" s="31"/>
      <c r="D810" s="31"/>
      <c r="E810" s="31"/>
      <c r="F810" s="31"/>
      <c r="G810" s="31"/>
      <c r="H810" s="31"/>
      <c r="I810" s="31"/>
      <c r="J810" s="31"/>
      <c r="K810" s="31"/>
      <c r="L810" s="31"/>
      <c r="M810" s="31"/>
      <c r="N810" s="31"/>
      <c r="O810" s="31"/>
      <c r="P810" s="31"/>
      <c r="Q810" s="31"/>
      <c r="R810" s="31"/>
      <c r="S810" s="31"/>
      <c r="T810" s="31"/>
      <c r="U810" s="31"/>
      <c r="V810" s="31"/>
      <c r="W810" s="31"/>
    </row>
    <row r="811" spans="1:23">
      <c r="A811" s="31"/>
      <c r="B811" s="31"/>
      <c r="C811" s="31"/>
      <c r="D811" s="31"/>
      <c r="E811" s="31"/>
      <c r="F811" s="31"/>
      <c r="G811" s="31"/>
      <c r="H811" s="31"/>
      <c r="I811" s="31"/>
      <c r="J811" s="31"/>
      <c r="K811" s="31"/>
      <c r="L811" s="31"/>
      <c r="M811" s="31"/>
      <c r="N811" s="31"/>
      <c r="O811" s="31"/>
      <c r="P811" s="31"/>
      <c r="Q811" s="31"/>
      <c r="R811" s="31"/>
      <c r="S811" s="31"/>
      <c r="T811" s="31"/>
      <c r="U811" s="31"/>
      <c r="V811" s="31"/>
      <c r="W811" s="31"/>
    </row>
    <row r="812" spans="1:23">
      <c r="A812" s="31"/>
      <c r="B812" s="31"/>
      <c r="C812" s="31"/>
      <c r="D812" s="31"/>
      <c r="E812" s="31"/>
      <c r="F812" s="31"/>
      <c r="G812" s="31"/>
      <c r="H812" s="31"/>
      <c r="I812" s="31"/>
      <c r="J812" s="31"/>
      <c r="K812" s="31"/>
      <c r="L812" s="31"/>
      <c r="M812" s="31"/>
      <c r="N812" s="31"/>
      <c r="O812" s="31"/>
      <c r="P812" s="31"/>
      <c r="Q812" s="31"/>
      <c r="R812" s="31"/>
      <c r="S812" s="31"/>
      <c r="T812" s="31"/>
      <c r="U812" s="31"/>
      <c r="V812" s="31"/>
      <c r="W812" s="31"/>
    </row>
    <row r="813" spans="1:23">
      <c r="A813" s="31"/>
      <c r="B813" s="31"/>
      <c r="C813" s="31"/>
      <c r="D813" s="31"/>
      <c r="E813" s="31"/>
      <c r="F813" s="31"/>
      <c r="G813" s="31"/>
      <c r="H813" s="31"/>
      <c r="I813" s="31"/>
      <c r="J813" s="31"/>
      <c r="K813" s="31"/>
      <c r="L813" s="31"/>
      <c r="M813" s="31"/>
      <c r="N813" s="31"/>
      <c r="O813" s="31"/>
      <c r="P813" s="31"/>
      <c r="Q813" s="31"/>
      <c r="R813" s="31"/>
      <c r="S813" s="31"/>
      <c r="T813" s="31"/>
      <c r="U813" s="31"/>
      <c r="V813" s="31"/>
      <c r="W813" s="31"/>
    </row>
    <row r="814" spans="1:23">
      <c r="A814" s="31"/>
      <c r="B814" s="31"/>
      <c r="C814" s="31"/>
      <c r="D814" s="31"/>
      <c r="E814" s="31"/>
      <c r="F814" s="31"/>
      <c r="G814" s="31"/>
      <c r="H814" s="31"/>
      <c r="I814" s="31"/>
      <c r="J814" s="31"/>
      <c r="K814" s="31"/>
      <c r="L814" s="31"/>
      <c r="M814" s="31"/>
      <c r="N814" s="31"/>
      <c r="O814" s="31"/>
      <c r="P814" s="31"/>
      <c r="Q814" s="31"/>
      <c r="R814" s="31"/>
      <c r="S814" s="31"/>
      <c r="T814" s="31"/>
      <c r="U814" s="31"/>
      <c r="V814" s="31"/>
      <c r="W814" s="31"/>
    </row>
    <row r="815" spans="1:23">
      <c r="A815" s="31"/>
      <c r="B815" s="31"/>
      <c r="C815" s="31"/>
      <c r="D815" s="31"/>
      <c r="E815" s="31"/>
      <c r="F815" s="31"/>
      <c r="G815" s="31"/>
      <c r="H815" s="31"/>
      <c r="I815" s="31"/>
      <c r="J815" s="31"/>
      <c r="K815" s="31"/>
      <c r="L815" s="31"/>
      <c r="M815" s="31"/>
      <c r="N815" s="31"/>
      <c r="O815" s="31"/>
      <c r="P815" s="31"/>
      <c r="Q815" s="31"/>
      <c r="R815" s="31"/>
      <c r="S815" s="31"/>
      <c r="T815" s="31"/>
      <c r="U815" s="31"/>
      <c r="V815" s="31"/>
      <c r="W815" s="31"/>
    </row>
    <row r="816" spans="1:23">
      <c r="A816" s="31"/>
      <c r="B816" s="31"/>
      <c r="C816" s="31"/>
      <c r="D816" s="31"/>
      <c r="E816" s="31"/>
      <c r="F816" s="31"/>
      <c r="G816" s="31"/>
      <c r="H816" s="31"/>
      <c r="I816" s="31"/>
      <c r="J816" s="31"/>
      <c r="K816" s="31"/>
      <c r="L816" s="31"/>
      <c r="M816" s="31"/>
      <c r="N816" s="31"/>
      <c r="O816" s="31"/>
      <c r="P816" s="31"/>
      <c r="Q816" s="31"/>
      <c r="R816" s="31"/>
      <c r="S816" s="31"/>
      <c r="T816" s="31"/>
      <c r="U816" s="31"/>
      <c r="V816" s="31"/>
      <c r="W816" s="31"/>
    </row>
    <row r="817" spans="1:23">
      <c r="A817" s="31"/>
      <c r="B817" s="31"/>
      <c r="C817" s="31"/>
      <c r="D817" s="31"/>
      <c r="E817" s="31"/>
      <c r="F817" s="31"/>
      <c r="G817" s="31"/>
      <c r="H817" s="31"/>
      <c r="I817" s="31"/>
      <c r="J817" s="31"/>
      <c r="K817" s="31"/>
      <c r="L817" s="31"/>
      <c r="M817" s="31"/>
      <c r="N817" s="31"/>
      <c r="O817" s="31"/>
      <c r="P817" s="31"/>
      <c r="Q817" s="31"/>
      <c r="R817" s="31"/>
      <c r="S817" s="31"/>
      <c r="T817" s="31"/>
      <c r="U817" s="31"/>
      <c r="V817" s="31"/>
      <c r="W817" s="31"/>
    </row>
    <row r="818" spans="1:23">
      <c r="A818" s="31"/>
      <c r="B818" s="31"/>
      <c r="C818" s="31"/>
      <c r="D818" s="31"/>
      <c r="E818" s="31"/>
      <c r="F818" s="31"/>
      <c r="G818" s="31"/>
      <c r="H818" s="31"/>
      <c r="I818" s="31"/>
      <c r="J818" s="31"/>
      <c r="K818" s="31"/>
      <c r="L818" s="31"/>
      <c r="M818" s="31"/>
      <c r="N818" s="31"/>
      <c r="O818" s="31"/>
      <c r="P818" s="31"/>
      <c r="Q818" s="31"/>
      <c r="R818" s="31"/>
      <c r="S818" s="31"/>
      <c r="T818" s="31"/>
      <c r="U818" s="31"/>
      <c r="V818" s="31"/>
      <c r="W818" s="31"/>
    </row>
    <row r="819" spans="1:23">
      <c r="A819" s="31"/>
      <c r="B819" s="31"/>
      <c r="C819" s="31"/>
      <c r="D819" s="31"/>
      <c r="E819" s="31"/>
      <c r="F819" s="31"/>
      <c r="G819" s="31"/>
      <c r="H819" s="31"/>
      <c r="I819" s="31"/>
      <c r="J819" s="31"/>
      <c r="K819" s="31"/>
      <c r="L819" s="31"/>
      <c r="M819" s="31"/>
      <c r="N819" s="31"/>
      <c r="O819" s="31"/>
      <c r="P819" s="31"/>
      <c r="Q819" s="31"/>
      <c r="R819" s="31"/>
      <c r="S819" s="31"/>
      <c r="T819" s="31"/>
      <c r="U819" s="31"/>
      <c r="V819" s="31"/>
      <c r="W819" s="31"/>
    </row>
    <row r="820" spans="1:23">
      <c r="A820" s="31"/>
      <c r="B820" s="31"/>
      <c r="C820" s="31"/>
      <c r="D820" s="31"/>
      <c r="E820" s="31"/>
      <c r="F820" s="31"/>
      <c r="G820" s="31"/>
      <c r="H820" s="31"/>
      <c r="I820" s="31"/>
      <c r="J820" s="31"/>
      <c r="K820" s="31"/>
      <c r="L820" s="31"/>
      <c r="M820" s="31"/>
      <c r="N820" s="31"/>
      <c r="O820" s="31"/>
      <c r="P820" s="31"/>
      <c r="Q820" s="31"/>
      <c r="R820" s="31"/>
      <c r="S820" s="31"/>
      <c r="T820" s="31"/>
      <c r="U820" s="31"/>
      <c r="V820" s="31"/>
      <c r="W820" s="31"/>
    </row>
    <row r="821" spans="1:23">
      <c r="A821" s="31"/>
      <c r="B821" s="31"/>
      <c r="C821" s="31"/>
      <c r="D821" s="31"/>
      <c r="E821" s="31"/>
      <c r="F821" s="31"/>
      <c r="G821" s="31"/>
      <c r="H821" s="31"/>
      <c r="I821" s="31"/>
      <c r="J821" s="31"/>
      <c r="K821" s="31"/>
      <c r="L821" s="31"/>
      <c r="M821" s="31"/>
      <c r="N821" s="31"/>
      <c r="O821" s="31"/>
      <c r="P821" s="31"/>
      <c r="Q821" s="31"/>
      <c r="R821" s="31"/>
      <c r="S821" s="31"/>
      <c r="T821" s="31"/>
      <c r="U821" s="31"/>
      <c r="V821" s="31"/>
      <c r="W821" s="31"/>
    </row>
    <row r="822" spans="1:23">
      <c r="A822" s="31"/>
      <c r="B822" s="31"/>
      <c r="C822" s="31"/>
      <c r="D822" s="31"/>
      <c r="E822" s="31"/>
      <c r="F822" s="31"/>
      <c r="G822" s="31"/>
      <c r="H822" s="31"/>
      <c r="I822" s="31"/>
      <c r="J822" s="31"/>
      <c r="K822" s="31"/>
      <c r="L822" s="31"/>
      <c r="M822" s="31"/>
      <c r="N822" s="31"/>
      <c r="O822" s="31"/>
      <c r="P822" s="31"/>
      <c r="Q822" s="31"/>
      <c r="R822" s="31"/>
      <c r="S822" s="31"/>
      <c r="T822" s="31"/>
      <c r="U822" s="31"/>
      <c r="V822" s="31"/>
      <c r="W822" s="31"/>
    </row>
    <row r="823" spans="1:23">
      <c r="A823" s="31"/>
      <c r="B823" s="31"/>
      <c r="C823" s="31"/>
      <c r="D823" s="31"/>
      <c r="E823" s="31"/>
      <c r="F823" s="31"/>
      <c r="G823" s="31"/>
      <c r="H823" s="31"/>
      <c r="I823" s="31"/>
      <c r="J823" s="31"/>
      <c r="K823" s="31"/>
      <c r="L823" s="31"/>
      <c r="M823" s="31"/>
      <c r="N823" s="31"/>
      <c r="O823" s="31"/>
      <c r="P823" s="31"/>
      <c r="Q823" s="31"/>
      <c r="R823" s="31"/>
      <c r="S823" s="31"/>
      <c r="T823" s="31"/>
      <c r="U823" s="31"/>
      <c r="V823" s="31"/>
      <c r="W823" s="31"/>
    </row>
    <row r="824" spans="1:23">
      <c r="A824" s="31"/>
      <c r="B824" s="31"/>
      <c r="C824" s="31"/>
      <c r="D824" s="31"/>
      <c r="E824" s="31"/>
      <c r="F824" s="31"/>
      <c r="G824" s="31"/>
      <c r="H824" s="31"/>
      <c r="I824" s="31"/>
      <c r="J824" s="31"/>
      <c r="K824" s="31"/>
      <c r="L824" s="31"/>
      <c r="M824" s="31"/>
      <c r="N824" s="31"/>
      <c r="O824" s="31"/>
      <c r="P824" s="31"/>
      <c r="Q824" s="31"/>
      <c r="R824" s="31"/>
      <c r="S824" s="31"/>
      <c r="T824" s="31"/>
      <c r="U824" s="31"/>
      <c r="V824" s="31"/>
      <c r="W824" s="31"/>
    </row>
    <row r="825" spans="1:23">
      <c r="A825" s="31"/>
      <c r="B825" s="31"/>
      <c r="C825" s="31"/>
      <c r="D825" s="31"/>
      <c r="E825" s="31"/>
      <c r="F825" s="31"/>
      <c r="G825" s="31"/>
      <c r="H825" s="31"/>
      <c r="I825" s="31"/>
      <c r="J825" s="31"/>
      <c r="K825" s="31"/>
      <c r="L825" s="31"/>
      <c r="M825" s="31"/>
      <c r="N825" s="31"/>
      <c r="O825" s="31"/>
      <c r="P825" s="31"/>
      <c r="Q825" s="31"/>
      <c r="R825" s="31"/>
      <c r="S825" s="31"/>
      <c r="T825" s="31"/>
      <c r="U825" s="31"/>
      <c r="V825" s="31"/>
      <c r="W825" s="31"/>
    </row>
    <row r="826" spans="1:23">
      <c r="A826" s="31"/>
      <c r="B826" s="31"/>
      <c r="C826" s="31"/>
      <c r="D826" s="31"/>
      <c r="E826" s="31"/>
      <c r="F826" s="31"/>
      <c r="G826" s="31"/>
      <c r="H826" s="31"/>
      <c r="I826" s="31"/>
      <c r="J826" s="31"/>
      <c r="K826" s="31"/>
      <c r="L826" s="31"/>
      <c r="M826" s="31"/>
      <c r="N826" s="31"/>
      <c r="O826" s="31"/>
      <c r="P826" s="31"/>
      <c r="Q826" s="31"/>
      <c r="R826" s="31"/>
      <c r="S826" s="31"/>
      <c r="T826" s="31"/>
      <c r="U826" s="31"/>
      <c r="V826" s="31"/>
      <c r="W826" s="31"/>
    </row>
    <row r="827" spans="1:23">
      <c r="A827" s="31"/>
      <c r="B827" s="31"/>
      <c r="C827" s="31"/>
      <c r="D827" s="31"/>
      <c r="E827" s="31"/>
      <c r="F827" s="31"/>
      <c r="G827" s="31"/>
      <c r="H827" s="31"/>
      <c r="I827" s="31"/>
      <c r="J827" s="31"/>
      <c r="K827" s="31"/>
      <c r="L827" s="31"/>
      <c r="M827" s="31"/>
      <c r="N827" s="31"/>
      <c r="O827" s="31"/>
      <c r="P827" s="31"/>
      <c r="Q827" s="31"/>
      <c r="R827" s="31"/>
      <c r="S827" s="31"/>
      <c r="T827" s="31"/>
      <c r="U827" s="31"/>
      <c r="V827" s="31"/>
      <c r="W827" s="31"/>
    </row>
    <row r="828" spans="1:23">
      <c r="A828" s="31"/>
      <c r="B828" s="31"/>
      <c r="C828" s="31"/>
      <c r="D828" s="31"/>
      <c r="E828" s="31"/>
      <c r="F828" s="31"/>
      <c r="G828" s="31"/>
      <c r="H828" s="31"/>
      <c r="I828" s="31"/>
      <c r="J828" s="31"/>
      <c r="K828" s="31"/>
      <c r="L828" s="31"/>
      <c r="M828" s="31"/>
      <c r="N828" s="31"/>
      <c r="O828" s="31"/>
      <c r="P828" s="31"/>
      <c r="Q828" s="31"/>
      <c r="R828" s="31"/>
      <c r="S828" s="31"/>
      <c r="T828" s="31"/>
      <c r="U828" s="31"/>
      <c r="V828" s="31"/>
      <c r="W828" s="31"/>
    </row>
    <row r="829" spans="1:23">
      <c r="A829" s="31"/>
      <c r="B829" s="31"/>
      <c r="C829" s="31"/>
      <c r="D829" s="31"/>
      <c r="E829" s="31"/>
      <c r="F829" s="31"/>
      <c r="G829" s="31"/>
      <c r="H829" s="31"/>
      <c r="I829" s="31"/>
      <c r="J829" s="31"/>
      <c r="K829" s="31"/>
      <c r="L829" s="31"/>
      <c r="M829" s="31"/>
      <c r="N829" s="31"/>
      <c r="O829" s="31"/>
      <c r="P829" s="31"/>
      <c r="Q829" s="31"/>
      <c r="R829" s="31"/>
      <c r="S829" s="31"/>
      <c r="T829" s="31"/>
      <c r="U829" s="31"/>
      <c r="V829" s="31"/>
      <c r="W829" s="31"/>
    </row>
    <row r="830" spans="1:23">
      <c r="A830" s="31"/>
      <c r="B830" s="31"/>
      <c r="C830" s="31"/>
      <c r="D830" s="31"/>
      <c r="E830" s="31"/>
      <c r="F830" s="31"/>
      <c r="G830" s="31"/>
      <c r="H830" s="31"/>
      <c r="I830" s="31"/>
      <c r="J830" s="31"/>
      <c r="K830" s="31"/>
      <c r="L830" s="31"/>
      <c r="M830" s="31"/>
      <c r="N830" s="31"/>
      <c r="O830" s="31"/>
      <c r="P830" s="31"/>
      <c r="Q830" s="31"/>
      <c r="R830" s="31"/>
      <c r="S830" s="31"/>
      <c r="T830" s="31"/>
      <c r="U830" s="31"/>
      <c r="V830" s="31"/>
      <c r="W830" s="31"/>
    </row>
    <row r="831" spans="1:23">
      <c r="A831" s="31"/>
      <c r="B831" s="31"/>
      <c r="C831" s="31"/>
      <c r="D831" s="31"/>
      <c r="E831" s="31"/>
      <c r="F831" s="31"/>
      <c r="G831" s="31"/>
      <c r="H831" s="31"/>
      <c r="I831" s="31"/>
      <c r="J831" s="31"/>
      <c r="K831" s="31"/>
      <c r="L831" s="31"/>
      <c r="M831" s="31"/>
      <c r="N831" s="31"/>
      <c r="O831" s="31"/>
      <c r="P831" s="31"/>
      <c r="Q831" s="31"/>
      <c r="R831" s="31"/>
      <c r="S831" s="31"/>
      <c r="T831" s="31"/>
      <c r="U831" s="31"/>
      <c r="V831" s="31"/>
      <c r="W831" s="31"/>
    </row>
    <row r="832" spans="1:23">
      <c r="A832" s="31"/>
      <c r="B832" s="31"/>
      <c r="C832" s="31"/>
      <c r="D832" s="31"/>
      <c r="E832" s="31"/>
      <c r="F832" s="31"/>
      <c r="G832" s="31"/>
      <c r="H832" s="31"/>
      <c r="I832" s="31"/>
      <c r="J832" s="31"/>
      <c r="K832" s="31"/>
      <c r="L832" s="31"/>
      <c r="M832" s="31"/>
      <c r="N832" s="31"/>
      <c r="O832" s="31"/>
      <c r="P832" s="31"/>
      <c r="Q832" s="31"/>
      <c r="R832" s="31"/>
      <c r="S832" s="31"/>
      <c r="T832" s="31"/>
      <c r="U832" s="31"/>
      <c r="V832" s="31"/>
      <c r="W832" s="31"/>
    </row>
    <row r="833" spans="1:23">
      <c r="A833" s="31"/>
      <c r="B833" s="31"/>
      <c r="C833" s="31"/>
      <c r="D833" s="31"/>
      <c r="E833" s="31"/>
      <c r="F833" s="31"/>
      <c r="G833" s="31"/>
      <c r="H833" s="31"/>
      <c r="I833" s="31"/>
      <c r="J833" s="31"/>
      <c r="K833" s="31"/>
      <c r="L833" s="31"/>
      <c r="M833" s="31"/>
      <c r="N833" s="31"/>
      <c r="O833" s="31"/>
      <c r="P833" s="31"/>
      <c r="Q833" s="31"/>
      <c r="R833" s="31"/>
      <c r="S833" s="31"/>
      <c r="T833" s="31"/>
      <c r="U833" s="31"/>
      <c r="V833" s="31"/>
      <c r="W833" s="31"/>
    </row>
    <row r="834" spans="1:23">
      <c r="A834" s="31"/>
      <c r="B834" s="31"/>
      <c r="C834" s="31"/>
      <c r="D834" s="31"/>
      <c r="E834" s="31"/>
      <c r="F834" s="31"/>
      <c r="G834" s="31"/>
      <c r="H834" s="31"/>
      <c r="I834" s="31"/>
      <c r="J834" s="31"/>
      <c r="K834" s="31"/>
      <c r="L834" s="31"/>
      <c r="M834" s="31"/>
      <c r="N834" s="31"/>
      <c r="O834" s="31"/>
      <c r="P834" s="31"/>
      <c r="Q834" s="31"/>
      <c r="R834" s="31"/>
      <c r="S834" s="31"/>
      <c r="T834" s="31"/>
      <c r="U834" s="31"/>
      <c r="V834" s="31"/>
      <c r="W834" s="31"/>
    </row>
    <row r="835" spans="1:23">
      <c r="A835" s="31"/>
      <c r="B835" s="31"/>
      <c r="C835" s="31"/>
      <c r="D835" s="31"/>
      <c r="E835" s="31"/>
      <c r="F835" s="31"/>
      <c r="G835" s="31"/>
      <c r="H835" s="31"/>
      <c r="I835" s="31"/>
      <c r="J835" s="31"/>
      <c r="K835" s="31"/>
      <c r="L835" s="31"/>
      <c r="M835" s="31"/>
      <c r="N835" s="31"/>
      <c r="O835" s="31"/>
      <c r="P835" s="31"/>
      <c r="Q835" s="31"/>
      <c r="R835" s="31"/>
      <c r="S835" s="31"/>
      <c r="T835" s="31"/>
      <c r="U835" s="31"/>
      <c r="V835" s="31"/>
      <c r="W835" s="31"/>
    </row>
    <row r="836" spans="1:23">
      <c r="A836" s="31"/>
      <c r="B836" s="31"/>
      <c r="C836" s="31"/>
      <c r="D836" s="31"/>
      <c r="E836" s="31"/>
      <c r="F836" s="31"/>
      <c r="G836" s="31"/>
      <c r="H836" s="31"/>
      <c r="I836" s="31"/>
      <c r="J836" s="31"/>
      <c r="K836" s="31"/>
      <c r="L836" s="31"/>
      <c r="M836" s="31"/>
      <c r="N836" s="31"/>
      <c r="O836" s="31"/>
      <c r="P836" s="31"/>
      <c r="Q836" s="31"/>
      <c r="R836" s="31"/>
      <c r="S836" s="31"/>
      <c r="T836" s="31"/>
      <c r="U836" s="31"/>
      <c r="V836" s="31"/>
      <c r="W836" s="31"/>
    </row>
    <row r="837" spans="1:23">
      <c r="A837" s="31"/>
      <c r="B837" s="31"/>
      <c r="C837" s="31"/>
      <c r="D837" s="31"/>
      <c r="E837" s="31"/>
      <c r="F837" s="31"/>
      <c r="G837" s="31"/>
      <c r="H837" s="31"/>
      <c r="I837" s="31"/>
      <c r="J837" s="31"/>
      <c r="K837" s="31"/>
      <c r="L837" s="31"/>
      <c r="M837" s="31"/>
      <c r="N837" s="31"/>
      <c r="O837" s="31"/>
      <c r="P837" s="31"/>
      <c r="Q837" s="31"/>
      <c r="R837" s="31"/>
      <c r="S837" s="31"/>
      <c r="T837" s="31"/>
      <c r="U837" s="31"/>
      <c r="V837" s="31"/>
      <c r="W837" s="31"/>
    </row>
    <row r="838" spans="1:23">
      <c r="A838" s="31"/>
      <c r="B838" s="31"/>
      <c r="C838" s="31"/>
      <c r="D838" s="31"/>
      <c r="E838" s="31"/>
      <c r="F838" s="31"/>
      <c r="G838" s="31"/>
      <c r="H838" s="31"/>
      <c r="I838" s="31"/>
      <c r="J838" s="31"/>
      <c r="K838" s="31"/>
      <c r="L838" s="31"/>
      <c r="M838" s="31"/>
      <c r="N838" s="31"/>
      <c r="O838" s="31"/>
      <c r="P838" s="31"/>
      <c r="Q838" s="31"/>
      <c r="R838" s="31"/>
      <c r="S838" s="31"/>
      <c r="T838" s="31"/>
      <c r="U838" s="31"/>
      <c r="V838" s="31"/>
      <c r="W838" s="31"/>
    </row>
    <row r="839" spans="1:23">
      <c r="A839" s="31"/>
      <c r="B839" s="31"/>
      <c r="C839" s="31"/>
      <c r="D839" s="31"/>
      <c r="E839" s="31"/>
      <c r="F839" s="31"/>
      <c r="G839" s="31"/>
      <c r="H839" s="31"/>
      <c r="I839" s="31"/>
      <c r="J839" s="31"/>
      <c r="K839" s="31"/>
      <c r="L839" s="31"/>
      <c r="M839" s="31"/>
      <c r="N839" s="31"/>
      <c r="O839" s="31"/>
      <c r="P839" s="31"/>
      <c r="Q839" s="31"/>
      <c r="R839" s="31"/>
      <c r="S839" s="31"/>
      <c r="T839" s="31"/>
      <c r="U839" s="31"/>
      <c r="V839" s="31"/>
      <c r="W839" s="31"/>
    </row>
    <row r="840" spans="1:23">
      <c r="A840" s="31"/>
      <c r="B840" s="31"/>
      <c r="C840" s="31"/>
      <c r="D840" s="31"/>
      <c r="E840" s="31"/>
      <c r="F840" s="31"/>
      <c r="G840" s="31"/>
      <c r="H840" s="31"/>
      <c r="I840" s="31"/>
      <c r="J840" s="31"/>
      <c r="K840" s="31"/>
      <c r="L840" s="31"/>
      <c r="M840" s="31"/>
      <c r="N840" s="31"/>
      <c r="O840" s="31"/>
      <c r="P840" s="31"/>
      <c r="Q840" s="31"/>
      <c r="R840" s="31"/>
      <c r="S840" s="31"/>
      <c r="T840" s="31"/>
      <c r="U840" s="31"/>
      <c r="V840" s="31"/>
      <c r="W840" s="31"/>
    </row>
    <row r="841" spans="1:23">
      <c r="A841" s="31"/>
      <c r="B841" s="31"/>
      <c r="C841" s="31"/>
      <c r="D841" s="31"/>
      <c r="E841" s="31"/>
      <c r="F841" s="31"/>
      <c r="G841" s="31"/>
      <c r="H841" s="31"/>
      <c r="I841" s="31"/>
      <c r="J841" s="31"/>
      <c r="K841" s="31"/>
      <c r="L841" s="31"/>
      <c r="M841" s="31"/>
      <c r="N841" s="31"/>
      <c r="O841" s="31"/>
      <c r="P841" s="31"/>
      <c r="Q841" s="31"/>
      <c r="R841" s="31"/>
      <c r="S841" s="31"/>
      <c r="T841" s="31"/>
      <c r="U841" s="31"/>
      <c r="V841" s="31"/>
      <c r="W841" s="31"/>
    </row>
    <row r="842" spans="1:23">
      <c r="A842" s="31"/>
      <c r="B842" s="31"/>
      <c r="C842" s="31"/>
      <c r="D842" s="31"/>
      <c r="E842" s="31"/>
      <c r="F842" s="31"/>
      <c r="G842" s="31"/>
      <c r="H842" s="31"/>
      <c r="I842" s="31"/>
      <c r="J842" s="31"/>
      <c r="K842" s="31"/>
      <c r="L842" s="31"/>
      <c r="M842" s="31"/>
      <c r="N842" s="31"/>
      <c r="O842" s="31"/>
      <c r="P842" s="31"/>
      <c r="Q842" s="31"/>
      <c r="R842" s="31"/>
      <c r="S842" s="31"/>
      <c r="T842" s="31"/>
      <c r="U842" s="31"/>
      <c r="V842" s="31"/>
      <c r="W842" s="31"/>
    </row>
    <row r="843" spans="1:23">
      <c r="A843" s="31"/>
      <c r="B843" s="31"/>
      <c r="C843" s="31"/>
      <c r="D843" s="31"/>
      <c r="E843" s="31"/>
      <c r="F843" s="31"/>
      <c r="G843" s="31"/>
      <c r="H843" s="31"/>
      <c r="I843" s="31"/>
      <c r="J843" s="31"/>
      <c r="K843" s="31"/>
      <c r="L843" s="31"/>
      <c r="M843" s="31"/>
      <c r="N843" s="31"/>
      <c r="O843" s="31"/>
      <c r="P843" s="31"/>
      <c r="Q843" s="31"/>
      <c r="R843" s="31"/>
      <c r="S843" s="31"/>
      <c r="T843" s="31"/>
      <c r="U843" s="31"/>
      <c r="V843" s="31"/>
      <c r="W843" s="31"/>
    </row>
    <row r="844" spans="1:23">
      <c r="A844" s="31"/>
      <c r="B844" s="31"/>
      <c r="C844" s="31"/>
      <c r="D844" s="31"/>
      <c r="E844" s="31"/>
      <c r="F844" s="31"/>
      <c r="G844" s="31"/>
      <c r="H844" s="31"/>
      <c r="I844" s="31"/>
      <c r="J844" s="31"/>
      <c r="K844" s="31"/>
      <c r="L844" s="31"/>
      <c r="M844" s="31"/>
      <c r="N844" s="31"/>
      <c r="O844" s="31"/>
      <c r="P844" s="31"/>
      <c r="Q844" s="31"/>
      <c r="R844" s="31"/>
      <c r="S844" s="31"/>
      <c r="T844" s="31"/>
      <c r="U844" s="31"/>
      <c r="V844" s="31"/>
      <c r="W844" s="31"/>
    </row>
    <row r="845" spans="1:23">
      <c r="A845" s="31"/>
      <c r="B845" s="31"/>
      <c r="C845" s="31"/>
      <c r="D845" s="31"/>
      <c r="E845" s="31"/>
      <c r="F845" s="31"/>
      <c r="G845" s="31"/>
      <c r="H845" s="31"/>
      <c r="I845" s="31"/>
      <c r="J845" s="31"/>
      <c r="K845" s="31"/>
      <c r="L845" s="31"/>
      <c r="M845" s="31"/>
      <c r="N845" s="31"/>
      <c r="O845" s="31"/>
      <c r="P845" s="31"/>
      <c r="Q845" s="31"/>
      <c r="R845" s="31"/>
      <c r="S845" s="31"/>
      <c r="T845" s="31"/>
      <c r="U845" s="31"/>
      <c r="V845" s="31"/>
      <c r="W845" s="31"/>
    </row>
    <row r="846" spans="1:23">
      <c r="A846" s="31"/>
      <c r="B846" s="31"/>
      <c r="C846" s="31"/>
      <c r="D846" s="31"/>
      <c r="E846" s="31"/>
      <c r="F846" s="31"/>
      <c r="G846" s="31"/>
      <c r="H846" s="31"/>
      <c r="I846" s="31"/>
      <c r="J846" s="31"/>
      <c r="K846" s="31"/>
      <c r="L846" s="31"/>
      <c r="M846" s="31"/>
      <c r="N846" s="31"/>
      <c r="O846" s="31"/>
      <c r="P846" s="31"/>
      <c r="Q846" s="31"/>
      <c r="R846" s="31"/>
      <c r="S846" s="31"/>
      <c r="T846" s="31"/>
      <c r="U846" s="31"/>
      <c r="V846" s="31"/>
      <c r="W846" s="31"/>
    </row>
    <row r="847" spans="1:23">
      <c r="A847" s="31"/>
      <c r="B847" s="31"/>
      <c r="C847" s="31"/>
      <c r="D847" s="31"/>
      <c r="E847" s="31"/>
      <c r="F847" s="31"/>
      <c r="G847" s="31"/>
      <c r="H847" s="31"/>
      <c r="I847" s="31"/>
      <c r="J847" s="31"/>
      <c r="K847" s="31"/>
      <c r="L847" s="31"/>
      <c r="M847" s="31"/>
      <c r="N847" s="31"/>
      <c r="O847" s="31"/>
      <c r="P847" s="31"/>
      <c r="Q847" s="31"/>
      <c r="R847" s="31"/>
      <c r="S847" s="31"/>
      <c r="T847" s="31"/>
      <c r="U847" s="31"/>
      <c r="V847" s="31"/>
      <c r="W847" s="31"/>
    </row>
    <row r="848" spans="1:23">
      <c r="A848" s="31"/>
      <c r="B848" s="31"/>
      <c r="C848" s="31"/>
      <c r="D848" s="31"/>
      <c r="E848" s="31"/>
      <c r="F848" s="31"/>
      <c r="G848" s="31"/>
      <c r="H848" s="31"/>
      <c r="I848" s="31"/>
      <c r="J848" s="31"/>
      <c r="K848" s="31"/>
      <c r="L848" s="31"/>
      <c r="M848" s="31"/>
      <c r="N848" s="31"/>
      <c r="O848" s="31"/>
      <c r="P848" s="31"/>
      <c r="Q848" s="31"/>
      <c r="R848" s="31"/>
      <c r="S848" s="31"/>
      <c r="T848" s="31"/>
      <c r="U848" s="31"/>
      <c r="V848" s="31"/>
      <c r="W848" s="31"/>
    </row>
    <row r="849" spans="1:23">
      <c r="A849" s="31"/>
      <c r="B849" s="31"/>
      <c r="C849" s="31"/>
      <c r="D849" s="31"/>
      <c r="E849" s="31"/>
      <c r="F849" s="31"/>
      <c r="G849" s="31"/>
      <c r="H849" s="31"/>
      <c r="I849" s="31"/>
      <c r="J849" s="31"/>
      <c r="K849" s="31"/>
      <c r="L849" s="31"/>
      <c r="M849" s="31"/>
      <c r="N849" s="31"/>
      <c r="O849" s="31"/>
      <c r="P849" s="31"/>
      <c r="Q849" s="31"/>
      <c r="R849" s="31"/>
      <c r="S849" s="31"/>
      <c r="T849" s="31"/>
      <c r="U849" s="31"/>
      <c r="V849" s="31"/>
      <c r="W849" s="31"/>
    </row>
    <row r="850" spans="1:23">
      <c r="A850" s="31"/>
      <c r="B850" s="31"/>
      <c r="C850" s="31"/>
      <c r="D850" s="31"/>
      <c r="E850" s="31"/>
      <c r="F850" s="31"/>
      <c r="G850" s="31"/>
      <c r="H850" s="31"/>
      <c r="I850" s="31"/>
      <c r="J850" s="31"/>
      <c r="K850" s="31"/>
      <c r="L850" s="31"/>
      <c r="M850" s="31"/>
      <c r="N850" s="31"/>
      <c r="O850" s="31"/>
      <c r="P850" s="31"/>
      <c r="Q850" s="31"/>
      <c r="R850" s="31"/>
      <c r="S850" s="31"/>
      <c r="T850" s="31"/>
      <c r="U850" s="31"/>
      <c r="V850" s="31"/>
      <c r="W850" s="31"/>
    </row>
    <row r="851" spans="1:23">
      <c r="A851" s="31"/>
      <c r="B851" s="31"/>
      <c r="C851" s="31"/>
      <c r="D851" s="31"/>
      <c r="E851" s="31"/>
      <c r="F851" s="31"/>
      <c r="G851" s="31"/>
      <c r="H851" s="31"/>
      <c r="I851" s="31"/>
      <c r="J851" s="31"/>
      <c r="K851" s="31"/>
      <c r="L851" s="31"/>
      <c r="M851" s="31"/>
      <c r="N851" s="31"/>
      <c r="O851" s="31"/>
      <c r="P851" s="31"/>
      <c r="Q851" s="31"/>
      <c r="R851" s="31"/>
      <c r="S851" s="31"/>
      <c r="T851" s="31"/>
      <c r="U851" s="31"/>
      <c r="V851" s="31"/>
      <c r="W851" s="31"/>
    </row>
    <row r="852" spans="1:23">
      <c r="A852" s="31"/>
      <c r="B852" s="31"/>
      <c r="C852" s="31"/>
      <c r="D852" s="31"/>
      <c r="E852" s="31"/>
      <c r="F852" s="31"/>
      <c r="G852" s="31"/>
      <c r="H852" s="31"/>
      <c r="I852" s="31"/>
      <c r="J852" s="31"/>
      <c r="K852" s="31"/>
      <c r="L852" s="31"/>
      <c r="M852" s="31"/>
      <c r="N852" s="31"/>
      <c r="O852" s="31"/>
      <c r="P852" s="31"/>
      <c r="Q852" s="31"/>
      <c r="R852" s="31"/>
      <c r="S852" s="31"/>
      <c r="T852" s="31"/>
      <c r="U852" s="31"/>
      <c r="V852" s="31"/>
      <c r="W852" s="31"/>
    </row>
    <row r="853" spans="1:23">
      <c r="A853" s="31"/>
      <c r="B853" s="31"/>
      <c r="C853" s="31"/>
      <c r="D853" s="31"/>
      <c r="E853" s="31"/>
      <c r="F853" s="31"/>
      <c r="G853" s="31"/>
      <c r="H853" s="31"/>
      <c r="I853" s="31"/>
      <c r="J853" s="31"/>
      <c r="K853" s="31"/>
      <c r="L853" s="31"/>
      <c r="M853" s="31"/>
      <c r="N853" s="31"/>
      <c r="O853" s="31"/>
      <c r="P853" s="31"/>
      <c r="Q853" s="31"/>
      <c r="R853" s="31"/>
      <c r="S853" s="31"/>
      <c r="T853" s="31"/>
      <c r="U853" s="31"/>
      <c r="V853" s="31"/>
      <c r="W853" s="31"/>
    </row>
    <row r="854" spans="1:23">
      <c r="A854" s="31"/>
      <c r="B854" s="31"/>
      <c r="C854" s="31"/>
      <c r="D854" s="31"/>
      <c r="E854" s="31"/>
      <c r="F854" s="31"/>
      <c r="G854" s="31"/>
      <c r="H854" s="31"/>
      <c r="I854" s="31"/>
      <c r="J854" s="31"/>
      <c r="K854" s="31"/>
      <c r="L854" s="31"/>
      <c r="M854" s="31"/>
      <c r="N854" s="31"/>
      <c r="O854" s="31"/>
      <c r="P854" s="31"/>
      <c r="Q854" s="31"/>
      <c r="R854" s="31"/>
      <c r="S854" s="31"/>
      <c r="T854" s="31"/>
      <c r="U854" s="31"/>
      <c r="V854" s="31"/>
      <c r="W854" s="31"/>
    </row>
    <row r="855" spans="1:23">
      <c r="A855" s="31"/>
      <c r="B855" s="31"/>
      <c r="C855" s="31"/>
      <c r="D855" s="31"/>
      <c r="E855" s="31"/>
      <c r="F855" s="31"/>
      <c r="G855" s="31"/>
      <c r="H855" s="31"/>
      <c r="I855" s="31"/>
      <c r="J855" s="31"/>
      <c r="K855" s="31"/>
      <c r="L855" s="31"/>
      <c r="M855" s="31"/>
      <c r="N855" s="31"/>
      <c r="O855" s="31"/>
      <c r="P855" s="31"/>
      <c r="Q855" s="31"/>
      <c r="R855" s="31"/>
      <c r="S855" s="31"/>
      <c r="T855" s="31"/>
      <c r="U855" s="31"/>
      <c r="V855" s="31"/>
      <c r="W855" s="31"/>
    </row>
    <row r="856" spans="1:23">
      <c r="A856" s="31"/>
      <c r="B856" s="31"/>
      <c r="C856" s="31"/>
      <c r="D856" s="31"/>
      <c r="E856" s="31"/>
      <c r="F856" s="31"/>
      <c r="G856" s="31"/>
      <c r="H856" s="31"/>
      <c r="I856" s="31"/>
      <c r="J856" s="31"/>
      <c r="K856" s="31"/>
      <c r="L856" s="31"/>
      <c r="M856" s="31"/>
      <c r="N856" s="31"/>
      <c r="O856" s="31"/>
      <c r="P856" s="31"/>
      <c r="Q856" s="31"/>
      <c r="R856" s="31"/>
      <c r="S856" s="31"/>
      <c r="T856" s="31"/>
      <c r="U856" s="31"/>
      <c r="V856" s="31"/>
      <c r="W856" s="31"/>
    </row>
    <row r="857" spans="1:23">
      <c r="A857" s="31"/>
      <c r="B857" s="31"/>
      <c r="C857" s="31"/>
      <c r="D857" s="31"/>
      <c r="E857" s="31"/>
      <c r="F857" s="31"/>
      <c r="G857" s="31"/>
      <c r="H857" s="31"/>
      <c r="I857" s="31"/>
      <c r="J857" s="31"/>
      <c r="K857" s="31"/>
      <c r="L857" s="31"/>
      <c r="M857" s="31"/>
      <c r="N857" s="31"/>
      <c r="O857" s="31"/>
      <c r="P857" s="31"/>
      <c r="Q857" s="31"/>
      <c r="R857" s="31"/>
      <c r="S857" s="31"/>
      <c r="T857" s="31"/>
      <c r="U857" s="31"/>
      <c r="V857" s="31"/>
      <c r="W857" s="31"/>
    </row>
    <row r="858" spans="1:23">
      <c r="A858" s="31"/>
      <c r="B858" s="31"/>
      <c r="C858" s="31"/>
      <c r="D858" s="31"/>
      <c r="E858" s="31"/>
      <c r="F858" s="31"/>
      <c r="G858" s="31"/>
      <c r="H858" s="31"/>
      <c r="I858" s="31"/>
      <c r="J858" s="31"/>
      <c r="K858" s="31"/>
      <c r="L858" s="31"/>
      <c r="M858" s="31"/>
      <c r="N858" s="31"/>
      <c r="O858" s="31"/>
      <c r="P858" s="31"/>
      <c r="Q858" s="31"/>
      <c r="R858" s="31"/>
      <c r="S858" s="31"/>
      <c r="T858" s="31"/>
      <c r="U858" s="31"/>
      <c r="V858" s="31"/>
      <c r="W858" s="31"/>
    </row>
    <row r="859" spans="1:23">
      <c r="A859" s="31"/>
      <c r="B859" s="31"/>
      <c r="C859" s="31"/>
      <c r="D859" s="31"/>
      <c r="E859" s="31"/>
      <c r="F859" s="31"/>
      <c r="G859" s="31"/>
      <c r="H859" s="31"/>
      <c r="I859" s="31"/>
      <c r="J859" s="31"/>
      <c r="K859" s="31"/>
      <c r="L859" s="31"/>
      <c r="M859" s="31"/>
      <c r="N859" s="31"/>
      <c r="O859" s="31"/>
      <c r="P859" s="31"/>
      <c r="Q859" s="31"/>
      <c r="R859" s="31"/>
      <c r="S859" s="31"/>
      <c r="T859" s="31"/>
      <c r="U859" s="31"/>
      <c r="V859" s="31"/>
      <c r="W859" s="31"/>
    </row>
    <row r="860" spans="1:23">
      <c r="A860" s="31"/>
      <c r="B860" s="31"/>
      <c r="C860" s="31"/>
      <c r="D860" s="31"/>
      <c r="E860" s="31"/>
      <c r="F860" s="31"/>
      <c r="G860" s="31"/>
      <c r="H860" s="31"/>
      <c r="I860" s="31"/>
      <c r="J860" s="31"/>
      <c r="K860" s="31"/>
      <c r="L860" s="31"/>
      <c r="M860" s="31"/>
      <c r="N860" s="31"/>
      <c r="O860" s="31"/>
      <c r="P860" s="31"/>
      <c r="Q860" s="31"/>
      <c r="R860" s="31"/>
      <c r="S860" s="31"/>
      <c r="T860" s="31"/>
      <c r="U860" s="31"/>
      <c r="V860" s="31"/>
      <c r="W860" s="31"/>
    </row>
    <row r="861" spans="1:23">
      <c r="A861" s="31"/>
      <c r="B861" s="31"/>
      <c r="C861" s="31"/>
      <c r="D861" s="31"/>
      <c r="E861" s="31"/>
      <c r="F861" s="31"/>
      <c r="G861" s="31"/>
      <c r="H861" s="31"/>
      <c r="I861" s="31"/>
      <c r="J861" s="31"/>
      <c r="K861" s="31"/>
      <c r="L861" s="31"/>
      <c r="M861" s="31"/>
      <c r="N861" s="31"/>
      <c r="O861" s="31"/>
      <c r="P861" s="31"/>
      <c r="Q861" s="31"/>
      <c r="R861" s="31"/>
      <c r="S861" s="31"/>
      <c r="T861" s="31"/>
      <c r="U861" s="31"/>
      <c r="V861" s="31"/>
      <c r="W861" s="31"/>
    </row>
    <row r="862" spans="1:23">
      <c r="A862" s="31"/>
      <c r="B862" s="31"/>
      <c r="C862" s="31"/>
      <c r="D862" s="31"/>
      <c r="E862" s="31"/>
      <c r="F862" s="31"/>
      <c r="G862" s="31"/>
      <c r="H862" s="31"/>
      <c r="I862" s="31"/>
      <c r="J862" s="31"/>
      <c r="K862" s="31"/>
      <c r="L862" s="31"/>
      <c r="M862" s="31"/>
      <c r="N862" s="31"/>
      <c r="O862" s="31"/>
      <c r="P862" s="31"/>
      <c r="Q862" s="31"/>
      <c r="R862" s="31"/>
      <c r="S862" s="31"/>
      <c r="T862" s="31"/>
      <c r="U862" s="31"/>
      <c r="V862" s="31"/>
      <c r="W862" s="31"/>
    </row>
    <row r="863" spans="1:23">
      <c r="A863" s="31"/>
      <c r="B863" s="31"/>
      <c r="C863" s="31"/>
      <c r="D863" s="31"/>
      <c r="E863" s="31"/>
      <c r="F863" s="31"/>
      <c r="G863" s="31"/>
      <c r="H863" s="31"/>
      <c r="I863" s="31"/>
      <c r="J863" s="31"/>
      <c r="K863" s="31"/>
      <c r="L863" s="31"/>
      <c r="M863" s="31"/>
      <c r="N863" s="31"/>
      <c r="O863" s="31"/>
      <c r="P863" s="31"/>
      <c r="Q863" s="31"/>
      <c r="R863" s="31"/>
      <c r="S863" s="31"/>
      <c r="T863" s="31"/>
      <c r="U863" s="31"/>
      <c r="V863" s="31"/>
      <c r="W863" s="31"/>
    </row>
    <row r="864" spans="1:23">
      <c r="A864" s="31"/>
      <c r="B864" s="31"/>
      <c r="C864" s="31"/>
      <c r="D864" s="31"/>
      <c r="E864" s="31"/>
      <c r="F864" s="31"/>
      <c r="G864" s="31"/>
      <c r="H864" s="31"/>
      <c r="I864" s="31"/>
      <c r="J864" s="31"/>
      <c r="K864" s="31"/>
      <c r="L864" s="31"/>
      <c r="M864" s="31"/>
      <c r="N864" s="31"/>
      <c r="O864" s="31"/>
      <c r="P864" s="31"/>
      <c r="Q864" s="31"/>
      <c r="R864" s="31"/>
      <c r="S864" s="31"/>
      <c r="T864" s="31"/>
      <c r="U864" s="31"/>
      <c r="V864" s="31"/>
      <c r="W864" s="31"/>
    </row>
    <row r="865" spans="1:23">
      <c r="A865" s="31"/>
      <c r="B865" s="31"/>
      <c r="C865" s="31"/>
      <c r="D865" s="31"/>
      <c r="E865" s="31"/>
      <c r="F865" s="31"/>
      <c r="G865" s="31"/>
      <c r="H865" s="31"/>
      <c r="I865" s="31"/>
      <c r="J865" s="31"/>
      <c r="K865" s="31"/>
      <c r="L865" s="31"/>
      <c r="M865" s="31"/>
      <c r="N865" s="31"/>
      <c r="O865" s="31"/>
      <c r="P865" s="31"/>
      <c r="Q865" s="31"/>
      <c r="R865" s="31"/>
      <c r="S865" s="31"/>
      <c r="T865" s="31"/>
      <c r="U865" s="31"/>
      <c r="V865" s="31"/>
      <c r="W865" s="31"/>
    </row>
    <row r="866" spans="1:23">
      <c r="A866" s="31"/>
      <c r="B866" s="31"/>
      <c r="C866" s="31"/>
      <c r="D866" s="31"/>
      <c r="E866" s="31"/>
      <c r="F866" s="31"/>
      <c r="G866" s="31"/>
      <c r="H866" s="31"/>
      <c r="I866" s="31"/>
      <c r="J866" s="31"/>
      <c r="K866" s="31"/>
      <c r="L866" s="31"/>
      <c r="M866" s="31"/>
      <c r="N866" s="31"/>
      <c r="O866" s="31"/>
      <c r="P866" s="31"/>
      <c r="Q866" s="31"/>
      <c r="R866" s="31"/>
      <c r="S866" s="31"/>
      <c r="T866" s="31"/>
      <c r="U866" s="31"/>
      <c r="V866" s="31"/>
      <c r="W866" s="31"/>
    </row>
    <row r="867" spans="1:23">
      <c r="A867" s="31"/>
      <c r="B867" s="31"/>
      <c r="C867" s="31"/>
      <c r="D867" s="31"/>
      <c r="E867" s="31"/>
      <c r="F867" s="31"/>
      <c r="G867" s="31"/>
      <c r="H867" s="31"/>
      <c r="I867" s="31"/>
      <c r="J867" s="31"/>
      <c r="K867" s="31"/>
      <c r="L867" s="31"/>
      <c r="M867" s="31"/>
      <c r="N867" s="31"/>
      <c r="O867" s="31"/>
      <c r="P867" s="31"/>
      <c r="Q867" s="31"/>
      <c r="R867" s="31"/>
      <c r="S867" s="31"/>
      <c r="T867" s="31"/>
      <c r="U867" s="31"/>
      <c r="V867" s="31"/>
      <c r="W867" s="31"/>
    </row>
    <row r="868" spans="1:23">
      <c r="A868" s="31"/>
      <c r="B868" s="31"/>
      <c r="C868" s="31"/>
      <c r="D868" s="31"/>
      <c r="E868" s="31"/>
      <c r="F868" s="31"/>
      <c r="G868" s="31"/>
      <c r="H868" s="31"/>
      <c r="I868" s="31"/>
      <c r="J868" s="31"/>
      <c r="K868" s="31"/>
      <c r="L868" s="31"/>
      <c r="M868" s="31"/>
      <c r="N868" s="31"/>
      <c r="O868" s="31"/>
      <c r="P868" s="31"/>
      <c r="Q868" s="31"/>
      <c r="R868" s="31"/>
      <c r="S868" s="31"/>
      <c r="T868" s="31"/>
      <c r="U868" s="31"/>
      <c r="V868" s="31"/>
      <c r="W868" s="31"/>
    </row>
    <row r="869" spans="1:23">
      <c r="A869" s="31"/>
      <c r="B869" s="31"/>
      <c r="C869" s="31"/>
      <c r="D869" s="31"/>
      <c r="E869" s="31"/>
      <c r="F869" s="31"/>
      <c r="G869" s="31"/>
      <c r="H869" s="31"/>
      <c r="I869" s="31"/>
      <c r="J869" s="31"/>
      <c r="K869" s="31"/>
      <c r="L869" s="31"/>
      <c r="M869" s="31"/>
      <c r="N869" s="31"/>
      <c r="O869" s="31"/>
      <c r="P869" s="31"/>
      <c r="Q869" s="31"/>
      <c r="R869" s="31"/>
      <c r="S869" s="31"/>
      <c r="T869" s="31"/>
      <c r="U869" s="31"/>
      <c r="V869" s="31"/>
      <c r="W869" s="31"/>
    </row>
    <row r="870" spans="1:23">
      <c r="A870" s="31"/>
      <c r="B870" s="31"/>
      <c r="C870" s="31"/>
      <c r="D870" s="31"/>
      <c r="E870" s="31"/>
      <c r="F870" s="31"/>
      <c r="G870" s="31"/>
      <c r="H870" s="31"/>
      <c r="I870" s="31"/>
      <c r="J870" s="31"/>
      <c r="K870" s="31"/>
      <c r="L870" s="31"/>
      <c r="M870" s="31"/>
      <c r="N870" s="31"/>
      <c r="O870" s="31"/>
      <c r="P870" s="31"/>
      <c r="Q870" s="31"/>
      <c r="R870" s="31"/>
      <c r="S870" s="31"/>
      <c r="T870" s="31"/>
      <c r="U870" s="31"/>
      <c r="V870" s="31"/>
      <c r="W870" s="31"/>
    </row>
    <row r="871" spans="1:23">
      <c r="A871" s="31"/>
      <c r="B871" s="31"/>
      <c r="C871" s="31"/>
      <c r="D871" s="31"/>
      <c r="E871" s="31"/>
      <c r="F871" s="31"/>
      <c r="G871" s="31"/>
      <c r="H871" s="31"/>
      <c r="I871" s="31"/>
      <c r="J871" s="31"/>
      <c r="K871" s="31"/>
      <c r="L871" s="31"/>
      <c r="M871" s="31"/>
      <c r="N871" s="31"/>
      <c r="O871" s="31"/>
      <c r="P871" s="31"/>
      <c r="Q871" s="31"/>
      <c r="R871" s="31"/>
      <c r="S871" s="31"/>
      <c r="T871" s="31"/>
      <c r="U871" s="31"/>
      <c r="V871" s="31"/>
      <c r="W871" s="31"/>
    </row>
    <row r="872" spans="1:23">
      <c r="A872" s="31"/>
      <c r="B872" s="31"/>
      <c r="C872" s="31"/>
      <c r="D872" s="31"/>
      <c r="E872" s="31"/>
      <c r="F872" s="31"/>
      <c r="G872" s="31"/>
      <c r="H872" s="31"/>
      <c r="I872" s="31"/>
      <c r="J872" s="31"/>
      <c r="K872" s="31"/>
      <c r="L872" s="31"/>
      <c r="M872" s="31"/>
      <c r="N872" s="31"/>
      <c r="O872" s="31"/>
      <c r="P872" s="31"/>
      <c r="Q872" s="31"/>
      <c r="R872" s="31"/>
      <c r="S872" s="31"/>
      <c r="T872" s="31"/>
      <c r="U872" s="31"/>
      <c r="V872" s="31"/>
      <c r="W872" s="31"/>
    </row>
    <row r="873" spans="1:23">
      <c r="A873" s="31"/>
      <c r="B873" s="31"/>
      <c r="C873" s="31"/>
      <c r="D873" s="31"/>
      <c r="E873" s="31"/>
      <c r="F873" s="31"/>
      <c r="G873" s="31"/>
      <c r="H873" s="31"/>
      <c r="I873" s="31"/>
      <c r="J873" s="31"/>
      <c r="K873" s="31"/>
      <c r="L873" s="31"/>
      <c r="M873" s="31"/>
      <c r="N873" s="31"/>
      <c r="O873" s="31"/>
      <c r="P873" s="31"/>
      <c r="Q873" s="31"/>
      <c r="R873" s="31"/>
      <c r="S873" s="31"/>
      <c r="T873" s="31"/>
      <c r="U873" s="31"/>
      <c r="V873" s="31"/>
      <c r="W873" s="31"/>
    </row>
    <row r="874" spans="1:23">
      <c r="A874" s="31"/>
      <c r="B874" s="31"/>
      <c r="C874" s="31"/>
      <c r="D874" s="31"/>
      <c r="E874" s="31"/>
      <c r="F874" s="31"/>
      <c r="G874" s="31"/>
      <c r="H874" s="31"/>
      <c r="I874" s="31"/>
      <c r="J874" s="31"/>
      <c r="K874" s="31"/>
      <c r="L874" s="31"/>
      <c r="M874" s="31"/>
      <c r="N874" s="31"/>
      <c r="O874" s="31"/>
      <c r="P874" s="31"/>
      <c r="Q874" s="31"/>
      <c r="R874" s="31"/>
      <c r="S874" s="31"/>
      <c r="T874" s="31"/>
      <c r="U874" s="31"/>
      <c r="V874" s="31"/>
      <c r="W874" s="31"/>
    </row>
    <row r="875" spans="1:23">
      <c r="A875" s="31"/>
      <c r="B875" s="31"/>
      <c r="C875" s="31"/>
      <c r="D875" s="31"/>
      <c r="E875" s="31"/>
      <c r="F875" s="31"/>
      <c r="G875" s="31"/>
      <c r="H875" s="31"/>
      <c r="I875" s="31"/>
      <c r="J875" s="31"/>
      <c r="K875" s="31"/>
      <c r="L875" s="31"/>
      <c r="M875" s="31"/>
      <c r="N875" s="31"/>
      <c r="O875" s="31"/>
      <c r="P875" s="31"/>
      <c r="Q875" s="31"/>
      <c r="R875" s="31"/>
      <c r="S875" s="31"/>
      <c r="T875" s="31"/>
      <c r="U875" s="31"/>
      <c r="V875" s="31"/>
      <c r="W875" s="31"/>
    </row>
    <row r="876" spans="1:23">
      <c r="A876" s="31"/>
      <c r="B876" s="31"/>
      <c r="C876" s="31"/>
      <c r="D876" s="31"/>
      <c r="E876" s="31"/>
      <c r="F876" s="31"/>
      <c r="G876" s="31"/>
      <c r="H876" s="31"/>
      <c r="I876" s="31"/>
      <c r="J876" s="31"/>
      <c r="K876" s="31"/>
      <c r="L876" s="31"/>
      <c r="M876" s="31"/>
      <c r="N876" s="31"/>
      <c r="O876" s="31"/>
      <c r="P876" s="31"/>
      <c r="Q876" s="31"/>
      <c r="R876" s="31"/>
      <c r="S876" s="31"/>
      <c r="T876" s="31"/>
      <c r="U876" s="31"/>
      <c r="V876" s="31"/>
      <c r="W876" s="31"/>
    </row>
    <row r="877" spans="1:23">
      <c r="A877" s="31"/>
      <c r="B877" s="31"/>
      <c r="C877" s="31"/>
      <c r="D877" s="31"/>
      <c r="E877" s="31"/>
      <c r="F877" s="31"/>
      <c r="G877" s="31"/>
      <c r="H877" s="31"/>
      <c r="I877" s="31"/>
      <c r="J877" s="31"/>
      <c r="K877" s="31"/>
      <c r="L877" s="31"/>
      <c r="M877" s="31"/>
      <c r="N877" s="31"/>
      <c r="O877" s="31"/>
      <c r="P877" s="31"/>
      <c r="Q877" s="31"/>
      <c r="R877" s="31"/>
      <c r="S877" s="31"/>
      <c r="T877" s="31"/>
      <c r="U877" s="31"/>
      <c r="V877" s="31"/>
      <c r="W877" s="31"/>
    </row>
    <row r="878" spans="1:23">
      <c r="A878" s="31"/>
      <c r="B878" s="31"/>
      <c r="C878" s="31"/>
      <c r="D878" s="31"/>
      <c r="E878" s="31"/>
      <c r="F878" s="31"/>
      <c r="G878" s="31"/>
      <c r="H878" s="31"/>
      <c r="I878" s="31"/>
      <c r="J878" s="31"/>
      <c r="K878" s="31"/>
      <c r="L878" s="31"/>
      <c r="M878" s="31"/>
      <c r="N878" s="31"/>
      <c r="O878" s="31"/>
      <c r="P878" s="31"/>
      <c r="Q878" s="31"/>
      <c r="R878" s="31"/>
      <c r="S878" s="31"/>
      <c r="T878" s="31"/>
      <c r="U878" s="31"/>
      <c r="V878" s="31"/>
      <c r="W878" s="31"/>
    </row>
    <row r="879" spans="1:23">
      <c r="A879" s="31"/>
      <c r="B879" s="31"/>
      <c r="C879" s="31"/>
      <c r="D879" s="31"/>
      <c r="E879" s="31"/>
      <c r="F879" s="31"/>
      <c r="G879" s="31"/>
      <c r="H879" s="31"/>
      <c r="I879" s="31"/>
      <c r="J879" s="31"/>
      <c r="K879" s="31"/>
      <c r="L879" s="31"/>
      <c r="M879" s="31"/>
      <c r="N879" s="31"/>
      <c r="O879" s="31"/>
      <c r="P879" s="31"/>
      <c r="Q879" s="31"/>
      <c r="R879" s="31"/>
      <c r="S879" s="31"/>
      <c r="T879" s="31"/>
      <c r="U879" s="31"/>
      <c r="V879" s="31"/>
      <c r="W879" s="31"/>
    </row>
    <row r="880" spans="1:23">
      <c r="A880" s="31"/>
      <c r="B880" s="31"/>
      <c r="C880" s="31"/>
      <c r="D880" s="31"/>
      <c r="E880" s="31"/>
      <c r="F880" s="31"/>
      <c r="G880" s="31"/>
      <c r="H880" s="31"/>
      <c r="I880" s="31"/>
      <c r="J880" s="31"/>
      <c r="K880" s="31"/>
      <c r="L880" s="31"/>
      <c r="M880" s="31"/>
      <c r="N880" s="31"/>
      <c r="O880" s="31"/>
      <c r="P880" s="31"/>
      <c r="Q880" s="31"/>
      <c r="R880" s="31"/>
      <c r="S880" s="31"/>
      <c r="T880" s="31"/>
      <c r="U880" s="31"/>
      <c r="V880" s="31"/>
      <c r="W880" s="31"/>
    </row>
    <row r="881" spans="1:23">
      <c r="A881" s="31"/>
      <c r="B881" s="31"/>
      <c r="C881" s="31"/>
      <c r="D881" s="31"/>
      <c r="E881" s="31"/>
      <c r="F881" s="31"/>
      <c r="G881" s="31"/>
      <c r="H881" s="31"/>
      <c r="I881" s="31"/>
      <c r="J881" s="31"/>
      <c r="K881" s="31"/>
      <c r="L881" s="31"/>
      <c r="M881" s="31"/>
      <c r="N881" s="31"/>
      <c r="O881" s="31"/>
      <c r="P881" s="31"/>
      <c r="Q881" s="31"/>
      <c r="R881" s="31"/>
      <c r="S881" s="31"/>
      <c r="T881" s="31"/>
      <c r="U881" s="31"/>
      <c r="V881" s="31"/>
      <c r="W881" s="31"/>
    </row>
    <row r="882" spans="1:23">
      <c r="A882" s="31"/>
      <c r="B882" s="31"/>
      <c r="C882" s="31"/>
      <c r="D882" s="31"/>
      <c r="E882" s="31"/>
      <c r="F882" s="31"/>
      <c r="G882" s="31"/>
      <c r="H882" s="31"/>
      <c r="I882" s="31"/>
      <c r="J882" s="31"/>
      <c r="K882" s="31"/>
      <c r="L882" s="31"/>
      <c r="M882" s="31"/>
      <c r="N882" s="31"/>
      <c r="O882" s="31"/>
      <c r="P882" s="31"/>
      <c r="Q882" s="31"/>
      <c r="R882" s="31"/>
      <c r="S882" s="31"/>
      <c r="T882" s="31"/>
      <c r="U882" s="31"/>
      <c r="V882" s="31"/>
      <c r="W882" s="31"/>
    </row>
    <row r="883" spans="1:23">
      <c r="A883" s="31"/>
      <c r="B883" s="31"/>
      <c r="C883" s="31"/>
      <c r="D883" s="31"/>
      <c r="E883" s="31"/>
      <c r="F883" s="31"/>
      <c r="G883" s="31"/>
      <c r="H883" s="31"/>
      <c r="I883" s="31"/>
      <c r="J883" s="31"/>
      <c r="K883" s="31"/>
      <c r="L883" s="31"/>
      <c r="M883" s="31"/>
      <c r="N883" s="31"/>
      <c r="O883" s="31"/>
      <c r="P883" s="31"/>
      <c r="Q883" s="31"/>
      <c r="R883" s="31"/>
      <c r="S883" s="31"/>
      <c r="T883" s="31"/>
      <c r="U883" s="31"/>
      <c r="V883" s="31"/>
      <c r="W883" s="31"/>
    </row>
    <row r="884" spans="1:23">
      <c r="A884" s="31"/>
      <c r="B884" s="31"/>
      <c r="C884" s="31"/>
      <c r="D884" s="31"/>
      <c r="E884" s="31"/>
      <c r="F884" s="31"/>
      <c r="G884" s="31"/>
      <c r="H884" s="31"/>
      <c r="I884" s="31"/>
      <c r="J884" s="31"/>
      <c r="K884" s="31"/>
      <c r="L884" s="31"/>
      <c r="M884" s="31"/>
      <c r="N884" s="31"/>
      <c r="O884" s="31"/>
      <c r="P884" s="31"/>
      <c r="Q884" s="31"/>
      <c r="R884" s="31"/>
      <c r="S884" s="31"/>
      <c r="T884" s="31"/>
      <c r="U884" s="31"/>
      <c r="V884" s="31"/>
      <c r="W884" s="31"/>
    </row>
    <row r="885" spans="1:23">
      <c r="A885" s="31"/>
      <c r="B885" s="31"/>
      <c r="C885" s="31"/>
      <c r="D885" s="31"/>
      <c r="E885" s="31"/>
      <c r="F885" s="31"/>
      <c r="G885" s="31"/>
      <c r="H885" s="31"/>
      <c r="I885" s="31"/>
      <c r="J885" s="31"/>
      <c r="K885" s="31"/>
      <c r="L885" s="31"/>
      <c r="M885" s="31"/>
      <c r="N885" s="31"/>
      <c r="O885" s="31"/>
      <c r="P885" s="31"/>
      <c r="Q885" s="31"/>
      <c r="R885" s="31"/>
      <c r="S885" s="31"/>
      <c r="T885" s="31"/>
      <c r="U885" s="31"/>
      <c r="V885" s="31"/>
      <c r="W885" s="31"/>
    </row>
    <row r="886" spans="1:23">
      <c r="A886" s="31"/>
      <c r="B886" s="31"/>
      <c r="C886" s="31"/>
      <c r="D886" s="31"/>
      <c r="E886" s="31"/>
      <c r="F886" s="31"/>
      <c r="G886" s="31"/>
      <c r="H886" s="31"/>
      <c r="I886" s="31"/>
      <c r="J886" s="31"/>
      <c r="K886" s="31"/>
      <c r="L886" s="31"/>
      <c r="M886" s="31"/>
      <c r="N886" s="31"/>
      <c r="O886" s="31"/>
      <c r="P886" s="31"/>
      <c r="Q886" s="31"/>
      <c r="R886" s="31"/>
      <c r="S886" s="31"/>
      <c r="T886" s="31"/>
      <c r="U886" s="31"/>
      <c r="V886" s="31"/>
      <c r="W886" s="31"/>
    </row>
    <row r="887" spans="1:23">
      <c r="A887" s="31"/>
      <c r="B887" s="31"/>
      <c r="C887" s="31"/>
      <c r="D887" s="31"/>
      <c r="E887" s="31"/>
      <c r="F887" s="31"/>
      <c r="G887" s="31"/>
      <c r="H887" s="31"/>
      <c r="I887" s="31"/>
      <c r="J887" s="31"/>
      <c r="K887" s="31"/>
      <c r="L887" s="31"/>
      <c r="M887" s="31"/>
      <c r="N887" s="31"/>
      <c r="O887" s="31"/>
      <c r="P887" s="31"/>
      <c r="Q887" s="31"/>
      <c r="R887" s="31"/>
      <c r="S887" s="31"/>
      <c r="T887" s="31"/>
      <c r="U887" s="31"/>
      <c r="V887" s="31"/>
      <c r="W887" s="31"/>
    </row>
    <row r="888" spans="1:23">
      <c r="A888" s="31"/>
      <c r="B888" s="31"/>
      <c r="C888" s="31"/>
      <c r="D888" s="31"/>
      <c r="E888" s="31"/>
      <c r="F888" s="31"/>
      <c r="G888" s="31"/>
      <c r="H888" s="31"/>
      <c r="I888" s="31"/>
      <c r="J888" s="31"/>
      <c r="K888" s="31"/>
      <c r="L888" s="31"/>
      <c r="M888" s="31"/>
      <c r="N888" s="31"/>
      <c r="O888" s="31"/>
      <c r="P888" s="31"/>
      <c r="Q888" s="31"/>
      <c r="R888" s="31"/>
      <c r="S888" s="31"/>
      <c r="T888" s="31"/>
      <c r="U888" s="31"/>
      <c r="V888" s="31"/>
      <c r="W888" s="31"/>
    </row>
    <row r="889" spans="1:23">
      <c r="A889" s="31"/>
      <c r="B889" s="31"/>
      <c r="C889" s="31"/>
      <c r="D889" s="31"/>
      <c r="E889" s="31"/>
      <c r="F889" s="31"/>
      <c r="G889" s="31"/>
      <c r="H889" s="31"/>
      <c r="I889" s="31"/>
      <c r="J889" s="31"/>
      <c r="K889" s="31"/>
      <c r="L889" s="31"/>
      <c r="M889" s="31"/>
      <c r="N889" s="31"/>
      <c r="O889" s="31"/>
      <c r="P889" s="31"/>
      <c r="Q889" s="31"/>
      <c r="R889" s="31"/>
      <c r="S889" s="31"/>
      <c r="T889" s="31"/>
      <c r="U889" s="31"/>
      <c r="V889" s="31"/>
      <c r="W889" s="31"/>
    </row>
    <row r="890" spans="1:23">
      <c r="A890" s="31"/>
      <c r="B890" s="31"/>
      <c r="C890" s="31"/>
      <c r="D890" s="31"/>
      <c r="E890" s="31"/>
      <c r="F890" s="31"/>
      <c r="G890" s="31"/>
      <c r="H890" s="31"/>
      <c r="I890" s="31"/>
      <c r="J890" s="31"/>
      <c r="K890" s="31"/>
      <c r="L890" s="31"/>
      <c r="M890" s="31"/>
      <c r="N890" s="31"/>
      <c r="O890" s="31"/>
      <c r="P890" s="31"/>
      <c r="Q890" s="31"/>
      <c r="R890" s="31"/>
      <c r="S890" s="31"/>
      <c r="T890" s="31"/>
      <c r="U890" s="31"/>
      <c r="V890" s="31"/>
      <c r="W890" s="31"/>
    </row>
    <row r="891" spans="1:23">
      <c r="A891" s="31"/>
      <c r="B891" s="31"/>
      <c r="C891" s="31"/>
      <c r="D891" s="31"/>
      <c r="E891" s="31"/>
      <c r="F891" s="31"/>
      <c r="G891" s="31"/>
      <c r="H891" s="31"/>
      <c r="I891" s="31"/>
      <c r="J891" s="31"/>
      <c r="K891" s="31"/>
      <c r="L891" s="31"/>
      <c r="M891" s="31"/>
      <c r="N891" s="31"/>
      <c r="O891" s="31"/>
      <c r="P891" s="31"/>
      <c r="Q891" s="31"/>
      <c r="R891" s="31"/>
      <c r="S891" s="31"/>
      <c r="T891" s="31"/>
      <c r="U891" s="31"/>
      <c r="V891" s="31"/>
      <c r="W891" s="31"/>
    </row>
    <row r="892" spans="1:23">
      <c r="A892" s="31"/>
      <c r="B892" s="31"/>
      <c r="C892" s="31"/>
      <c r="D892" s="31"/>
      <c r="E892" s="31"/>
      <c r="F892" s="31"/>
      <c r="G892" s="31"/>
      <c r="H892" s="31"/>
      <c r="I892" s="31"/>
      <c r="J892" s="31"/>
      <c r="K892" s="31"/>
      <c r="L892" s="31"/>
      <c r="M892" s="31"/>
      <c r="N892" s="31"/>
      <c r="O892" s="31"/>
      <c r="P892" s="31"/>
      <c r="Q892" s="31"/>
      <c r="R892" s="31"/>
      <c r="S892" s="31"/>
      <c r="T892" s="31"/>
      <c r="U892" s="31"/>
      <c r="V892" s="31"/>
      <c r="W892" s="31"/>
    </row>
    <row r="893" spans="1:23">
      <c r="A893" s="31"/>
      <c r="B893" s="31"/>
      <c r="C893" s="31"/>
      <c r="D893" s="31"/>
      <c r="E893" s="31"/>
      <c r="F893" s="31"/>
      <c r="G893" s="31"/>
      <c r="H893" s="31"/>
      <c r="I893" s="31"/>
      <c r="J893" s="31"/>
      <c r="K893" s="31"/>
      <c r="L893" s="31"/>
      <c r="M893" s="31"/>
      <c r="N893" s="31"/>
      <c r="O893" s="31"/>
      <c r="P893" s="31"/>
      <c r="Q893" s="31"/>
      <c r="R893" s="31"/>
      <c r="S893" s="31"/>
      <c r="T893" s="31"/>
      <c r="U893" s="31"/>
      <c r="V893" s="31"/>
      <c r="W893" s="31"/>
    </row>
    <row r="894" spans="1:23">
      <c r="A894" s="31"/>
      <c r="B894" s="31"/>
      <c r="C894" s="31"/>
      <c r="D894" s="31"/>
      <c r="E894" s="31"/>
      <c r="F894" s="31"/>
      <c r="G894" s="31"/>
      <c r="H894" s="31"/>
      <c r="I894" s="31"/>
      <c r="J894" s="31"/>
      <c r="K894" s="31"/>
      <c r="L894" s="31"/>
      <c r="M894" s="31"/>
      <c r="N894" s="31"/>
      <c r="O894" s="31"/>
      <c r="P894" s="31"/>
      <c r="Q894" s="31"/>
      <c r="R894" s="31"/>
      <c r="S894" s="31"/>
      <c r="T894" s="31"/>
      <c r="U894" s="31"/>
      <c r="V894" s="31"/>
      <c r="W894" s="31"/>
    </row>
    <row r="895" spans="1:23">
      <c r="A895" s="31"/>
      <c r="B895" s="31"/>
      <c r="C895" s="31"/>
      <c r="D895" s="31"/>
      <c r="E895" s="31"/>
      <c r="F895" s="31"/>
      <c r="G895" s="31"/>
      <c r="H895" s="31"/>
      <c r="I895" s="31"/>
      <c r="J895" s="31"/>
      <c r="K895" s="31"/>
      <c r="L895" s="31"/>
      <c r="M895" s="31"/>
      <c r="N895" s="31"/>
      <c r="O895" s="31"/>
      <c r="P895" s="31"/>
      <c r="Q895" s="31"/>
      <c r="R895" s="31"/>
      <c r="S895" s="31"/>
      <c r="T895" s="31"/>
      <c r="U895" s="31"/>
      <c r="V895" s="31"/>
      <c r="W895" s="31"/>
    </row>
    <row r="896" spans="1:23">
      <c r="A896" s="31"/>
      <c r="B896" s="31"/>
      <c r="C896" s="31"/>
      <c r="D896" s="31"/>
      <c r="E896" s="31"/>
      <c r="F896" s="31"/>
      <c r="G896" s="31"/>
      <c r="H896" s="31"/>
      <c r="I896" s="31"/>
      <c r="J896" s="31"/>
      <c r="K896" s="31"/>
      <c r="L896" s="31"/>
      <c r="M896" s="31"/>
      <c r="N896" s="31"/>
      <c r="O896" s="31"/>
      <c r="P896" s="31"/>
      <c r="Q896" s="31"/>
      <c r="R896" s="31"/>
      <c r="S896" s="31"/>
      <c r="T896" s="31"/>
      <c r="U896" s="31"/>
      <c r="V896" s="31"/>
      <c r="W896" s="31"/>
    </row>
    <row r="897" spans="1:23">
      <c r="A897" s="31"/>
      <c r="B897" s="31"/>
      <c r="C897" s="31"/>
      <c r="D897" s="31"/>
      <c r="E897" s="31"/>
      <c r="F897" s="31"/>
      <c r="G897" s="31"/>
      <c r="H897" s="31"/>
      <c r="I897" s="31"/>
      <c r="J897" s="31"/>
      <c r="K897" s="31"/>
      <c r="L897" s="31"/>
      <c r="M897" s="31"/>
      <c r="N897" s="31"/>
      <c r="O897" s="31"/>
      <c r="P897" s="31"/>
      <c r="Q897" s="31"/>
      <c r="R897" s="31"/>
      <c r="S897" s="31"/>
      <c r="T897" s="31"/>
      <c r="U897" s="31"/>
      <c r="V897" s="31"/>
      <c r="W897" s="31"/>
    </row>
    <row r="898" spans="1:23">
      <c r="A898" s="31"/>
      <c r="B898" s="31"/>
      <c r="C898" s="31"/>
      <c r="D898" s="31"/>
      <c r="E898" s="31"/>
      <c r="F898" s="31"/>
      <c r="G898" s="31"/>
      <c r="H898" s="31"/>
      <c r="I898" s="31"/>
      <c r="J898" s="31"/>
      <c r="K898" s="31"/>
      <c r="L898" s="31"/>
      <c r="M898" s="31"/>
      <c r="N898" s="31"/>
      <c r="O898" s="31"/>
      <c r="P898" s="31"/>
      <c r="Q898" s="31"/>
      <c r="R898" s="31"/>
      <c r="S898" s="31"/>
      <c r="T898" s="31"/>
      <c r="U898" s="31"/>
      <c r="V898" s="31"/>
      <c r="W898" s="31"/>
    </row>
    <row r="899" spans="1:23">
      <c r="A899" s="31"/>
      <c r="B899" s="31"/>
      <c r="C899" s="31"/>
      <c r="D899" s="31"/>
      <c r="E899" s="31"/>
      <c r="F899" s="31"/>
      <c r="G899" s="31"/>
      <c r="H899" s="31"/>
      <c r="I899" s="31"/>
      <c r="J899" s="31"/>
      <c r="K899" s="31"/>
      <c r="L899" s="31"/>
      <c r="M899" s="31"/>
      <c r="N899" s="31"/>
      <c r="O899" s="31"/>
      <c r="P899" s="31"/>
      <c r="Q899" s="31"/>
      <c r="R899" s="31"/>
      <c r="S899" s="31"/>
      <c r="T899" s="31"/>
      <c r="U899" s="31"/>
      <c r="V899" s="31"/>
      <c r="W899" s="31"/>
    </row>
    <row r="900" spans="1:23">
      <c r="A900" s="31"/>
      <c r="B900" s="31"/>
      <c r="C900" s="31"/>
      <c r="D900" s="31"/>
      <c r="E900" s="31"/>
      <c r="F900" s="31"/>
      <c r="G900" s="31"/>
      <c r="H900" s="31"/>
      <c r="I900" s="31"/>
      <c r="J900" s="31"/>
      <c r="K900" s="31"/>
      <c r="L900" s="31"/>
      <c r="M900" s="31"/>
      <c r="N900" s="31"/>
      <c r="O900" s="31"/>
      <c r="P900" s="31"/>
      <c r="Q900" s="31"/>
      <c r="R900" s="31"/>
      <c r="S900" s="31"/>
      <c r="T900" s="31"/>
      <c r="U900" s="31"/>
      <c r="V900" s="31"/>
      <c r="W900" s="31"/>
    </row>
    <row r="901" spans="1:23">
      <c r="A901" s="31"/>
      <c r="B901" s="31"/>
      <c r="C901" s="31"/>
      <c r="D901" s="31"/>
      <c r="E901" s="31"/>
      <c r="F901" s="31"/>
      <c r="G901" s="31"/>
      <c r="H901" s="31"/>
      <c r="I901" s="31"/>
      <c r="J901" s="31"/>
      <c r="K901" s="31"/>
      <c r="L901" s="31"/>
      <c r="M901" s="31"/>
      <c r="N901" s="31"/>
      <c r="O901" s="31"/>
      <c r="P901" s="31"/>
      <c r="Q901" s="31"/>
      <c r="R901" s="31"/>
      <c r="S901" s="31"/>
      <c r="T901" s="31"/>
      <c r="U901" s="31"/>
      <c r="V901" s="31"/>
      <c r="W901" s="31"/>
    </row>
    <row r="902" spans="1:23">
      <c r="A902" s="31"/>
      <c r="B902" s="31"/>
      <c r="C902" s="31"/>
      <c r="D902" s="31"/>
      <c r="E902" s="31"/>
      <c r="F902" s="31"/>
      <c r="G902" s="31"/>
      <c r="H902" s="31"/>
      <c r="I902" s="31"/>
      <c r="J902" s="31"/>
      <c r="K902" s="31"/>
      <c r="L902" s="31"/>
      <c r="M902" s="31"/>
      <c r="N902" s="31"/>
      <c r="O902" s="31"/>
      <c r="P902" s="31"/>
      <c r="Q902" s="31"/>
      <c r="R902" s="31"/>
      <c r="S902" s="31"/>
      <c r="T902" s="31"/>
      <c r="U902" s="31"/>
      <c r="V902" s="31"/>
      <c r="W902" s="31"/>
    </row>
    <row r="903" spans="1:23">
      <c r="A903" s="31"/>
      <c r="B903" s="31"/>
      <c r="C903" s="31"/>
      <c r="D903" s="31"/>
      <c r="E903" s="31"/>
      <c r="F903" s="31"/>
      <c r="G903" s="31"/>
      <c r="H903" s="31"/>
      <c r="I903" s="31"/>
      <c r="J903" s="31"/>
      <c r="K903" s="31"/>
      <c r="L903" s="31"/>
      <c r="M903" s="31"/>
      <c r="N903" s="31"/>
      <c r="O903" s="31"/>
      <c r="P903" s="31"/>
      <c r="Q903" s="31"/>
      <c r="R903" s="31"/>
      <c r="S903" s="31"/>
      <c r="T903" s="31"/>
      <c r="U903" s="31"/>
      <c r="V903" s="31"/>
      <c r="W903" s="31"/>
    </row>
    <row r="904" spans="1:23">
      <c r="A904" s="31"/>
      <c r="B904" s="31"/>
      <c r="C904" s="31"/>
      <c r="D904" s="31"/>
      <c r="E904" s="31"/>
      <c r="F904" s="31"/>
      <c r="G904" s="31"/>
      <c r="H904" s="31"/>
      <c r="I904" s="31"/>
      <c r="J904" s="31"/>
      <c r="K904" s="31"/>
      <c r="L904" s="31"/>
      <c r="M904" s="31"/>
      <c r="N904" s="31"/>
      <c r="O904" s="31"/>
      <c r="P904" s="31"/>
      <c r="Q904" s="31"/>
      <c r="R904" s="31"/>
      <c r="S904" s="31"/>
      <c r="T904" s="31"/>
      <c r="U904" s="31"/>
      <c r="V904" s="31"/>
      <c r="W904" s="31"/>
    </row>
    <row r="905" spans="1:23">
      <c r="A905" s="31"/>
      <c r="B905" s="31"/>
      <c r="C905" s="31"/>
      <c r="D905" s="31"/>
      <c r="E905" s="31"/>
      <c r="F905" s="31"/>
      <c r="G905" s="31"/>
      <c r="H905" s="31"/>
      <c r="I905" s="31"/>
      <c r="J905" s="31"/>
      <c r="K905" s="31"/>
      <c r="L905" s="31"/>
      <c r="M905" s="31"/>
      <c r="N905" s="31"/>
      <c r="O905" s="31"/>
      <c r="P905" s="31"/>
      <c r="Q905" s="31"/>
      <c r="R905" s="31"/>
      <c r="S905" s="31"/>
      <c r="T905" s="31"/>
      <c r="U905" s="31"/>
      <c r="V905" s="31"/>
      <c r="W905" s="31"/>
    </row>
    <row r="906" spans="1:23">
      <c r="A906" s="31"/>
      <c r="B906" s="31"/>
      <c r="C906" s="31"/>
      <c r="D906" s="31"/>
      <c r="E906" s="31"/>
      <c r="F906" s="31"/>
      <c r="G906" s="31"/>
      <c r="H906" s="31"/>
      <c r="I906" s="31"/>
      <c r="J906" s="31"/>
      <c r="K906" s="31"/>
      <c r="L906" s="31"/>
      <c r="M906" s="31"/>
      <c r="N906" s="31"/>
      <c r="O906" s="31"/>
      <c r="P906" s="31"/>
      <c r="Q906" s="31"/>
      <c r="R906" s="31"/>
      <c r="S906" s="31"/>
      <c r="T906" s="31"/>
      <c r="U906" s="31"/>
      <c r="V906" s="31"/>
      <c r="W906" s="31"/>
    </row>
    <row r="907" spans="1:23">
      <c r="A907" s="31"/>
      <c r="B907" s="31"/>
      <c r="C907" s="31"/>
      <c r="D907" s="31"/>
      <c r="E907" s="31"/>
      <c r="F907" s="31"/>
      <c r="G907" s="31"/>
      <c r="H907" s="31"/>
      <c r="I907" s="31"/>
      <c r="J907" s="31"/>
      <c r="K907" s="31"/>
      <c r="L907" s="31"/>
      <c r="M907" s="31"/>
      <c r="N907" s="31"/>
      <c r="O907" s="31"/>
      <c r="P907" s="31"/>
      <c r="Q907" s="31"/>
      <c r="R907" s="31"/>
      <c r="S907" s="31"/>
      <c r="T907" s="31"/>
      <c r="U907" s="31"/>
      <c r="V907" s="31"/>
      <c r="W907" s="31"/>
    </row>
    <row r="908" spans="1:23">
      <c r="A908" s="31"/>
      <c r="B908" s="31"/>
      <c r="C908" s="31"/>
      <c r="D908" s="31"/>
      <c r="E908" s="31"/>
      <c r="F908" s="31"/>
      <c r="G908" s="31"/>
      <c r="H908" s="31"/>
      <c r="I908" s="31"/>
      <c r="J908" s="31"/>
      <c r="K908" s="31"/>
      <c r="L908" s="31"/>
      <c r="M908" s="31"/>
      <c r="N908" s="31"/>
      <c r="O908" s="31"/>
      <c r="P908" s="31"/>
      <c r="Q908" s="31"/>
      <c r="R908" s="31"/>
      <c r="S908" s="31"/>
      <c r="T908" s="31"/>
      <c r="U908" s="31"/>
      <c r="V908" s="31"/>
      <c r="W908" s="31"/>
    </row>
    <row r="909" spans="1:23">
      <c r="A909" s="31"/>
      <c r="B909" s="31"/>
      <c r="C909" s="31"/>
      <c r="D909" s="31"/>
      <c r="E909" s="31"/>
      <c r="F909" s="31"/>
      <c r="G909" s="31"/>
      <c r="H909" s="31"/>
      <c r="I909" s="31"/>
      <c r="J909" s="31"/>
      <c r="K909" s="31"/>
      <c r="L909" s="31"/>
      <c r="M909" s="31"/>
      <c r="N909" s="31"/>
      <c r="O909" s="31"/>
      <c r="P909" s="31"/>
      <c r="Q909" s="31"/>
      <c r="R909" s="31"/>
      <c r="S909" s="31"/>
      <c r="T909" s="31"/>
      <c r="U909" s="31"/>
      <c r="V909" s="31"/>
      <c r="W909" s="31"/>
    </row>
    <row r="910" spans="1:23">
      <c r="A910" s="31"/>
      <c r="B910" s="31"/>
      <c r="C910" s="31"/>
      <c r="D910" s="31"/>
      <c r="E910" s="31"/>
      <c r="F910" s="31"/>
      <c r="G910" s="31"/>
      <c r="H910" s="31"/>
      <c r="I910" s="31"/>
      <c r="J910" s="31"/>
      <c r="K910" s="31"/>
      <c r="L910" s="31"/>
      <c r="M910" s="31"/>
      <c r="N910" s="31"/>
      <c r="O910" s="31"/>
      <c r="P910" s="31"/>
      <c r="Q910" s="31"/>
      <c r="R910" s="31"/>
      <c r="S910" s="31"/>
      <c r="T910" s="31"/>
      <c r="U910" s="31"/>
      <c r="V910" s="31"/>
      <c r="W910" s="31"/>
    </row>
    <row r="911" spans="1:23">
      <c r="A911" s="31"/>
      <c r="B911" s="31"/>
      <c r="C911" s="31"/>
      <c r="D911" s="31"/>
      <c r="E911" s="31"/>
      <c r="F911" s="31"/>
      <c r="G911" s="31"/>
      <c r="H911" s="31"/>
      <c r="I911" s="31"/>
      <c r="J911" s="31"/>
      <c r="K911" s="31"/>
      <c r="L911" s="31"/>
      <c r="M911" s="31"/>
      <c r="N911" s="31"/>
      <c r="O911" s="31"/>
      <c r="P911" s="31"/>
      <c r="Q911" s="31"/>
      <c r="R911" s="31"/>
      <c r="S911" s="31"/>
      <c r="T911" s="31"/>
      <c r="U911" s="31"/>
      <c r="V911" s="31"/>
      <c r="W911" s="31"/>
    </row>
    <row r="912" spans="1:23">
      <c r="A912" s="31"/>
      <c r="B912" s="31"/>
      <c r="C912" s="31"/>
      <c r="D912" s="31"/>
      <c r="E912" s="31"/>
      <c r="F912" s="31"/>
      <c r="G912" s="31"/>
      <c r="H912" s="31"/>
      <c r="I912" s="31"/>
      <c r="J912" s="31"/>
      <c r="K912" s="31"/>
      <c r="L912" s="31"/>
      <c r="M912" s="31"/>
      <c r="N912" s="31"/>
      <c r="O912" s="31"/>
      <c r="P912" s="31"/>
      <c r="Q912" s="31"/>
      <c r="R912" s="31"/>
      <c r="S912" s="31"/>
      <c r="T912" s="31"/>
      <c r="U912" s="31"/>
      <c r="V912" s="31"/>
      <c r="W912" s="31"/>
    </row>
    <row r="913" spans="1:23">
      <c r="A913" s="31"/>
      <c r="B913" s="31"/>
      <c r="C913" s="31"/>
      <c r="D913" s="31"/>
      <c r="E913" s="31"/>
      <c r="F913" s="31"/>
      <c r="G913" s="31"/>
      <c r="H913" s="31"/>
      <c r="I913" s="31"/>
      <c r="J913" s="31"/>
      <c r="K913" s="31"/>
      <c r="L913" s="31"/>
      <c r="M913" s="31"/>
      <c r="N913" s="31"/>
      <c r="O913" s="31"/>
      <c r="P913" s="31"/>
      <c r="Q913" s="31"/>
      <c r="R913" s="31"/>
      <c r="S913" s="31"/>
      <c r="T913" s="31"/>
      <c r="U913" s="31"/>
      <c r="V913" s="31"/>
      <c r="W913" s="31"/>
    </row>
    <row r="914" spans="1:23">
      <c r="A914" s="31"/>
      <c r="B914" s="31"/>
      <c r="C914" s="31"/>
      <c r="D914" s="31"/>
      <c r="E914" s="31"/>
      <c r="F914" s="31"/>
      <c r="G914" s="31"/>
      <c r="H914" s="31"/>
      <c r="I914" s="31"/>
      <c r="J914" s="31"/>
      <c r="K914" s="31"/>
      <c r="L914" s="31"/>
      <c r="M914" s="31"/>
      <c r="N914" s="31"/>
      <c r="O914" s="31"/>
      <c r="P914" s="31"/>
      <c r="Q914" s="31"/>
      <c r="R914" s="31"/>
      <c r="S914" s="31"/>
      <c r="T914" s="31"/>
      <c r="U914" s="31"/>
      <c r="V914" s="31"/>
      <c r="W914" s="31"/>
    </row>
    <row r="915" spans="1:23">
      <c r="A915" s="31"/>
      <c r="B915" s="31"/>
      <c r="C915" s="31"/>
      <c r="D915" s="31"/>
      <c r="E915" s="31"/>
      <c r="F915" s="31"/>
      <c r="G915" s="31"/>
      <c r="H915" s="31"/>
      <c r="I915" s="31"/>
      <c r="J915" s="31"/>
      <c r="K915" s="31"/>
      <c r="L915" s="31"/>
      <c r="M915" s="31"/>
      <c r="N915" s="31"/>
      <c r="O915" s="31"/>
      <c r="P915" s="31"/>
      <c r="Q915" s="31"/>
      <c r="R915" s="31"/>
      <c r="S915" s="31"/>
      <c r="T915" s="31"/>
      <c r="U915" s="31"/>
      <c r="V915" s="31"/>
      <c r="W915" s="31"/>
    </row>
    <row r="916" spans="1:23">
      <c r="A916" s="31"/>
      <c r="B916" s="31"/>
      <c r="C916" s="31"/>
      <c r="D916" s="31"/>
      <c r="E916" s="31"/>
      <c r="F916" s="31"/>
      <c r="G916" s="31"/>
      <c r="H916" s="31"/>
      <c r="I916" s="31"/>
      <c r="J916" s="31"/>
      <c r="K916" s="31"/>
      <c r="L916" s="31"/>
      <c r="M916" s="31"/>
      <c r="N916" s="31"/>
      <c r="O916" s="31"/>
      <c r="P916" s="31"/>
      <c r="Q916" s="31"/>
      <c r="R916" s="31"/>
      <c r="S916" s="31"/>
      <c r="T916" s="31"/>
      <c r="U916" s="31"/>
      <c r="V916" s="31"/>
      <c r="W916" s="31"/>
    </row>
    <row r="917" spans="1:23">
      <c r="A917" s="31"/>
      <c r="B917" s="31"/>
      <c r="C917" s="31"/>
      <c r="D917" s="31"/>
      <c r="E917" s="31"/>
      <c r="F917" s="31"/>
      <c r="G917" s="31"/>
      <c r="H917" s="31"/>
      <c r="I917" s="31"/>
      <c r="J917" s="31"/>
      <c r="K917" s="31"/>
      <c r="L917" s="31"/>
      <c r="M917" s="31"/>
      <c r="N917" s="31"/>
      <c r="O917" s="31"/>
      <c r="P917" s="31"/>
      <c r="Q917" s="31"/>
      <c r="R917" s="31"/>
      <c r="S917" s="31"/>
      <c r="T917" s="31"/>
      <c r="U917" s="31"/>
      <c r="V917" s="31"/>
      <c r="W917" s="31"/>
    </row>
    <row r="918" spans="1:23">
      <c r="A918" s="31"/>
      <c r="B918" s="31"/>
      <c r="C918" s="31"/>
      <c r="D918" s="31"/>
      <c r="E918" s="31"/>
      <c r="F918" s="31"/>
      <c r="G918" s="31"/>
      <c r="H918" s="31"/>
      <c r="I918" s="31"/>
      <c r="J918" s="31"/>
      <c r="K918" s="31"/>
      <c r="L918" s="31"/>
      <c r="M918" s="31"/>
      <c r="N918" s="31"/>
      <c r="O918" s="31"/>
      <c r="P918" s="31"/>
      <c r="Q918" s="31"/>
      <c r="R918" s="31"/>
      <c r="S918" s="31"/>
      <c r="T918" s="31"/>
      <c r="U918" s="31"/>
      <c r="V918" s="31"/>
      <c r="W918" s="31"/>
    </row>
    <row r="919" spans="1:23">
      <c r="A919" s="31"/>
      <c r="B919" s="31"/>
      <c r="C919" s="31"/>
      <c r="D919" s="31"/>
      <c r="E919" s="31"/>
      <c r="F919" s="31"/>
      <c r="G919" s="31"/>
      <c r="H919" s="31"/>
      <c r="I919" s="31"/>
      <c r="J919" s="31"/>
      <c r="K919" s="31"/>
      <c r="L919" s="31"/>
      <c r="M919" s="31"/>
      <c r="N919" s="31"/>
      <c r="O919" s="31"/>
      <c r="P919" s="31"/>
      <c r="Q919" s="31"/>
      <c r="R919" s="31"/>
      <c r="S919" s="31"/>
      <c r="T919" s="31"/>
      <c r="U919" s="31"/>
      <c r="V919" s="31"/>
      <c r="W919" s="31"/>
    </row>
    <row r="920" spans="1:23">
      <c r="A920" s="31"/>
      <c r="B920" s="31"/>
      <c r="C920" s="31"/>
      <c r="D920" s="31"/>
      <c r="E920" s="31"/>
      <c r="F920" s="31"/>
      <c r="G920" s="31"/>
      <c r="H920" s="31"/>
      <c r="I920" s="31"/>
      <c r="J920" s="31"/>
      <c r="K920" s="31"/>
      <c r="L920" s="31"/>
      <c r="M920" s="31"/>
      <c r="N920" s="31"/>
      <c r="O920" s="31"/>
      <c r="P920" s="31"/>
      <c r="Q920" s="31"/>
      <c r="R920" s="31"/>
      <c r="S920" s="31"/>
      <c r="T920" s="31"/>
      <c r="U920" s="31"/>
      <c r="V920" s="31"/>
      <c r="W920" s="31"/>
    </row>
    <row r="921" spans="1:23">
      <c r="A921" s="31"/>
      <c r="B921" s="31"/>
      <c r="C921" s="31"/>
      <c r="D921" s="31"/>
      <c r="E921" s="31"/>
      <c r="F921" s="31"/>
      <c r="G921" s="31"/>
      <c r="H921" s="31"/>
      <c r="I921" s="31"/>
      <c r="J921" s="31"/>
      <c r="K921" s="31"/>
      <c r="L921" s="31"/>
      <c r="M921" s="31"/>
      <c r="N921" s="31"/>
      <c r="O921" s="31"/>
      <c r="P921" s="31"/>
      <c r="Q921" s="31"/>
      <c r="R921" s="31"/>
      <c r="S921" s="31"/>
      <c r="T921" s="31"/>
      <c r="U921" s="31"/>
      <c r="V921" s="31"/>
      <c r="W921" s="31"/>
    </row>
    <row r="922" spans="1:23">
      <c r="A922" s="31"/>
      <c r="B922" s="31"/>
      <c r="C922" s="31"/>
      <c r="D922" s="31"/>
      <c r="E922" s="31"/>
      <c r="F922" s="31"/>
      <c r="G922" s="31"/>
      <c r="H922" s="31"/>
      <c r="I922" s="31"/>
      <c r="J922" s="31"/>
      <c r="K922" s="31"/>
      <c r="L922" s="31"/>
      <c r="M922" s="31"/>
      <c r="N922" s="31"/>
      <c r="O922" s="31"/>
      <c r="P922" s="31"/>
      <c r="Q922" s="31"/>
      <c r="R922" s="31"/>
      <c r="S922" s="31"/>
      <c r="T922" s="31"/>
      <c r="U922" s="31"/>
      <c r="V922" s="31"/>
      <c r="W922" s="31"/>
    </row>
    <row r="923" spans="1:23">
      <c r="A923" s="31"/>
      <c r="B923" s="31"/>
      <c r="C923" s="31"/>
      <c r="D923" s="31"/>
      <c r="E923" s="31"/>
      <c r="F923" s="31"/>
      <c r="G923" s="31"/>
      <c r="H923" s="31"/>
      <c r="I923" s="31"/>
      <c r="J923" s="31"/>
      <c r="K923" s="31"/>
      <c r="L923" s="31"/>
      <c r="M923" s="31"/>
      <c r="N923" s="31"/>
      <c r="O923" s="31"/>
      <c r="P923" s="31"/>
      <c r="Q923" s="31"/>
      <c r="R923" s="31"/>
      <c r="S923" s="31"/>
      <c r="T923" s="31"/>
      <c r="U923" s="31"/>
      <c r="V923" s="31"/>
      <c r="W923" s="31"/>
    </row>
    <row r="924" spans="1:23">
      <c r="A924" s="31"/>
      <c r="B924" s="31"/>
      <c r="C924" s="31"/>
      <c r="D924" s="31"/>
      <c r="E924" s="31"/>
      <c r="F924" s="31"/>
      <c r="G924" s="31"/>
      <c r="H924" s="31"/>
      <c r="I924" s="31"/>
      <c r="J924" s="31"/>
      <c r="K924" s="31"/>
      <c r="L924" s="31"/>
      <c r="M924" s="31"/>
      <c r="N924" s="31"/>
      <c r="O924" s="31"/>
      <c r="P924" s="31"/>
      <c r="Q924" s="31"/>
      <c r="R924" s="31"/>
      <c r="S924" s="31"/>
      <c r="T924" s="31"/>
      <c r="U924" s="31"/>
      <c r="V924" s="31"/>
      <c r="W924" s="31"/>
    </row>
    <row r="925" spans="1:23">
      <c r="A925" s="31"/>
      <c r="B925" s="31"/>
      <c r="C925" s="31"/>
      <c r="D925" s="31"/>
      <c r="E925" s="31"/>
      <c r="F925" s="31"/>
      <c r="G925" s="31"/>
      <c r="H925" s="31"/>
      <c r="I925" s="31"/>
      <c r="J925" s="31"/>
      <c r="K925" s="31"/>
      <c r="L925" s="31"/>
      <c r="M925" s="31"/>
      <c r="N925" s="31"/>
      <c r="O925" s="31"/>
      <c r="P925" s="31"/>
      <c r="Q925" s="31"/>
      <c r="R925" s="31"/>
      <c r="S925" s="31"/>
      <c r="T925" s="31"/>
      <c r="U925" s="31"/>
      <c r="V925" s="31"/>
      <c r="W925" s="31"/>
    </row>
    <row r="926" spans="1:23">
      <c r="A926" s="31"/>
      <c r="B926" s="31"/>
      <c r="C926" s="31"/>
      <c r="D926" s="31"/>
      <c r="E926" s="31"/>
      <c r="F926" s="31"/>
      <c r="G926" s="31"/>
      <c r="H926" s="31"/>
      <c r="I926" s="31"/>
      <c r="J926" s="31"/>
      <c r="K926" s="31"/>
      <c r="L926" s="31"/>
      <c r="M926" s="31"/>
      <c r="N926" s="31"/>
      <c r="O926" s="31"/>
      <c r="P926" s="31"/>
      <c r="Q926" s="31"/>
      <c r="R926" s="31"/>
      <c r="S926" s="31"/>
      <c r="T926" s="31"/>
      <c r="U926" s="31"/>
      <c r="V926" s="31"/>
      <c r="W926" s="31"/>
    </row>
    <row r="927" spans="1:23">
      <c r="A927" s="31"/>
      <c r="B927" s="31"/>
      <c r="C927" s="31"/>
      <c r="D927" s="31"/>
      <c r="E927" s="31"/>
      <c r="F927" s="31"/>
      <c r="G927" s="31"/>
      <c r="H927" s="31"/>
      <c r="I927" s="31"/>
      <c r="J927" s="31"/>
      <c r="K927" s="31"/>
      <c r="L927" s="31"/>
      <c r="M927" s="31"/>
      <c r="N927" s="31"/>
      <c r="O927" s="31"/>
      <c r="P927" s="31"/>
      <c r="Q927" s="31"/>
      <c r="R927" s="31"/>
      <c r="S927" s="31"/>
      <c r="T927" s="31"/>
      <c r="U927" s="31"/>
      <c r="V927" s="31"/>
      <c r="W927" s="31"/>
    </row>
    <row r="928" spans="1:23">
      <c r="A928" s="31"/>
      <c r="B928" s="31"/>
      <c r="C928" s="31"/>
      <c r="D928" s="31"/>
      <c r="E928" s="31"/>
      <c r="F928" s="31"/>
      <c r="G928" s="31"/>
      <c r="H928" s="31"/>
      <c r="I928" s="31"/>
      <c r="J928" s="31"/>
      <c r="K928" s="31"/>
      <c r="L928" s="31"/>
      <c r="M928" s="31"/>
      <c r="N928" s="31"/>
      <c r="O928" s="31"/>
      <c r="P928" s="31"/>
      <c r="Q928" s="31"/>
      <c r="R928" s="31"/>
      <c r="S928" s="31"/>
      <c r="T928" s="31"/>
      <c r="U928" s="31"/>
      <c r="V928" s="31"/>
      <c r="W928" s="31"/>
    </row>
    <row r="929" spans="1:23">
      <c r="A929" s="31"/>
      <c r="B929" s="31"/>
      <c r="C929" s="31"/>
      <c r="D929" s="31"/>
      <c r="E929" s="31"/>
      <c r="F929" s="31"/>
      <c r="G929" s="31"/>
      <c r="H929" s="31"/>
      <c r="I929" s="31"/>
      <c r="J929" s="31"/>
      <c r="K929" s="31"/>
      <c r="L929" s="31"/>
      <c r="M929" s="31"/>
      <c r="N929" s="31"/>
      <c r="O929" s="31"/>
      <c r="P929" s="31"/>
      <c r="Q929" s="31"/>
      <c r="R929" s="31"/>
      <c r="S929" s="31"/>
      <c r="T929" s="31"/>
      <c r="U929" s="31"/>
      <c r="V929" s="31"/>
      <c r="W929" s="31"/>
    </row>
    <row r="930" spans="1:23">
      <c r="A930" s="31"/>
      <c r="B930" s="31"/>
      <c r="C930" s="31"/>
      <c r="D930" s="31"/>
      <c r="E930" s="31"/>
      <c r="F930" s="31"/>
      <c r="G930" s="31"/>
      <c r="H930" s="31"/>
      <c r="I930" s="31"/>
      <c r="J930" s="31"/>
      <c r="K930" s="31"/>
      <c r="L930" s="31"/>
      <c r="M930" s="31"/>
      <c r="N930" s="31"/>
      <c r="O930" s="31"/>
      <c r="P930" s="31"/>
      <c r="Q930" s="31"/>
      <c r="R930" s="31"/>
      <c r="S930" s="31"/>
      <c r="T930" s="31"/>
      <c r="U930" s="31"/>
      <c r="V930" s="31"/>
      <c r="W930" s="31"/>
    </row>
    <row r="931" spans="1:23">
      <c r="A931" s="31"/>
      <c r="B931" s="31"/>
      <c r="C931" s="31"/>
      <c r="D931" s="31"/>
      <c r="E931" s="31"/>
      <c r="F931" s="31"/>
      <c r="G931" s="31"/>
      <c r="H931" s="31"/>
      <c r="I931" s="31"/>
      <c r="J931" s="31"/>
      <c r="K931" s="31"/>
      <c r="L931" s="31"/>
      <c r="M931" s="31"/>
      <c r="N931" s="31"/>
      <c r="O931" s="31"/>
      <c r="P931" s="31"/>
      <c r="Q931" s="31"/>
      <c r="R931" s="31"/>
      <c r="S931" s="31"/>
      <c r="T931" s="31"/>
      <c r="U931" s="31"/>
      <c r="V931" s="31"/>
      <c r="W931" s="31"/>
    </row>
    <row r="932" spans="1:23">
      <c r="A932" s="31"/>
      <c r="B932" s="31"/>
      <c r="C932" s="31"/>
      <c r="D932" s="31"/>
      <c r="E932" s="31"/>
      <c r="F932" s="31"/>
      <c r="G932" s="31"/>
      <c r="H932" s="31"/>
      <c r="I932" s="31"/>
      <c r="J932" s="31"/>
      <c r="K932" s="31"/>
      <c r="L932" s="31"/>
      <c r="M932" s="31"/>
      <c r="N932" s="31"/>
      <c r="O932" s="31"/>
      <c r="P932" s="31"/>
      <c r="Q932" s="31"/>
      <c r="R932" s="31"/>
      <c r="S932" s="31"/>
      <c r="T932" s="31"/>
      <c r="U932" s="31"/>
      <c r="V932" s="31"/>
      <c r="W932" s="31"/>
    </row>
    <row r="933" spans="1:23">
      <c r="A933" s="31"/>
      <c r="B933" s="31"/>
      <c r="C933" s="31"/>
      <c r="D933" s="31"/>
      <c r="E933" s="31"/>
      <c r="F933" s="31"/>
      <c r="G933" s="31"/>
      <c r="H933" s="31"/>
      <c r="I933" s="31"/>
      <c r="J933" s="31"/>
      <c r="K933" s="31"/>
      <c r="L933" s="31"/>
      <c r="M933" s="31"/>
      <c r="N933" s="31"/>
      <c r="O933" s="31"/>
      <c r="P933" s="31"/>
      <c r="Q933" s="31"/>
      <c r="R933" s="31"/>
      <c r="S933" s="31"/>
      <c r="T933" s="31"/>
      <c r="U933" s="31"/>
      <c r="V933" s="31"/>
      <c r="W933" s="31"/>
    </row>
    <row r="934" spans="1:23">
      <c r="A934" s="31"/>
      <c r="B934" s="31"/>
      <c r="C934" s="31"/>
      <c r="D934" s="31"/>
      <c r="E934" s="31"/>
      <c r="F934" s="31"/>
      <c r="G934" s="31"/>
      <c r="H934" s="31"/>
      <c r="I934" s="31"/>
      <c r="J934" s="31"/>
      <c r="K934" s="31"/>
      <c r="L934" s="31"/>
      <c r="M934" s="31"/>
      <c r="N934" s="31"/>
      <c r="O934" s="31"/>
      <c r="P934" s="31"/>
      <c r="Q934" s="31"/>
      <c r="R934" s="31"/>
      <c r="S934" s="31"/>
      <c r="T934" s="31"/>
      <c r="U934" s="31"/>
      <c r="V934" s="31"/>
      <c r="W934" s="31"/>
    </row>
    <row r="935" spans="1:23">
      <c r="A935" s="31"/>
      <c r="B935" s="31"/>
      <c r="C935" s="31"/>
      <c r="D935" s="31"/>
      <c r="E935" s="31"/>
      <c r="F935" s="31"/>
      <c r="G935" s="31"/>
      <c r="H935" s="31"/>
      <c r="I935" s="31"/>
      <c r="J935" s="31"/>
      <c r="K935" s="31"/>
      <c r="L935" s="31"/>
      <c r="M935" s="31"/>
      <c r="N935" s="31"/>
      <c r="O935" s="31"/>
      <c r="P935" s="31"/>
      <c r="Q935" s="31"/>
      <c r="R935" s="31"/>
      <c r="S935" s="31"/>
      <c r="T935" s="31"/>
      <c r="U935" s="31"/>
      <c r="V935" s="31"/>
      <c r="W935" s="31"/>
    </row>
    <row r="936" spans="1:23">
      <c r="A936" s="31"/>
      <c r="B936" s="31"/>
      <c r="C936" s="31"/>
      <c r="D936" s="31"/>
      <c r="E936" s="31"/>
      <c r="F936" s="31"/>
      <c r="G936" s="31"/>
      <c r="H936" s="31"/>
      <c r="I936" s="31"/>
      <c r="J936" s="31"/>
      <c r="K936" s="31"/>
      <c r="L936" s="31"/>
      <c r="M936" s="31"/>
      <c r="N936" s="31"/>
      <c r="O936" s="31"/>
      <c r="P936" s="31"/>
      <c r="Q936" s="31"/>
      <c r="R936" s="31"/>
      <c r="S936" s="31"/>
      <c r="T936" s="31"/>
      <c r="U936" s="31"/>
      <c r="V936" s="31"/>
      <c r="W936" s="31"/>
    </row>
    <row r="937" spans="1:23">
      <c r="A937" s="31"/>
      <c r="B937" s="31"/>
      <c r="C937" s="31"/>
      <c r="D937" s="31"/>
      <c r="E937" s="31"/>
      <c r="F937" s="31"/>
      <c r="G937" s="31"/>
      <c r="H937" s="31"/>
      <c r="I937" s="31"/>
      <c r="J937" s="31"/>
      <c r="K937" s="31"/>
      <c r="L937" s="31"/>
      <c r="M937" s="31"/>
      <c r="N937" s="31"/>
      <c r="O937" s="31"/>
      <c r="P937" s="31"/>
      <c r="Q937" s="31"/>
      <c r="R937" s="31"/>
      <c r="S937" s="31"/>
      <c r="T937" s="31"/>
      <c r="U937" s="31"/>
      <c r="V937" s="31"/>
      <c r="W937" s="31"/>
    </row>
    <row r="938" spans="1:23">
      <c r="A938" s="31"/>
      <c r="B938" s="31"/>
      <c r="C938" s="31"/>
      <c r="D938" s="31"/>
      <c r="E938" s="31"/>
      <c r="F938" s="31"/>
      <c r="G938" s="31"/>
      <c r="H938" s="31"/>
      <c r="I938" s="31"/>
      <c r="J938" s="31"/>
      <c r="K938" s="31"/>
      <c r="L938" s="31"/>
      <c r="M938" s="31"/>
      <c r="N938" s="31"/>
      <c r="O938" s="31"/>
      <c r="P938" s="31"/>
      <c r="Q938" s="31"/>
      <c r="R938" s="31"/>
      <c r="S938" s="31"/>
      <c r="T938" s="31"/>
      <c r="U938" s="31"/>
      <c r="V938" s="31"/>
      <c r="W938" s="31"/>
    </row>
    <row r="939" spans="1:23">
      <c r="A939" s="31"/>
      <c r="B939" s="31"/>
      <c r="C939" s="31"/>
      <c r="D939" s="31"/>
      <c r="E939" s="31"/>
      <c r="F939" s="31"/>
      <c r="G939" s="31"/>
      <c r="H939" s="31"/>
      <c r="I939" s="31"/>
      <c r="J939" s="31"/>
      <c r="K939" s="31"/>
      <c r="L939" s="31"/>
      <c r="M939" s="31"/>
      <c r="N939" s="31"/>
      <c r="O939" s="31"/>
      <c r="P939" s="31"/>
      <c r="Q939" s="31"/>
      <c r="R939" s="31"/>
      <c r="S939" s="31"/>
      <c r="T939" s="31"/>
      <c r="U939" s="31"/>
      <c r="V939" s="31"/>
      <c r="W939" s="31"/>
    </row>
    <row r="940" spans="1:23">
      <c r="A940" s="31"/>
      <c r="B940" s="31"/>
      <c r="C940" s="31"/>
      <c r="D940" s="31"/>
      <c r="E940" s="31"/>
      <c r="F940" s="31"/>
      <c r="G940" s="31"/>
      <c r="H940" s="31"/>
      <c r="I940" s="31"/>
      <c r="J940" s="31"/>
      <c r="K940" s="31"/>
      <c r="L940" s="31"/>
      <c r="M940" s="31"/>
      <c r="N940" s="31"/>
      <c r="O940" s="31"/>
      <c r="P940" s="31"/>
      <c r="Q940" s="31"/>
      <c r="R940" s="31"/>
      <c r="S940" s="31"/>
      <c r="T940" s="31"/>
      <c r="U940" s="31"/>
      <c r="V940" s="31"/>
      <c r="W940" s="31"/>
    </row>
    <row r="941" spans="1:23">
      <c r="A941" s="31"/>
      <c r="B941" s="31"/>
      <c r="C941" s="31"/>
      <c r="D941" s="31"/>
      <c r="E941" s="31"/>
      <c r="F941" s="31"/>
      <c r="G941" s="31"/>
      <c r="H941" s="31"/>
      <c r="I941" s="31"/>
      <c r="J941" s="31"/>
      <c r="K941" s="31"/>
      <c r="L941" s="31"/>
      <c r="M941" s="31"/>
      <c r="N941" s="31"/>
      <c r="O941" s="31"/>
      <c r="P941" s="31"/>
      <c r="Q941" s="31"/>
      <c r="R941" s="31"/>
      <c r="S941" s="31"/>
      <c r="T941" s="31"/>
      <c r="U941" s="31"/>
      <c r="V941" s="31"/>
      <c r="W941" s="31"/>
    </row>
    <row r="942" spans="1:23">
      <c r="A942" s="31"/>
      <c r="B942" s="31"/>
      <c r="C942" s="31"/>
      <c r="D942" s="31"/>
      <c r="E942" s="31"/>
      <c r="F942" s="31"/>
      <c r="G942" s="31"/>
      <c r="H942" s="31"/>
      <c r="I942" s="31"/>
      <c r="J942" s="31"/>
      <c r="K942" s="31"/>
      <c r="L942" s="31"/>
      <c r="M942" s="31"/>
      <c r="N942" s="31"/>
      <c r="O942" s="31"/>
      <c r="P942" s="31"/>
      <c r="Q942" s="31"/>
      <c r="R942" s="31"/>
      <c r="S942" s="31"/>
      <c r="T942" s="31"/>
      <c r="U942" s="31"/>
      <c r="V942" s="31"/>
      <c r="W942" s="31"/>
    </row>
    <row r="943" spans="1:23">
      <c r="A943" s="31"/>
      <c r="B943" s="31"/>
      <c r="C943" s="31"/>
      <c r="D943" s="31"/>
      <c r="E943" s="31"/>
      <c r="F943" s="31"/>
      <c r="G943" s="31"/>
      <c r="H943" s="31"/>
      <c r="I943" s="31"/>
      <c r="J943" s="31"/>
      <c r="K943" s="31"/>
      <c r="L943" s="31"/>
      <c r="M943" s="31"/>
      <c r="N943" s="31"/>
      <c r="O943" s="31"/>
      <c r="P943" s="31"/>
      <c r="Q943" s="31"/>
      <c r="R943" s="31"/>
      <c r="S943" s="31"/>
      <c r="T943" s="31"/>
      <c r="U943" s="31"/>
      <c r="V943" s="31"/>
      <c r="W943" s="31"/>
    </row>
    <row r="944" spans="1:23">
      <c r="A944" s="31"/>
      <c r="B944" s="31"/>
      <c r="C944" s="31"/>
      <c r="D944" s="31"/>
      <c r="E944" s="31"/>
      <c r="F944" s="31"/>
      <c r="G944" s="31"/>
      <c r="H944" s="31"/>
      <c r="I944" s="31"/>
      <c r="J944" s="31"/>
      <c r="K944" s="31"/>
      <c r="L944" s="31"/>
      <c r="M944" s="31"/>
      <c r="N944" s="31"/>
      <c r="O944" s="31"/>
      <c r="P944" s="31"/>
      <c r="Q944" s="31"/>
      <c r="R944" s="31"/>
      <c r="S944" s="31"/>
      <c r="T944" s="31"/>
      <c r="U944" s="31"/>
      <c r="V944" s="31"/>
      <c r="W944" s="31"/>
    </row>
    <row r="945" spans="1:23">
      <c r="A945" s="31"/>
      <c r="B945" s="31"/>
      <c r="C945" s="31"/>
      <c r="D945" s="31"/>
      <c r="E945" s="31"/>
      <c r="F945" s="31"/>
      <c r="G945" s="31"/>
      <c r="H945" s="31"/>
      <c r="I945" s="31"/>
      <c r="J945" s="31"/>
      <c r="K945" s="31"/>
      <c r="L945" s="31"/>
      <c r="M945" s="31"/>
      <c r="N945" s="31"/>
      <c r="O945" s="31"/>
      <c r="P945" s="31"/>
      <c r="Q945" s="31"/>
      <c r="R945" s="31"/>
      <c r="S945" s="31"/>
      <c r="T945" s="31"/>
      <c r="U945" s="31"/>
      <c r="V945" s="31"/>
      <c r="W945" s="31"/>
    </row>
    <row r="946" spans="1:23">
      <c r="A946" s="31"/>
      <c r="B946" s="31"/>
      <c r="C946" s="31"/>
      <c r="D946" s="31"/>
      <c r="E946" s="31"/>
      <c r="F946" s="31"/>
      <c r="G946" s="31"/>
      <c r="H946" s="31"/>
      <c r="I946" s="31"/>
      <c r="J946" s="31"/>
      <c r="K946" s="31"/>
      <c r="L946" s="31"/>
      <c r="M946" s="31"/>
      <c r="N946" s="31"/>
      <c r="O946" s="31"/>
      <c r="P946" s="31"/>
      <c r="Q946" s="31"/>
      <c r="R946" s="31"/>
      <c r="S946" s="31"/>
      <c r="T946" s="31"/>
      <c r="U946" s="31"/>
      <c r="V946" s="31"/>
      <c r="W946" s="31"/>
    </row>
    <row r="947" spans="1:23">
      <c r="A947" s="31"/>
      <c r="B947" s="31"/>
      <c r="C947" s="31"/>
      <c r="D947" s="31"/>
      <c r="E947" s="31"/>
      <c r="F947" s="31"/>
      <c r="G947" s="31"/>
      <c r="H947" s="31"/>
      <c r="I947" s="31"/>
      <c r="J947" s="31"/>
      <c r="K947" s="31"/>
      <c r="L947" s="31"/>
      <c r="M947" s="31"/>
      <c r="N947" s="31"/>
      <c r="O947" s="31"/>
      <c r="P947" s="31"/>
      <c r="Q947" s="31"/>
      <c r="R947" s="31"/>
      <c r="S947" s="31"/>
      <c r="T947" s="31"/>
      <c r="U947" s="31"/>
      <c r="V947" s="31"/>
      <c r="W947" s="31"/>
    </row>
    <row r="948" spans="1:23">
      <c r="A948" s="31"/>
      <c r="B948" s="31"/>
      <c r="C948" s="31"/>
      <c r="D948" s="31"/>
      <c r="E948" s="31"/>
      <c r="F948" s="31"/>
      <c r="G948" s="31"/>
      <c r="H948" s="31"/>
      <c r="I948" s="31"/>
      <c r="J948" s="31"/>
      <c r="K948" s="31"/>
      <c r="L948" s="31"/>
      <c r="M948" s="31"/>
      <c r="N948" s="31"/>
      <c r="O948" s="31"/>
      <c r="P948" s="31"/>
      <c r="Q948" s="31"/>
      <c r="R948" s="31"/>
      <c r="S948" s="31"/>
      <c r="T948" s="31"/>
      <c r="U948" s="31"/>
      <c r="V948" s="31"/>
      <c r="W948" s="31"/>
    </row>
    <row r="949" spans="1:23">
      <c r="A949" s="31"/>
      <c r="B949" s="31"/>
      <c r="C949" s="31"/>
      <c r="D949" s="31"/>
      <c r="E949" s="31"/>
      <c r="F949" s="31"/>
      <c r="G949" s="31"/>
      <c r="H949" s="31"/>
      <c r="I949" s="31"/>
      <c r="J949" s="31"/>
      <c r="K949" s="31"/>
      <c r="L949" s="31"/>
      <c r="M949" s="31"/>
      <c r="N949" s="31"/>
      <c r="O949" s="31"/>
      <c r="P949" s="31"/>
      <c r="Q949" s="31"/>
      <c r="R949" s="31"/>
      <c r="S949" s="31"/>
      <c r="T949" s="31"/>
      <c r="U949" s="31"/>
      <c r="V949" s="31"/>
      <c r="W949" s="31"/>
    </row>
    <row r="950" spans="1:23">
      <c r="A950" s="31"/>
      <c r="B950" s="31"/>
      <c r="C950" s="31"/>
      <c r="D950" s="31"/>
      <c r="E950" s="31"/>
      <c r="F950" s="31"/>
      <c r="G950" s="31"/>
      <c r="H950" s="31"/>
      <c r="I950" s="31"/>
      <c r="J950" s="31"/>
      <c r="K950" s="31"/>
      <c r="L950" s="31"/>
      <c r="M950" s="31"/>
      <c r="N950" s="31"/>
      <c r="O950" s="31"/>
      <c r="P950" s="31"/>
      <c r="Q950" s="31"/>
      <c r="R950" s="31"/>
      <c r="S950" s="31"/>
      <c r="T950" s="31"/>
      <c r="U950" s="31"/>
      <c r="V950" s="31"/>
      <c r="W950" s="31"/>
    </row>
    <row r="951" spans="1:23">
      <c r="A951" s="31"/>
      <c r="B951" s="31"/>
      <c r="C951" s="31"/>
      <c r="D951" s="31"/>
      <c r="E951" s="31"/>
      <c r="F951" s="31"/>
      <c r="G951" s="31"/>
      <c r="H951" s="31"/>
      <c r="I951" s="31"/>
      <c r="J951" s="31"/>
      <c r="K951" s="31"/>
      <c r="L951" s="31"/>
      <c r="M951" s="31"/>
      <c r="N951" s="31"/>
      <c r="O951" s="31"/>
      <c r="P951" s="31"/>
      <c r="Q951" s="31"/>
      <c r="R951" s="31"/>
      <c r="S951" s="31"/>
      <c r="T951" s="31"/>
      <c r="U951" s="31"/>
      <c r="V951" s="31"/>
      <c r="W951" s="31"/>
    </row>
    <row r="952" spans="1:23">
      <c r="A952" s="31"/>
      <c r="B952" s="31"/>
      <c r="C952" s="31"/>
      <c r="D952" s="31"/>
      <c r="E952" s="31"/>
      <c r="F952" s="31"/>
      <c r="G952" s="31"/>
      <c r="H952" s="31"/>
      <c r="I952" s="31"/>
      <c r="J952" s="31"/>
      <c r="K952" s="31"/>
      <c r="L952" s="31"/>
      <c r="M952" s="31"/>
      <c r="N952" s="31"/>
      <c r="O952" s="31"/>
      <c r="P952" s="31"/>
      <c r="Q952" s="31"/>
      <c r="R952" s="31"/>
      <c r="S952" s="31"/>
      <c r="T952" s="31"/>
      <c r="U952" s="31"/>
      <c r="V952" s="31"/>
      <c r="W952" s="31"/>
    </row>
    <row r="953" spans="1:23">
      <c r="A953" s="31"/>
      <c r="B953" s="31"/>
      <c r="C953" s="31"/>
      <c r="D953" s="31"/>
      <c r="E953" s="31"/>
      <c r="F953" s="31"/>
      <c r="G953" s="31"/>
      <c r="H953" s="31"/>
      <c r="I953" s="31"/>
      <c r="J953" s="31"/>
      <c r="K953" s="31"/>
      <c r="L953" s="31"/>
      <c r="M953" s="31"/>
      <c r="N953" s="31"/>
      <c r="O953" s="31"/>
      <c r="P953" s="31"/>
      <c r="Q953" s="31"/>
      <c r="R953" s="31"/>
      <c r="S953" s="31"/>
      <c r="T953" s="31"/>
      <c r="U953" s="31"/>
      <c r="V953" s="31"/>
      <c r="W953" s="31"/>
    </row>
    <row r="954" spans="1:23">
      <c r="A954" s="31"/>
      <c r="B954" s="31"/>
      <c r="C954" s="31"/>
      <c r="D954" s="31"/>
      <c r="E954" s="31"/>
      <c r="F954" s="31"/>
      <c r="G954" s="31"/>
      <c r="H954" s="31"/>
      <c r="I954" s="31"/>
      <c r="J954" s="31"/>
      <c r="K954" s="31"/>
      <c r="L954" s="31"/>
      <c r="M954" s="31"/>
      <c r="N954" s="31"/>
      <c r="O954" s="31"/>
      <c r="P954" s="31"/>
      <c r="Q954" s="31"/>
      <c r="R954" s="31"/>
      <c r="S954" s="31"/>
      <c r="T954" s="31"/>
      <c r="U954" s="31"/>
      <c r="V954" s="31"/>
      <c r="W954" s="31"/>
    </row>
    <row r="955" spans="1:23">
      <c r="A955" s="31"/>
      <c r="B955" s="31"/>
      <c r="C955" s="31"/>
      <c r="D955" s="31"/>
      <c r="E955" s="31"/>
      <c r="F955" s="31"/>
      <c r="G955" s="31"/>
      <c r="H955" s="31"/>
      <c r="I955" s="31"/>
      <c r="J955" s="31"/>
      <c r="K955" s="31"/>
      <c r="L955" s="31"/>
      <c r="M955" s="31"/>
      <c r="N955" s="31"/>
      <c r="O955" s="31"/>
      <c r="P955" s="31"/>
      <c r="Q955" s="31"/>
      <c r="R955" s="31"/>
      <c r="S955" s="31"/>
      <c r="T955" s="31"/>
      <c r="U955" s="31"/>
      <c r="V955" s="31"/>
      <c r="W955" s="31"/>
    </row>
    <row r="956" spans="1:23">
      <c r="A956" s="31"/>
      <c r="B956" s="31"/>
      <c r="C956" s="31"/>
      <c r="D956" s="31"/>
      <c r="E956" s="31"/>
      <c r="F956" s="31"/>
      <c r="G956" s="31"/>
      <c r="H956" s="31"/>
      <c r="I956" s="31"/>
      <c r="J956" s="31"/>
      <c r="K956" s="31"/>
      <c r="L956" s="31"/>
      <c r="M956" s="31"/>
      <c r="N956" s="31"/>
      <c r="O956" s="31"/>
      <c r="P956" s="31"/>
      <c r="Q956" s="31"/>
      <c r="R956" s="31"/>
      <c r="S956" s="31"/>
      <c r="T956" s="31"/>
      <c r="U956" s="31"/>
      <c r="V956" s="31"/>
      <c r="W956" s="31"/>
    </row>
    <row r="957" spans="1:23">
      <c r="A957" s="31"/>
      <c r="B957" s="31"/>
      <c r="C957" s="31"/>
      <c r="D957" s="31"/>
      <c r="E957" s="31"/>
      <c r="F957" s="31"/>
      <c r="G957" s="31"/>
      <c r="H957" s="31"/>
      <c r="I957" s="31"/>
      <c r="J957" s="31"/>
      <c r="K957" s="31"/>
      <c r="L957" s="31"/>
      <c r="M957" s="31"/>
      <c r="N957" s="31"/>
      <c r="O957" s="31"/>
      <c r="P957" s="31"/>
      <c r="Q957" s="31"/>
      <c r="R957" s="31"/>
      <c r="S957" s="31"/>
      <c r="T957" s="31"/>
      <c r="U957" s="31"/>
      <c r="V957" s="31"/>
      <c r="W957" s="31"/>
    </row>
    <row r="958" spans="1:23">
      <c r="A958" s="31"/>
      <c r="B958" s="31"/>
      <c r="C958" s="31"/>
      <c r="D958" s="31"/>
      <c r="E958" s="31"/>
      <c r="F958" s="31"/>
      <c r="G958" s="31"/>
      <c r="H958" s="31"/>
      <c r="I958" s="31"/>
      <c r="J958" s="31"/>
      <c r="K958" s="31"/>
      <c r="L958" s="31"/>
      <c r="M958" s="31"/>
      <c r="N958" s="31"/>
      <c r="O958" s="31"/>
      <c r="P958" s="31"/>
      <c r="Q958" s="31"/>
      <c r="R958" s="31"/>
      <c r="S958" s="31"/>
      <c r="T958" s="31"/>
      <c r="U958" s="31"/>
      <c r="V958" s="31"/>
      <c r="W958" s="31"/>
    </row>
    <row r="959" spans="1:23">
      <c r="A959" s="31"/>
      <c r="B959" s="31"/>
      <c r="C959" s="31"/>
      <c r="D959" s="31"/>
      <c r="E959" s="31"/>
      <c r="F959" s="31"/>
      <c r="G959" s="31"/>
      <c r="H959" s="31"/>
      <c r="I959" s="31"/>
      <c r="J959" s="31"/>
      <c r="K959" s="31"/>
      <c r="L959" s="31"/>
      <c r="M959" s="31"/>
      <c r="N959" s="31"/>
      <c r="O959" s="31"/>
      <c r="P959" s="31"/>
      <c r="Q959" s="31"/>
      <c r="R959" s="31"/>
      <c r="S959" s="31"/>
      <c r="T959" s="31"/>
      <c r="U959" s="31"/>
      <c r="V959" s="31"/>
      <c r="W959" s="31"/>
    </row>
    <row r="960" spans="1:23">
      <c r="A960" s="31"/>
      <c r="B960" s="31"/>
      <c r="C960" s="31"/>
      <c r="D960" s="31"/>
      <c r="E960" s="31"/>
      <c r="F960" s="31"/>
      <c r="G960" s="31"/>
      <c r="H960" s="31"/>
      <c r="I960" s="31"/>
      <c r="J960" s="31"/>
      <c r="K960" s="31"/>
      <c r="L960" s="31"/>
      <c r="M960" s="31"/>
      <c r="N960" s="31"/>
      <c r="O960" s="31"/>
      <c r="P960" s="31"/>
      <c r="Q960" s="31"/>
      <c r="R960" s="31"/>
      <c r="S960" s="31"/>
      <c r="T960" s="31"/>
      <c r="U960" s="31"/>
      <c r="V960" s="31"/>
      <c r="W960" s="31"/>
    </row>
    <row r="961" spans="1:23">
      <c r="A961" s="31"/>
      <c r="B961" s="31"/>
      <c r="C961" s="31"/>
      <c r="D961" s="31"/>
      <c r="E961" s="31"/>
      <c r="F961" s="31"/>
      <c r="G961" s="31"/>
      <c r="H961" s="31"/>
      <c r="I961" s="31"/>
      <c r="J961" s="31"/>
      <c r="K961" s="31"/>
      <c r="L961" s="31"/>
      <c r="M961" s="31"/>
      <c r="N961" s="31"/>
      <c r="O961" s="31"/>
      <c r="P961" s="31"/>
      <c r="Q961" s="31"/>
      <c r="R961" s="31"/>
      <c r="S961" s="31"/>
      <c r="T961" s="31"/>
      <c r="U961" s="31"/>
      <c r="V961" s="31"/>
      <c r="W961" s="31"/>
    </row>
    <row r="962" spans="1:23">
      <c r="A962" s="31"/>
      <c r="B962" s="31"/>
      <c r="C962" s="31"/>
      <c r="D962" s="31"/>
      <c r="E962" s="31"/>
      <c r="F962" s="31"/>
      <c r="G962" s="31"/>
      <c r="H962" s="31"/>
      <c r="I962" s="31"/>
      <c r="J962" s="31"/>
      <c r="K962" s="31"/>
      <c r="L962" s="31"/>
      <c r="M962" s="31"/>
      <c r="N962" s="31"/>
      <c r="O962" s="31"/>
      <c r="P962" s="31"/>
      <c r="Q962" s="31"/>
      <c r="R962" s="31"/>
      <c r="S962" s="31"/>
      <c r="T962" s="31"/>
      <c r="U962" s="31"/>
      <c r="V962" s="31"/>
      <c r="W962" s="31"/>
    </row>
    <row r="963" spans="1:23">
      <c r="A963" s="31"/>
      <c r="B963" s="31"/>
      <c r="C963" s="31"/>
      <c r="D963" s="31"/>
      <c r="E963" s="31"/>
      <c r="F963" s="31"/>
      <c r="G963" s="31"/>
      <c r="H963" s="31"/>
      <c r="I963" s="31"/>
      <c r="J963" s="31"/>
      <c r="K963" s="31"/>
      <c r="L963" s="31"/>
      <c r="M963" s="31"/>
      <c r="N963" s="31"/>
      <c r="O963" s="31"/>
      <c r="P963" s="31"/>
      <c r="Q963" s="31"/>
      <c r="R963" s="31"/>
      <c r="S963" s="31"/>
      <c r="T963" s="31"/>
      <c r="U963" s="31"/>
      <c r="V963" s="31"/>
      <c r="W963" s="31"/>
    </row>
    <row r="964" spans="1:23">
      <c r="A964" s="31"/>
      <c r="B964" s="31"/>
      <c r="C964" s="31"/>
      <c r="D964" s="31"/>
      <c r="E964" s="31"/>
      <c r="F964" s="31"/>
      <c r="G964" s="31"/>
      <c r="H964" s="31"/>
      <c r="I964" s="31"/>
      <c r="J964" s="31"/>
      <c r="K964" s="31"/>
      <c r="L964" s="31"/>
      <c r="M964" s="31"/>
      <c r="N964" s="31"/>
      <c r="O964" s="31"/>
      <c r="P964" s="31"/>
      <c r="Q964" s="31"/>
      <c r="R964" s="31"/>
      <c r="S964" s="31"/>
      <c r="T964" s="31"/>
      <c r="U964" s="31"/>
      <c r="V964" s="31"/>
      <c r="W964" s="31"/>
    </row>
    <row r="965" spans="1:23">
      <c r="A965" s="31"/>
      <c r="B965" s="31"/>
      <c r="C965" s="31"/>
      <c r="D965" s="31"/>
      <c r="E965" s="31"/>
      <c r="F965" s="31"/>
      <c r="G965" s="31"/>
      <c r="H965" s="31"/>
      <c r="I965" s="31"/>
      <c r="J965" s="31"/>
      <c r="K965" s="31"/>
      <c r="L965" s="31"/>
      <c r="M965" s="31"/>
      <c r="N965" s="31"/>
      <c r="O965" s="31"/>
      <c r="P965" s="31"/>
      <c r="Q965" s="31"/>
      <c r="R965" s="31"/>
      <c r="S965" s="31"/>
      <c r="T965" s="31"/>
      <c r="U965" s="31"/>
      <c r="V965" s="31"/>
      <c r="W965" s="31"/>
    </row>
    <row r="966" spans="1:23">
      <c r="A966" s="31"/>
      <c r="B966" s="31"/>
      <c r="C966" s="31"/>
      <c r="D966" s="31"/>
      <c r="E966" s="31"/>
      <c r="F966" s="31"/>
      <c r="G966" s="31"/>
      <c r="H966" s="31"/>
      <c r="I966" s="31"/>
      <c r="J966" s="31"/>
      <c r="K966" s="31"/>
      <c r="L966" s="31"/>
      <c r="M966" s="31"/>
      <c r="N966" s="31"/>
      <c r="O966" s="31"/>
      <c r="P966" s="31"/>
      <c r="Q966" s="31"/>
      <c r="R966" s="31"/>
      <c r="S966" s="31"/>
      <c r="T966" s="31"/>
      <c r="U966" s="31"/>
      <c r="V966" s="31"/>
      <c r="W966" s="31"/>
    </row>
    <row r="967" spans="1:23">
      <c r="A967" s="31"/>
      <c r="B967" s="31"/>
      <c r="C967" s="31"/>
      <c r="D967" s="31"/>
      <c r="E967" s="31"/>
      <c r="F967" s="31"/>
      <c r="G967" s="31"/>
      <c r="H967" s="31"/>
      <c r="I967" s="31"/>
      <c r="J967" s="31"/>
      <c r="K967" s="31"/>
      <c r="L967" s="31"/>
      <c r="M967" s="31"/>
      <c r="N967" s="31"/>
      <c r="O967" s="31"/>
      <c r="P967" s="31"/>
      <c r="Q967" s="31"/>
      <c r="R967" s="31"/>
      <c r="S967" s="31"/>
      <c r="T967" s="31"/>
      <c r="U967" s="31"/>
      <c r="V967" s="31"/>
      <c r="W967" s="31"/>
    </row>
    <row r="968" spans="1:23">
      <c r="A968" s="31"/>
      <c r="B968" s="31"/>
      <c r="C968" s="31"/>
      <c r="D968" s="31"/>
      <c r="E968" s="31"/>
      <c r="F968" s="31"/>
      <c r="G968" s="31"/>
      <c r="H968" s="31"/>
      <c r="I968" s="31"/>
      <c r="J968" s="31"/>
      <c r="K968" s="31"/>
      <c r="L968" s="31"/>
      <c r="M968" s="31"/>
      <c r="N968" s="31"/>
      <c r="O968" s="31"/>
      <c r="P968" s="31"/>
      <c r="Q968" s="31"/>
      <c r="R968" s="31"/>
      <c r="S968" s="31"/>
      <c r="T968" s="31"/>
      <c r="U968" s="31"/>
      <c r="V968" s="31"/>
      <c r="W968" s="31"/>
    </row>
    <row r="969" spans="1:23">
      <c r="A969" s="31"/>
      <c r="B969" s="31"/>
      <c r="C969" s="31"/>
      <c r="D969" s="31"/>
      <c r="E969" s="31"/>
      <c r="F969" s="31"/>
      <c r="G969" s="31"/>
      <c r="H969" s="31"/>
      <c r="I969" s="31"/>
      <c r="J969" s="31"/>
      <c r="K969" s="31"/>
      <c r="L969" s="31"/>
      <c r="M969" s="31"/>
      <c r="N969" s="31"/>
      <c r="O969" s="31"/>
      <c r="P969" s="31"/>
      <c r="Q969" s="31"/>
      <c r="R969" s="31"/>
      <c r="S969" s="31"/>
      <c r="T969" s="31"/>
      <c r="U969" s="31"/>
      <c r="V969" s="31"/>
      <c r="W969" s="31"/>
    </row>
    <row r="970" spans="1:23">
      <c r="A970" s="31"/>
      <c r="B970" s="31"/>
      <c r="C970" s="31"/>
      <c r="D970" s="31"/>
      <c r="E970" s="31"/>
      <c r="F970" s="31"/>
      <c r="G970" s="31"/>
      <c r="H970" s="31"/>
      <c r="I970" s="31"/>
      <c r="J970" s="31"/>
      <c r="K970" s="31"/>
      <c r="L970" s="31"/>
      <c r="M970" s="31"/>
      <c r="N970" s="31"/>
      <c r="O970" s="31"/>
      <c r="P970" s="31"/>
      <c r="Q970" s="31"/>
      <c r="R970" s="31"/>
      <c r="S970" s="31"/>
      <c r="T970" s="31"/>
      <c r="U970" s="31"/>
      <c r="V970" s="31"/>
      <c r="W970" s="31"/>
    </row>
    <row r="971" spans="1:23">
      <c r="A971" s="31"/>
      <c r="B971" s="31"/>
      <c r="C971" s="31"/>
      <c r="D971" s="31"/>
      <c r="E971" s="31"/>
      <c r="F971" s="31"/>
      <c r="G971" s="31"/>
      <c r="H971" s="31"/>
      <c r="I971" s="31"/>
      <c r="J971" s="31"/>
      <c r="K971" s="31"/>
      <c r="L971" s="31"/>
      <c r="M971" s="31"/>
      <c r="N971" s="31"/>
      <c r="O971" s="31"/>
      <c r="P971" s="31"/>
      <c r="Q971" s="31"/>
      <c r="R971" s="31"/>
      <c r="S971" s="31"/>
      <c r="T971" s="31"/>
      <c r="U971" s="31"/>
      <c r="V971" s="31"/>
      <c r="W971" s="31"/>
    </row>
    <row r="972" spans="1:23">
      <c r="A972" s="31"/>
      <c r="B972" s="31"/>
      <c r="C972" s="31"/>
      <c r="D972" s="31"/>
      <c r="E972" s="31"/>
      <c r="F972" s="31"/>
      <c r="G972" s="31"/>
      <c r="H972" s="31"/>
      <c r="I972" s="31"/>
      <c r="J972" s="31"/>
      <c r="K972" s="31"/>
      <c r="L972" s="31"/>
      <c r="M972" s="31"/>
      <c r="N972" s="31"/>
      <c r="O972" s="31"/>
      <c r="P972" s="31"/>
      <c r="Q972" s="31"/>
      <c r="R972" s="31"/>
      <c r="S972" s="31"/>
      <c r="T972" s="31"/>
      <c r="U972" s="31"/>
      <c r="V972" s="31"/>
      <c r="W972" s="31"/>
    </row>
    <row r="973" spans="1:23">
      <c r="A973" s="31"/>
      <c r="B973" s="31"/>
      <c r="C973" s="31"/>
      <c r="D973" s="31"/>
      <c r="E973" s="31"/>
      <c r="F973" s="31"/>
      <c r="G973" s="31"/>
      <c r="H973" s="31"/>
      <c r="I973" s="31"/>
      <c r="J973" s="31"/>
      <c r="K973" s="31"/>
      <c r="L973" s="31"/>
      <c r="M973" s="31"/>
      <c r="N973" s="31"/>
      <c r="O973" s="31"/>
      <c r="P973" s="31"/>
      <c r="Q973" s="31"/>
      <c r="R973" s="31"/>
      <c r="S973" s="31"/>
      <c r="T973" s="31"/>
      <c r="U973" s="31"/>
      <c r="V973" s="31"/>
      <c r="W973" s="31"/>
    </row>
    <row r="974" spans="1:23">
      <c r="A974" s="31"/>
      <c r="B974" s="31"/>
      <c r="C974" s="31"/>
      <c r="D974" s="31"/>
      <c r="E974" s="31"/>
      <c r="F974" s="31"/>
      <c r="G974" s="31"/>
      <c r="H974" s="31"/>
      <c r="I974" s="31"/>
      <c r="J974" s="31"/>
      <c r="K974" s="31"/>
      <c r="L974" s="31"/>
      <c r="M974" s="31"/>
      <c r="N974" s="31"/>
      <c r="O974" s="31"/>
      <c r="P974" s="31"/>
      <c r="Q974" s="31"/>
      <c r="R974" s="31"/>
      <c r="S974" s="31"/>
      <c r="T974" s="31"/>
      <c r="U974" s="31"/>
      <c r="V974" s="31"/>
      <c r="W974" s="31"/>
    </row>
    <row r="975" spans="1:23">
      <c r="A975" s="31"/>
      <c r="B975" s="31"/>
      <c r="C975" s="31"/>
      <c r="D975" s="31"/>
      <c r="E975" s="31"/>
      <c r="F975" s="31"/>
      <c r="G975" s="31"/>
      <c r="H975" s="31"/>
      <c r="I975" s="31"/>
      <c r="J975" s="31"/>
      <c r="K975" s="31"/>
      <c r="L975" s="31"/>
      <c r="M975" s="31"/>
      <c r="N975" s="31"/>
      <c r="O975" s="31"/>
      <c r="P975" s="31"/>
      <c r="Q975" s="31"/>
      <c r="R975" s="31"/>
      <c r="S975" s="31"/>
      <c r="T975" s="31"/>
      <c r="U975" s="31"/>
      <c r="V975" s="31"/>
      <c r="W975" s="31"/>
    </row>
    <row r="976" spans="1:23">
      <c r="A976" s="31"/>
      <c r="B976" s="31"/>
      <c r="C976" s="31"/>
      <c r="D976" s="31"/>
      <c r="E976" s="31"/>
      <c r="F976" s="31"/>
      <c r="G976" s="31"/>
      <c r="H976" s="31"/>
      <c r="I976" s="31"/>
      <c r="J976" s="31"/>
      <c r="K976" s="31"/>
      <c r="L976" s="31"/>
      <c r="M976" s="31"/>
      <c r="N976" s="31"/>
      <c r="O976" s="31"/>
      <c r="P976" s="31"/>
      <c r="Q976" s="31"/>
      <c r="R976" s="31"/>
      <c r="S976" s="31"/>
      <c r="T976" s="31"/>
      <c r="U976" s="31"/>
      <c r="V976" s="31"/>
      <c r="W976" s="31"/>
    </row>
    <row r="977" spans="1:23">
      <c r="A977" s="31"/>
      <c r="B977" s="31"/>
      <c r="C977" s="31"/>
      <c r="D977" s="31"/>
      <c r="E977" s="31"/>
      <c r="F977" s="31"/>
      <c r="G977" s="31"/>
      <c r="H977" s="31"/>
      <c r="I977" s="31"/>
      <c r="J977" s="31"/>
      <c r="K977" s="31"/>
      <c r="L977" s="31"/>
      <c r="M977" s="31"/>
      <c r="N977" s="31"/>
      <c r="O977" s="31"/>
      <c r="P977" s="31"/>
      <c r="Q977" s="31"/>
      <c r="R977" s="31"/>
      <c r="S977" s="31"/>
      <c r="T977" s="31"/>
      <c r="U977" s="31"/>
      <c r="V977" s="31"/>
      <c r="W977" s="31"/>
    </row>
    <row r="978" spans="1:23">
      <c r="A978" s="31"/>
      <c r="B978" s="31"/>
      <c r="C978" s="31"/>
      <c r="D978" s="31"/>
      <c r="E978" s="31"/>
      <c r="F978" s="31"/>
      <c r="G978" s="31"/>
      <c r="H978" s="31"/>
      <c r="I978" s="31"/>
      <c r="J978" s="31"/>
      <c r="K978" s="31"/>
      <c r="L978" s="31"/>
      <c r="M978" s="31"/>
      <c r="N978" s="31"/>
      <c r="O978" s="31"/>
      <c r="P978" s="31"/>
      <c r="Q978" s="31"/>
      <c r="R978" s="31"/>
      <c r="S978" s="31"/>
      <c r="T978" s="31"/>
      <c r="U978" s="31"/>
      <c r="V978" s="31"/>
      <c r="W978" s="31"/>
    </row>
    <row r="979" spans="1:23">
      <c r="A979" s="31"/>
      <c r="B979" s="31"/>
      <c r="C979" s="31"/>
      <c r="D979" s="31"/>
      <c r="E979" s="31"/>
      <c r="F979" s="31"/>
      <c r="G979" s="31"/>
      <c r="H979" s="31"/>
      <c r="I979" s="31"/>
      <c r="J979" s="31"/>
      <c r="K979" s="31"/>
      <c r="L979" s="31"/>
      <c r="M979" s="31"/>
      <c r="N979" s="31"/>
      <c r="O979" s="31"/>
      <c r="P979" s="31"/>
      <c r="Q979" s="31"/>
      <c r="R979" s="31"/>
      <c r="S979" s="31"/>
      <c r="T979" s="31"/>
      <c r="U979" s="31"/>
      <c r="V979" s="31"/>
      <c r="W979" s="31"/>
    </row>
    <row r="980" spans="1:23">
      <c r="A980" s="31"/>
      <c r="B980" s="31"/>
      <c r="C980" s="31"/>
      <c r="D980" s="31"/>
      <c r="E980" s="31"/>
      <c r="F980" s="31"/>
      <c r="G980" s="31"/>
      <c r="H980" s="31"/>
      <c r="I980" s="31"/>
      <c r="J980" s="31"/>
      <c r="K980" s="31"/>
      <c r="L980" s="31"/>
      <c r="M980" s="31"/>
      <c r="N980" s="31"/>
      <c r="O980" s="31"/>
      <c r="P980" s="31"/>
      <c r="Q980" s="31"/>
      <c r="R980" s="31"/>
      <c r="S980" s="31"/>
      <c r="T980" s="31"/>
      <c r="U980" s="31"/>
      <c r="V980" s="31"/>
      <c r="W980" s="31"/>
    </row>
    <row r="981" spans="1:23">
      <c r="A981" s="31"/>
      <c r="B981" s="31"/>
      <c r="C981" s="31"/>
      <c r="D981" s="31"/>
      <c r="E981" s="31"/>
      <c r="F981" s="31"/>
      <c r="G981" s="31"/>
      <c r="H981" s="31"/>
      <c r="I981" s="31"/>
      <c r="J981" s="31"/>
      <c r="K981" s="31"/>
      <c r="L981" s="31"/>
      <c r="M981" s="31"/>
      <c r="N981" s="31"/>
      <c r="O981" s="31"/>
      <c r="P981" s="31"/>
      <c r="Q981" s="31"/>
      <c r="R981" s="31"/>
      <c r="S981" s="31"/>
      <c r="T981" s="31"/>
      <c r="U981" s="31"/>
      <c r="V981" s="31"/>
      <c r="W981" s="31"/>
    </row>
    <row r="982" spans="1:23">
      <c r="A982" s="31"/>
      <c r="B982" s="31"/>
      <c r="C982" s="31"/>
      <c r="D982" s="31"/>
      <c r="E982" s="31"/>
      <c r="F982" s="31"/>
      <c r="G982" s="31"/>
      <c r="H982" s="31"/>
      <c r="I982" s="31"/>
      <c r="J982" s="31"/>
      <c r="K982" s="31"/>
      <c r="L982" s="31"/>
      <c r="M982" s="31"/>
      <c r="N982" s="31"/>
      <c r="O982" s="31"/>
      <c r="P982" s="31"/>
      <c r="Q982" s="31"/>
      <c r="R982" s="31"/>
      <c r="S982" s="31"/>
      <c r="T982" s="31"/>
      <c r="U982" s="31"/>
      <c r="V982" s="31"/>
      <c r="W982" s="31"/>
    </row>
    <row r="983" spans="1:23">
      <c r="A983" s="31"/>
      <c r="B983" s="31"/>
      <c r="C983" s="31"/>
      <c r="D983" s="31"/>
      <c r="E983" s="31"/>
      <c r="F983" s="31"/>
      <c r="G983" s="31"/>
      <c r="H983" s="31"/>
      <c r="I983" s="31"/>
      <c r="J983" s="31"/>
      <c r="K983" s="31"/>
      <c r="L983" s="31"/>
      <c r="M983" s="31"/>
      <c r="N983" s="31"/>
      <c r="O983" s="31"/>
      <c r="P983" s="31"/>
      <c r="Q983" s="31"/>
      <c r="R983" s="31"/>
      <c r="S983" s="31"/>
      <c r="T983" s="31"/>
      <c r="U983" s="31"/>
      <c r="V983" s="31"/>
      <c r="W983" s="31"/>
    </row>
    <row r="984" spans="1:23">
      <c r="A984" s="31"/>
      <c r="B984" s="31"/>
      <c r="C984" s="31"/>
      <c r="D984" s="31"/>
      <c r="E984" s="31"/>
      <c r="F984" s="31"/>
      <c r="G984" s="31"/>
      <c r="H984" s="31"/>
      <c r="I984" s="31"/>
      <c r="J984" s="31"/>
      <c r="K984" s="31"/>
      <c r="L984" s="31"/>
      <c r="M984" s="31"/>
      <c r="N984" s="31"/>
      <c r="O984" s="31"/>
      <c r="P984" s="31"/>
      <c r="Q984" s="31"/>
      <c r="R984" s="31"/>
      <c r="S984" s="31"/>
      <c r="T984" s="31"/>
      <c r="U984" s="31"/>
      <c r="V984" s="31"/>
      <c r="W984" s="31"/>
    </row>
    <row r="985" spans="1:23">
      <c r="A985" s="31"/>
      <c r="B985" s="31"/>
      <c r="C985" s="31"/>
      <c r="D985" s="31"/>
      <c r="E985" s="31"/>
      <c r="F985" s="31"/>
      <c r="G985" s="31"/>
      <c r="H985" s="31"/>
      <c r="I985" s="31"/>
      <c r="J985" s="31"/>
      <c r="K985" s="31"/>
      <c r="L985" s="31"/>
      <c r="M985" s="31"/>
      <c r="N985" s="31"/>
      <c r="O985" s="31"/>
      <c r="P985" s="31"/>
      <c r="Q985" s="31"/>
      <c r="R985" s="31"/>
      <c r="S985" s="31"/>
      <c r="T985" s="31"/>
      <c r="U985" s="31"/>
      <c r="V985" s="31"/>
      <c r="W985" s="31"/>
    </row>
    <row r="986" spans="1:23">
      <c r="A986" s="31"/>
      <c r="B986" s="31"/>
      <c r="C986" s="31"/>
      <c r="D986" s="31"/>
      <c r="E986" s="31"/>
      <c r="F986" s="31"/>
      <c r="G986" s="31"/>
      <c r="H986" s="31"/>
      <c r="I986" s="31"/>
      <c r="J986" s="31"/>
      <c r="K986" s="31"/>
      <c r="L986" s="31"/>
      <c r="M986" s="31"/>
      <c r="N986" s="31"/>
      <c r="O986" s="31"/>
      <c r="P986" s="31"/>
      <c r="Q986" s="31"/>
      <c r="R986" s="31"/>
      <c r="S986" s="31"/>
      <c r="T986" s="31"/>
      <c r="U986" s="31"/>
      <c r="V986" s="31"/>
      <c r="W986" s="31"/>
    </row>
    <row r="987" spans="1:23">
      <c r="A987" s="31"/>
      <c r="B987" s="31"/>
      <c r="C987" s="31"/>
      <c r="D987" s="31"/>
      <c r="E987" s="31"/>
      <c r="F987" s="31"/>
      <c r="G987" s="31"/>
      <c r="H987" s="31"/>
      <c r="I987" s="31"/>
      <c r="J987" s="31"/>
      <c r="K987" s="31"/>
      <c r="L987" s="31"/>
      <c r="M987" s="31"/>
      <c r="N987" s="31"/>
      <c r="O987" s="31"/>
      <c r="P987" s="31"/>
      <c r="Q987" s="31"/>
      <c r="R987" s="31"/>
      <c r="S987" s="31"/>
      <c r="T987" s="31"/>
      <c r="U987" s="31"/>
      <c r="V987" s="31"/>
      <c r="W987" s="31"/>
    </row>
    <row r="988" spans="1:23">
      <c r="A988" s="31"/>
      <c r="B988" s="31"/>
      <c r="C988" s="31"/>
      <c r="D988" s="31"/>
      <c r="E988" s="31"/>
      <c r="F988" s="31"/>
      <c r="G988" s="31"/>
      <c r="H988" s="31"/>
      <c r="I988" s="31"/>
      <c r="J988" s="31"/>
      <c r="K988" s="31"/>
      <c r="L988" s="31"/>
      <c r="M988" s="31"/>
      <c r="N988" s="31"/>
      <c r="O988" s="31"/>
      <c r="P988" s="31"/>
      <c r="Q988" s="31"/>
      <c r="R988" s="31"/>
      <c r="S988" s="31"/>
      <c r="T988" s="31"/>
      <c r="U988" s="31"/>
      <c r="V988" s="31"/>
      <c r="W988" s="31"/>
    </row>
    <row r="989" spans="1:23">
      <c r="A989" s="31"/>
      <c r="B989" s="31"/>
      <c r="C989" s="31"/>
      <c r="D989" s="31"/>
      <c r="E989" s="31"/>
      <c r="F989" s="31"/>
      <c r="G989" s="31"/>
      <c r="H989" s="31"/>
      <c r="I989" s="31"/>
      <c r="J989" s="31"/>
      <c r="K989" s="31"/>
      <c r="L989" s="31"/>
      <c r="M989" s="31"/>
      <c r="N989" s="31"/>
      <c r="O989" s="31"/>
      <c r="P989" s="31"/>
      <c r="Q989" s="31"/>
      <c r="R989" s="31"/>
      <c r="S989" s="31"/>
      <c r="T989" s="31"/>
      <c r="U989" s="31"/>
      <c r="V989" s="31"/>
      <c r="W989" s="31"/>
    </row>
    <row r="990" spans="1:23">
      <c r="A990" s="31"/>
      <c r="B990" s="31"/>
      <c r="C990" s="31"/>
      <c r="D990" s="31"/>
      <c r="E990" s="31"/>
      <c r="F990" s="31"/>
      <c r="G990" s="31"/>
      <c r="H990" s="31"/>
      <c r="I990" s="31"/>
      <c r="J990" s="31"/>
      <c r="K990" s="31"/>
      <c r="L990" s="31"/>
      <c r="M990" s="31"/>
      <c r="N990" s="31"/>
      <c r="O990" s="31"/>
      <c r="P990" s="31"/>
      <c r="Q990" s="31"/>
      <c r="R990" s="31"/>
      <c r="S990" s="31"/>
      <c r="T990" s="31"/>
      <c r="U990" s="31"/>
      <c r="V990" s="31"/>
      <c r="W990" s="31"/>
    </row>
    <row r="991" spans="1:23">
      <c r="A991" s="31"/>
      <c r="B991" s="31"/>
      <c r="C991" s="31"/>
      <c r="D991" s="31"/>
      <c r="E991" s="31"/>
      <c r="F991" s="31"/>
      <c r="G991" s="31"/>
      <c r="H991" s="31"/>
      <c r="I991" s="31"/>
      <c r="J991" s="31"/>
      <c r="K991" s="31"/>
      <c r="L991" s="31"/>
      <c r="M991" s="31"/>
      <c r="N991" s="31"/>
      <c r="O991" s="31"/>
      <c r="P991" s="31"/>
      <c r="Q991" s="31"/>
      <c r="R991" s="31"/>
      <c r="S991" s="31"/>
      <c r="T991" s="31"/>
      <c r="U991" s="31"/>
      <c r="V991" s="31"/>
      <c r="W991" s="31"/>
    </row>
    <row r="992" spans="1:23">
      <c r="A992" s="31"/>
      <c r="B992" s="31"/>
      <c r="C992" s="31"/>
      <c r="D992" s="31"/>
      <c r="E992" s="31"/>
      <c r="F992" s="31"/>
      <c r="G992" s="31"/>
      <c r="H992" s="31"/>
      <c r="I992" s="31"/>
      <c r="J992" s="31"/>
      <c r="K992" s="31"/>
      <c r="L992" s="31"/>
      <c r="M992" s="31"/>
      <c r="N992" s="31"/>
      <c r="O992" s="31"/>
      <c r="P992" s="31"/>
      <c r="Q992" s="31"/>
      <c r="R992" s="31"/>
      <c r="S992" s="31"/>
      <c r="T992" s="31"/>
      <c r="U992" s="31"/>
      <c r="V992" s="31"/>
      <c r="W992" s="31"/>
    </row>
    <row r="993" spans="1:23">
      <c r="A993" s="31"/>
      <c r="B993" s="31"/>
      <c r="C993" s="31"/>
      <c r="D993" s="31"/>
      <c r="E993" s="31"/>
      <c r="F993" s="31"/>
      <c r="G993" s="31"/>
      <c r="H993" s="31"/>
      <c r="I993" s="31"/>
      <c r="J993" s="31"/>
      <c r="K993" s="31"/>
      <c r="L993" s="31"/>
      <c r="M993" s="31"/>
      <c r="N993" s="31"/>
      <c r="O993" s="31"/>
      <c r="P993" s="31"/>
      <c r="Q993" s="31"/>
      <c r="R993" s="31"/>
      <c r="S993" s="31"/>
      <c r="T993" s="31"/>
      <c r="U993" s="31"/>
      <c r="V993" s="31"/>
      <c r="W993" s="31"/>
    </row>
    <row r="994" spans="1:23">
      <c r="A994" s="31"/>
      <c r="B994" s="31"/>
      <c r="C994" s="31"/>
      <c r="D994" s="31"/>
      <c r="E994" s="31"/>
      <c r="F994" s="31"/>
      <c r="G994" s="31"/>
      <c r="H994" s="31"/>
      <c r="I994" s="31"/>
      <c r="J994" s="31"/>
      <c r="K994" s="31"/>
      <c r="L994" s="31"/>
      <c r="M994" s="31"/>
      <c r="N994" s="31"/>
      <c r="O994" s="31"/>
      <c r="P994" s="31"/>
      <c r="Q994" s="31"/>
      <c r="R994" s="31"/>
      <c r="S994" s="31"/>
      <c r="T994" s="31"/>
      <c r="U994" s="31"/>
      <c r="V994" s="31"/>
      <c r="W994" s="31"/>
    </row>
    <row r="995" spans="1:23">
      <c r="A995" s="31"/>
      <c r="B995" s="31"/>
      <c r="C995" s="31"/>
      <c r="D995" s="31"/>
      <c r="E995" s="31"/>
      <c r="F995" s="31"/>
      <c r="G995" s="31"/>
      <c r="H995" s="31"/>
      <c r="I995" s="31"/>
      <c r="J995" s="31"/>
      <c r="K995" s="31"/>
      <c r="L995" s="31"/>
      <c r="M995" s="31"/>
      <c r="N995" s="31"/>
      <c r="O995" s="31"/>
      <c r="P995" s="31"/>
      <c r="Q995" s="31"/>
      <c r="R995" s="31"/>
      <c r="S995" s="31"/>
      <c r="T995" s="31"/>
      <c r="U995" s="31"/>
      <c r="V995" s="31"/>
      <c r="W995" s="31"/>
    </row>
    <row r="996" spans="1:23">
      <c r="A996" s="31"/>
      <c r="B996" s="31"/>
      <c r="C996" s="31"/>
      <c r="D996" s="31"/>
      <c r="E996" s="31"/>
      <c r="F996" s="31"/>
      <c r="G996" s="31"/>
      <c r="H996" s="31"/>
      <c r="I996" s="31"/>
      <c r="J996" s="31"/>
      <c r="K996" s="31"/>
      <c r="L996" s="31"/>
      <c r="M996" s="31"/>
      <c r="N996" s="31"/>
      <c r="O996" s="31"/>
      <c r="P996" s="31"/>
      <c r="Q996" s="31"/>
      <c r="R996" s="31"/>
      <c r="S996" s="31"/>
      <c r="T996" s="31"/>
      <c r="U996" s="31"/>
      <c r="V996" s="31"/>
      <c r="W996" s="31"/>
    </row>
    <row r="997" spans="1:23">
      <c r="A997" s="31"/>
      <c r="B997" s="31"/>
      <c r="C997" s="31"/>
      <c r="D997" s="31"/>
      <c r="E997" s="31"/>
      <c r="F997" s="31"/>
      <c r="G997" s="31"/>
      <c r="H997" s="31"/>
      <c r="I997" s="31"/>
      <c r="J997" s="31"/>
      <c r="K997" s="31"/>
      <c r="L997" s="31"/>
      <c r="M997" s="31"/>
      <c r="N997" s="31"/>
      <c r="O997" s="31"/>
      <c r="P997" s="31"/>
      <c r="Q997" s="31"/>
      <c r="R997" s="31"/>
      <c r="S997" s="31"/>
      <c r="T997" s="31"/>
      <c r="U997" s="31"/>
      <c r="V997" s="31"/>
      <c r="W997" s="31"/>
    </row>
    <row r="998" spans="1:23">
      <c r="A998" s="31"/>
      <c r="B998" s="31"/>
      <c r="C998" s="31"/>
      <c r="D998" s="31"/>
      <c r="E998" s="31"/>
      <c r="F998" s="31"/>
      <c r="G998" s="31"/>
      <c r="H998" s="31"/>
      <c r="I998" s="31"/>
      <c r="J998" s="31"/>
      <c r="K998" s="31"/>
      <c r="L998" s="31"/>
      <c r="M998" s="31"/>
      <c r="N998" s="31"/>
      <c r="O998" s="31"/>
      <c r="P998" s="31"/>
      <c r="Q998" s="31"/>
      <c r="R998" s="31"/>
      <c r="S998" s="31"/>
      <c r="T998" s="31"/>
      <c r="U998" s="31"/>
      <c r="V998" s="31"/>
      <c r="W998" s="31"/>
    </row>
    <row r="999" spans="1:23">
      <c r="A999" s="31"/>
      <c r="B999" s="31"/>
      <c r="C999" s="31"/>
      <c r="D999" s="31"/>
      <c r="E999" s="31"/>
      <c r="F999" s="31"/>
      <c r="G999" s="31"/>
      <c r="H999" s="31"/>
      <c r="I999" s="31"/>
      <c r="J999" s="31"/>
      <c r="K999" s="31"/>
      <c r="L999" s="31"/>
      <c r="M999" s="31"/>
      <c r="N999" s="31"/>
      <c r="O999" s="31"/>
      <c r="P999" s="31"/>
      <c r="Q999" s="31"/>
      <c r="R999" s="31"/>
      <c r="S999" s="31"/>
      <c r="T999" s="31"/>
      <c r="U999" s="31"/>
      <c r="V999" s="31"/>
      <c r="W999" s="31"/>
    </row>
    <row r="1000" spans="1:23">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row>
    <row r="1001" spans="1:23">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row>
    <row r="1002" spans="1:23">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row>
    <row r="1003" spans="1:23">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row>
    <row r="1004" spans="1:23">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row>
    <row r="1005" spans="1:23">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row>
    <row r="1006" spans="1:23">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row>
    <row r="1007" spans="1:23">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row>
    <row r="1008" spans="1:23">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row>
    <row r="1009" spans="1:23">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row>
    <row r="1010" spans="1:23">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row>
    <row r="1011" spans="1:23">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row>
    <row r="1012" spans="1:23">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row>
    <row r="1013" spans="1:23">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row>
    <row r="1014" spans="1:23">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row>
    <row r="1015" spans="1:23">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row>
    <row r="1016" spans="1:23">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row>
    <row r="1017" spans="1:23">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row>
    <row r="1018" spans="1:23">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row>
    <row r="1019" spans="1:23">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row>
    <row r="1020" spans="1:23">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row>
    <row r="1021" spans="1:23">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row>
    <row r="1022" spans="1:23">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row>
    <row r="1023" spans="1:23">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row>
    <row r="1024" spans="1:23">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row>
    <row r="1025" spans="1:23">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row>
    <row r="1026" spans="1:23">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row>
    <row r="1027" spans="1:23">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row>
    <row r="1028" spans="1:23">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row>
    <row r="1029" spans="1:23">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row>
    <row r="1030" spans="1:23">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row>
    <row r="1031" spans="1:23">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row>
    <row r="1032" spans="1:23">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row>
    <row r="1033" spans="1:23">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row>
    <row r="1034" spans="1:23">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row>
    <row r="1035" spans="1:23">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row>
    <row r="1036" spans="1:23">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row>
    <row r="1037" spans="1:23">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row>
    <row r="1038" spans="1:23">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row>
    <row r="1039" spans="1:23">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row>
    <row r="1040" spans="1:23">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row>
    <row r="1041" spans="1:23">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row>
    <row r="1042" spans="1:23">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row>
    <row r="1043" spans="1:23">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row>
    <row r="1044" spans="1:23">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row>
    <row r="1045" spans="1:23">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row>
    <row r="1046" spans="1:23">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row>
    <row r="1047" spans="1:23">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row>
    <row r="1048" spans="1:23">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row>
    <row r="1049" spans="1:23">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row>
    <row r="1050" spans="1:23">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row>
    <row r="1051" spans="1:23">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row>
    <row r="1052" spans="1:23">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row>
    <row r="1053" spans="1:23">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row>
    <row r="1054" spans="1:23">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row>
    <row r="1055" spans="1:23">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row>
    <row r="1056" spans="1:23">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row>
    <row r="1057" spans="1:23">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row>
    <row r="1058" spans="1:23">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row>
    <row r="1059" spans="1:23">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row>
    <row r="1060" spans="1:23">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row>
    <row r="1061" spans="1:23">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row>
    <row r="1062" spans="1:23">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row>
    <row r="1063" spans="1:23">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row>
    <row r="1064" spans="1:23">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row>
    <row r="1065" spans="1:23">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row>
    <row r="1066" spans="1:23">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row>
    <row r="1067" spans="1:23">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row>
    <row r="1068" spans="1:23">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row>
    <row r="1069" spans="1:23">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row>
    <row r="1070" spans="1:23">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row>
    <row r="1071" spans="1:23">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row>
    <row r="1072" spans="1:23">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row>
    <row r="1073" spans="1:23">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row>
    <row r="1074" spans="1:23">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row>
    <row r="1075" spans="1:23">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row>
    <row r="1076" spans="1:23">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row>
    <row r="1077" spans="1:23">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row>
    <row r="1078" spans="1:23">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row>
    <row r="1079" spans="1:23">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row>
    <row r="1080" spans="1:23">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row>
    <row r="1081" spans="1:23">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row>
    <row r="1082" spans="1:23">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row>
    <row r="1083" spans="1:23">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row>
    <row r="1084" spans="1:23">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row>
    <row r="1085" spans="1:23">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row>
    <row r="1086" spans="1:23">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row>
    <row r="1087" spans="1:23">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row>
    <row r="1088" spans="1:23">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row>
    <row r="1089" spans="1:23">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row>
    <row r="1090" spans="1:23">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row>
    <row r="1091" spans="1:23">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row>
    <row r="1092" spans="1:23">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row>
    <row r="1093" spans="1:23">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row>
    <row r="1094" spans="1:23">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row>
    <row r="1095" spans="1:23">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row>
    <row r="1096" spans="1:23">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row>
    <row r="1097" spans="1:23">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row>
    <row r="1098" spans="1:23">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row>
    <row r="1099" spans="1:23">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row>
    <row r="1100" spans="1:23">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row>
    <row r="1101" spans="1:23">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row>
    <row r="1102" spans="1:23">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row>
    <row r="1103" spans="1:23">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row>
    <row r="1104" spans="1:23">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row>
    <row r="1105" spans="1:23">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row>
    <row r="1106" spans="1:23">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row>
    <row r="1107" spans="1:23">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row>
    <row r="1108" spans="1:23">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row>
    <row r="1109" spans="1:23">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row>
    <row r="1110" spans="1:23">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row>
    <row r="1111" spans="1:23">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row>
    <row r="1112" spans="1:23">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row>
    <row r="1113" spans="1:23">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row>
    <row r="1114" spans="1:23">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row>
    <row r="1115" spans="1:23">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row>
    <row r="1116" spans="1:23">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row>
    <row r="1117" spans="1:23">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row>
    <row r="1118" spans="1:23">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row>
    <row r="1119" spans="1:23">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row>
    <row r="1120" spans="1:23">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row>
    <row r="1121" spans="1:23">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row>
    <row r="1122" spans="1:23">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row>
    <row r="1123" spans="1:23">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row>
    <row r="1124" spans="1:23">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row>
    <row r="1125" spans="1:23">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row>
    <row r="1126" spans="1:23">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row>
    <row r="1127" spans="1:23">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row>
    <row r="1128" spans="1:23">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row>
    <row r="1129" spans="1:23">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row>
    <row r="1130" spans="1:23">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row>
    <row r="1131" spans="1:23">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row>
    <row r="1132" spans="1:23">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row>
    <row r="1133" spans="1:23">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row>
    <row r="1134" spans="1:23">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row>
    <row r="1135" spans="1:23">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row>
    <row r="1136" spans="1:23">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row>
    <row r="1137" spans="1:23">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row>
    <row r="1138" spans="1:23">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row>
    <row r="1139" spans="1:23">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row>
    <row r="1140" spans="1:23">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row>
    <row r="1141" spans="1:23">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row>
    <row r="1142" spans="1:23">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row>
    <row r="1143" spans="1:23">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row>
    <row r="1144" spans="1:23">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row>
    <row r="1145" spans="1:23">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row>
    <row r="1146" spans="1:23">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row>
    <row r="1147" spans="1:23">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row>
    <row r="1148" spans="1:23">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row>
    <row r="1149" spans="1:23">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row>
    <row r="1150" spans="1:23">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row>
    <row r="1151" spans="1:23">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row>
    <row r="1152" spans="1:23">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row>
    <row r="1153" spans="1:23">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row>
    <row r="1154" spans="1:23">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row>
    <row r="1155" spans="1:23">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row>
    <row r="1156" spans="1:23">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row>
    <row r="1157" spans="1:23">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row>
    <row r="1158" spans="1:23">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row>
    <row r="1159" spans="1:23">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row>
    <row r="1160" spans="1:23">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row>
    <row r="1161" spans="1:23">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row>
    <row r="1162" spans="1:23">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row>
    <row r="1163" spans="1:23">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row>
    <row r="1164" spans="1:23">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row>
    <row r="1165" spans="1:23">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row>
    <row r="1166" spans="1:23">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row>
    <row r="1167" spans="1:23">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row>
    <row r="1168" spans="1:23">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row>
    <row r="1169" spans="1:23">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row>
    <row r="1170" spans="1:23">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row>
    <row r="1171" spans="1:23">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row>
    <row r="1172" spans="1:23">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row>
    <row r="1173" spans="1:23">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row>
    <row r="1174" spans="1:23">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row>
    <row r="1175" spans="1:23">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row>
    <row r="1176" spans="1:23">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row>
    <row r="1177" spans="1:23">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row>
    <row r="1178" spans="1:23">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row>
    <row r="1179" spans="1:23">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row>
    <row r="1180" spans="1:23">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row>
    <row r="1181" spans="1:23">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row>
    <row r="1182" spans="1:23">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row>
    <row r="1183" spans="1:23">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row>
    <row r="1184" spans="1:23">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row>
    <row r="1185" spans="1:23">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row>
    <row r="1186" spans="1:23">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row>
    <row r="1187" spans="1:23">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row>
    <row r="1188" spans="1:23">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row>
    <row r="1189" spans="1:23">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row>
    <row r="1190" spans="1:23">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row>
    <row r="1191" spans="1:23">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row>
    <row r="1192" spans="1:23">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row>
    <row r="1193" spans="1:23">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row>
    <row r="1194" spans="1:23">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row>
    <row r="1195" spans="1:23">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row>
    <row r="1196" spans="1:23">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row>
    <row r="1197" spans="1:23">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row>
    <row r="1198" spans="1:23">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row>
    <row r="1199" spans="1:23">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row>
    <row r="1200" spans="1:23">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row>
    <row r="1201" spans="1:23">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row>
    <row r="1202" spans="1:23">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row>
    <row r="1203" spans="1:23">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row>
    <row r="1204" spans="1:23">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row>
    <row r="1205" spans="1:23">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row>
    <row r="1206" spans="1:23">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row>
    <row r="1207" spans="1:23">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row>
    <row r="1208" spans="1:23">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row>
    <row r="1209" spans="1:23">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row>
    <row r="1210" spans="1:23">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row>
    <row r="1211" spans="1:23">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row>
    <row r="1212" spans="1:23">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row>
    <row r="1213" spans="1:23">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row>
    <row r="1214" spans="1:23">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row>
    <row r="1215" spans="1:23">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row>
    <row r="1216" spans="1:23">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row>
    <row r="1217" spans="1:23">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row>
    <row r="1218" spans="1:23">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row>
    <row r="1219" spans="1:23">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row>
    <row r="1220" spans="1:23">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row>
    <row r="1221" spans="1:23">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row>
    <row r="1222" spans="1:23">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row>
    <row r="1223" spans="1:23">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row>
    <row r="1224" spans="1:23">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row>
    <row r="1225" spans="1:23">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row>
    <row r="1226" spans="1:23">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row>
    <row r="1227" spans="1:23">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row>
    <row r="1228" spans="1:23">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row>
    <row r="1229" spans="1:23">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row>
    <row r="1230" spans="1:23">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row>
    <row r="1231" spans="1:23">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row>
    <row r="1232" spans="1:23">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row>
    <row r="1233" spans="1:23">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row>
    <row r="1234" spans="1:23">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row>
    <row r="1235" spans="1:23">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row>
    <row r="1236" spans="1:23">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row>
    <row r="1237" spans="1:23">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row>
    <row r="1238" spans="1:23">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row>
    <row r="1239" spans="1:23">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row>
    <row r="1240" spans="1:23">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row>
    <row r="1241" spans="1:23">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row>
    <row r="1242" spans="1:23">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row>
    <row r="1243" spans="1:23">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row>
    <row r="1244" spans="1:23">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row>
    <row r="1245" spans="1:23">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row>
    <row r="1246" spans="1:23">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row>
    <row r="1247" spans="1:23">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row>
    <row r="1248" spans="1:23">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row>
    <row r="1249" spans="1:23">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row>
    <row r="1250" spans="1:23">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row>
    <row r="1251" spans="1:23">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row>
    <row r="1252" spans="1:23">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row>
    <row r="1253" spans="1:23">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row>
    <row r="1254" spans="1:23">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row>
    <row r="1255" spans="1:23">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row>
    <row r="1256" spans="1:23">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row>
    <row r="1257" spans="1:23">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row>
    <row r="1258" spans="1:23">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row>
    <row r="1259" spans="1:23">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row>
    <row r="1260" spans="1:23">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row>
    <row r="1261" spans="1:23">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row>
    <row r="1262" spans="1:23">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row>
    <row r="1263" spans="1:23">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row>
    <row r="1264" spans="1:23">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row>
    <row r="1265" spans="1:23">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row>
    <row r="1266" spans="1:23">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row>
    <row r="1267" spans="1:23">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row>
    <row r="1268" spans="1:23">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row>
    <row r="1269" spans="1:23">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row>
    <row r="1270" spans="1:23">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row>
    <row r="1271" spans="1:23">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row>
    <row r="1272" spans="1:23">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row>
    <row r="1273" spans="1:23">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row>
    <row r="1274" spans="1:23">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row>
    <row r="1275" spans="1:23">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row>
    <row r="1276" spans="1:23">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row>
    <row r="1277" spans="1:23">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row>
    <row r="1278" spans="1:23">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row>
    <row r="1279" spans="1:23">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row>
    <row r="1280" spans="1:23">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row>
    <row r="1281" spans="1:23">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row>
    <row r="1282" spans="1:23">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row>
    <row r="1283" spans="1:23">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row>
    <row r="1284" spans="1:23">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row>
    <row r="1285" spans="1:23">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row>
    <row r="1286" spans="1:23">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row>
    <row r="1287" spans="1:23">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row>
    <row r="1288" spans="1:23">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row>
    <row r="1289" spans="1:23">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row>
    <row r="1290" spans="1:23">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row>
    <row r="1291" spans="1:23">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row>
    <row r="1292" spans="1:23">
      <c r="Q1292" s="31"/>
      <c r="R1292" s="31"/>
      <c r="S1292" s="31"/>
      <c r="T1292" s="31"/>
      <c r="U1292" s="31"/>
      <c r="V1292" s="31"/>
      <c r="W1292" s="31"/>
    </row>
    <row r="1293" spans="1:23">
      <c r="Q1293" s="31"/>
      <c r="R1293" s="31"/>
      <c r="S1293" s="31"/>
      <c r="T1293" s="31"/>
      <c r="U1293" s="31"/>
      <c r="V1293" s="31"/>
      <c r="W1293" s="31"/>
    </row>
  </sheetData>
  <sheetProtection password="C536" sheet="1"/>
  <mergeCells count="141">
    <mergeCell ref="R24:X24"/>
    <mergeCell ref="U39:V39"/>
    <mergeCell ref="G37:K38"/>
    <mergeCell ref="AF40:AL40"/>
    <mergeCell ref="D47:G47"/>
    <mergeCell ref="AZ7:AZ21"/>
    <mergeCell ref="AD7:AE7"/>
    <mergeCell ref="AL7:AM7"/>
    <mergeCell ref="L7:M7"/>
    <mergeCell ref="Z7:Z21"/>
    <mergeCell ref="W39:X39"/>
    <mergeCell ref="AU5:AV5"/>
    <mergeCell ref="AU4:AV4"/>
    <mergeCell ref="AA4:AB4"/>
    <mergeCell ref="K4:L4"/>
    <mergeCell ref="AJ6:AP6"/>
    <mergeCell ref="T7:U7"/>
    <mergeCell ref="AA6:AA25"/>
    <mergeCell ref="T5:U5"/>
    <mergeCell ref="S8:W8"/>
    <mergeCell ref="S9:W9"/>
    <mergeCell ref="T4:U4"/>
    <mergeCell ref="AL5:AM5"/>
    <mergeCell ref="AB6:AH6"/>
    <mergeCell ref="K5:L5"/>
    <mergeCell ref="M5:S5"/>
    <mergeCell ref="V5:X5"/>
    <mergeCell ref="R6:X6"/>
    <mergeCell ref="V4:X4"/>
    <mergeCell ref="M4:S4"/>
    <mergeCell ref="AP1:AQ2"/>
    <mergeCell ref="AG1:AK1"/>
    <mergeCell ref="AU1:AX1"/>
    <mergeCell ref="AL1:AN1"/>
    <mergeCell ref="AW4:AX4"/>
    <mergeCell ref="AN4:AT4"/>
    <mergeCell ref="AU2:AX3"/>
    <mergeCell ref="AP3:AQ3"/>
    <mergeCell ref="AL4:AM4"/>
    <mergeCell ref="A6:A27"/>
    <mergeCell ref="AW5:AX5"/>
    <mergeCell ref="AN5:AT5"/>
    <mergeCell ref="AR1:AT2"/>
    <mergeCell ref="AL2:AN3"/>
    <mergeCell ref="AC1:AD1"/>
    <mergeCell ref="AO2:AO3"/>
    <mergeCell ref="AS3:AT3"/>
    <mergeCell ref="AE1:AF1"/>
    <mergeCell ref="AG2:AK3"/>
    <mergeCell ref="AA1:AB1"/>
    <mergeCell ref="AA3:AB3"/>
    <mergeCell ref="AC2:AF3"/>
    <mergeCell ref="A2:B2"/>
    <mergeCell ref="D7:E7"/>
    <mergeCell ref="B27:C27"/>
    <mergeCell ref="A4:B4"/>
    <mergeCell ref="D27:E27"/>
    <mergeCell ref="B6:H6"/>
    <mergeCell ref="F5:G5"/>
    <mergeCell ref="AU28:AZ28"/>
    <mergeCell ref="W31:X31"/>
    <mergeCell ref="W28:X28"/>
    <mergeCell ref="AU29:AW29"/>
    <mergeCell ref="AV30:AW30"/>
    <mergeCell ref="AV31:AW31"/>
    <mergeCell ref="Q3:S3"/>
    <mergeCell ref="A37:B37"/>
    <mergeCell ref="N2:N3"/>
    <mergeCell ref="T2:X3"/>
    <mergeCell ref="P1:S2"/>
    <mergeCell ref="A3:B3"/>
    <mergeCell ref="A1:B1"/>
    <mergeCell ref="K1:M1"/>
    <mergeCell ref="T27:U27"/>
    <mergeCell ref="R27:S27"/>
    <mergeCell ref="C1:D1"/>
    <mergeCell ref="A36:B36"/>
    <mergeCell ref="C36:D36"/>
    <mergeCell ref="E36:F36"/>
    <mergeCell ref="L36:N36"/>
    <mergeCell ref="G2:J3"/>
    <mergeCell ref="E1:F1"/>
    <mergeCell ref="K2:M3"/>
    <mergeCell ref="G1:J1"/>
    <mergeCell ref="C2:F3"/>
    <mergeCell ref="B65:C65"/>
    <mergeCell ref="AU35:AZ35"/>
    <mergeCell ref="L37:N38"/>
    <mergeCell ref="O37:O38"/>
    <mergeCell ref="S38:T38"/>
    <mergeCell ref="U36:X36"/>
    <mergeCell ref="U37:X38"/>
    <mergeCell ref="A38:B38"/>
    <mergeCell ref="AH41:AI41"/>
    <mergeCell ref="W35:X35"/>
    <mergeCell ref="D51:G51"/>
    <mergeCell ref="U71:Z71"/>
    <mergeCell ref="U40:V40"/>
    <mergeCell ref="W40:X40"/>
    <mergeCell ref="Z42:Z56"/>
    <mergeCell ref="V68:W68"/>
    <mergeCell ref="U67:W67"/>
    <mergeCell ref="V69:W69"/>
    <mergeCell ref="L65:M65"/>
    <mergeCell ref="D45:G45"/>
    <mergeCell ref="AF64:AG64"/>
    <mergeCell ref="AH64:AI64"/>
    <mergeCell ref="AE40:AE64"/>
    <mergeCell ref="L42:M42"/>
    <mergeCell ref="A41:A65"/>
    <mergeCell ref="B41:H41"/>
    <mergeCell ref="D57:G57"/>
    <mergeCell ref="D65:E65"/>
    <mergeCell ref="J65:K65"/>
    <mergeCell ref="D48:G48"/>
    <mergeCell ref="A39:B39"/>
    <mergeCell ref="L39:M39"/>
    <mergeCell ref="N39:T39"/>
    <mergeCell ref="C37:F38"/>
    <mergeCell ref="D42:E42"/>
    <mergeCell ref="L40:M40"/>
    <mergeCell ref="P36:Q37"/>
    <mergeCell ref="R36:T37"/>
    <mergeCell ref="P38:Q38"/>
    <mergeCell ref="N40:T40"/>
    <mergeCell ref="D55:G55"/>
    <mergeCell ref="D56:G56"/>
    <mergeCell ref="C44:G44"/>
    <mergeCell ref="D46:G46"/>
    <mergeCell ref="D54:G54"/>
    <mergeCell ref="J41:P41"/>
    <mergeCell ref="D52:G52"/>
    <mergeCell ref="D49:G49"/>
    <mergeCell ref="D53:G53"/>
    <mergeCell ref="D50:G50"/>
    <mergeCell ref="W34:X34"/>
    <mergeCell ref="U33:X33"/>
    <mergeCell ref="L27:M27"/>
    <mergeCell ref="G36:K36"/>
    <mergeCell ref="J27:K27"/>
    <mergeCell ref="U31:V31"/>
  </mergeCells>
  <phoneticPr fontId="3"/>
  <conditionalFormatting sqref="Q43:Q64 N8:N12 I43:I64 F8:F19 AI8:AI25 AQ8:AQ25 F25:F26 N16:N25">
    <cfRule type="expression" dxfId="83" priority="48" stopIfTrue="1">
      <formula>E8&lt;F8</formula>
    </cfRule>
  </conditionalFormatting>
  <conditionalFormatting sqref="N27 V27 F27 Q65 Z22:Z25">
    <cfRule type="expression" dxfId="82" priority="49" stopIfTrue="1">
      <formula>D22&lt;F22</formula>
    </cfRule>
  </conditionalFormatting>
  <conditionalFormatting sqref="V13:V14">
    <cfRule type="expression" dxfId="81" priority="52" stopIfTrue="1">
      <formula>$U13&lt;$V13</formula>
    </cfRule>
  </conditionalFormatting>
  <conditionalFormatting sqref="AJ42 F43 AJ48:AJ53">
    <cfRule type="expression" dxfId="80" priority="54" stopIfTrue="1">
      <formula>$E42&lt;$F42</formula>
    </cfRule>
  </conditionalFormatting>
  <conditionalFormatting sqref="F65">
    <cfRule type="expression" dxfId="79" priority="55" stopIfTrue="1">
      <formula>$D65&lt;$F65</formula>
    </cfRule>
  </conditionalFormatting>
  <conditionalFormatting sqref="N44:N64">
    <cfRule type="expression" dxfId="78" priority="56" stopIfTrue="1">
      <formula>M$43&lt;$N44</formula>
    </cfRule>
  </conditionalFormatting>
  <conditionalFormatting sqref="N65">
    <cfRule type="expression" dxfId="77" priority="57" stopIfTrue="1">
      <formula>$L65&lt;$N65</formula>
    </cfRule>
  </conditionalFormatting>
  <conditionalFormatting sqref="AJ62">
    <cfRule type="expression" dxfId="76" priority="67" stopIfTrue="1">
      <formula>$D64&lt;$F64</formula>
    </cfRule>
  </conditionalFormatting>
  <conditionalFormatting sqref="AJ47">
    <cfRule type="expression" dxfId="75" priority="66" stopIfTrue="1">
      <formula>$E46&lt;$F46</formula>
    </cfRule>
  </conditionalFormatting>
  <conditionalFormatting sqref="AJ55">
    <cfRule type="expression" dxfId="74" priority="78" stopIfTrue="1">
      <formula>$E54&lt;$F54</formula>
    </cfRule>
  </conditionalFormatting>
  <conditionalFormatting sqref="AJ56 AJ54 AJ46">
    <cfRule type="expression" dxfId="73" priority="79" stopIfTrue="1">
      <formula>#REF!&lt;#REF!</formula>
    </cfRule>
  </conditionalFormatting>
  <conditionalFormatting sqref="AJ57:AJ59">
    <cfRule type="expression" dxfId="72" priority="80" stopIfTrue="1">
      <formula>$E55&lt;$F55</formula>
    </cfRule>
  </conditionalFormatting>
  <conditionalFormatting sqref="V10">
    <cfRule type="expression" dxfId="71" priority="47" stopIfTrue="1">
      <formula>$U10&lt;$V10</formula>
    </cfRule>
  </conditionalFormatting>
  <conditionalFormatting sqref="V11">
    <cfRule type="expression" dxfId="70" priority="46" stopIfTrue="1">
      <formula>$U11&lt;$V11</formula>
    </cfRule>
  </conditionalFormatting>
  <conditionalFormatting sqref="V12">
    <cfRule type="expression" dxfId="69" priority="45" stopIfTrue="1">
      <formula>$U12&lt;$V12</formula>
    </cfRule>
  </conditionalFormatting>
  <conditionalFormatting sqref="N13:N16">
    <cfRule type="expression" dxfId="68" priority="42" stopIfTrue="1">
      <formula>M13&lt;N13</formula>
    </cfRule>
  </conditionalFormatting>
  <conditionalFormatting sqref="I65">
    <cfRule type="expression" dxfId="67" priority="86" stopIfTrue="1">
      <formula>G65&lt;I65</formula>
    </cfRule>
  </conditionalFormatting>
  <conditionalFormatting sqref="AJ61">
    <cfRule type="expression" dxfId="66" priority="89" stopIfTrue="1">
      <formula>$E58&lt;$F58</formula>
    </cfRule>
  </conditionalFormatting>
  <conditionalFormatting sqref="AJ60">
    <cfRule type="expression" dxfId="65" priority="90" stopIfTrue="1">
      <formula>#REF!&lt;#REF!</formula>
    </cfRule>
  </conditionalFormatting>
  <conditionalFormatting sqref="AI26 AQ26 N26">
    <cfRule type="expression" dxfId="64" priority="30" stopIfTrue="1">
      <formula>M26&lt;N26</formula>
    </cfRule>
  </conditionalFormatting>
  <conditionalFormatting sqref="Z26">
    <cfRule type="expression" dxfId="63" priority="31" stopIfTrue="1">
      <formula>X26&lt;Z26</formula>
    </cfRule>
  </conditionalFormatting>
  <conditionalFormatting sqref="V26">
    <cfRule type="expression" dxfId="62" priority="32" stopIfTrue="1">
      <formula>$U26&lt;$V26</formula>
    </cfRule>
  </conditionalFormatting>
  <conditionalFormatting sqref="F58:F62">
    <cfRule type="expression" dxfId="61" priority="20" stopIfTrue="1">
      <formula>E$43&lt;$N58</formula>
    </cfRule>
  </conditionalFormatting>
  <conditionalFormatting sqref="F63:F64">
    <cfRule type="expression" dxfId="60" priority="19" stopIfTrue="1">
      <formula>E$43&lt;$N63</formula>
    </cfRule>
  </conditionalFormatting>
  <conditionalFormatting sqref="F20:F24">
    <cfRule type="expression" dxfId="59" priority="4" stopIfTrue="1">
      <formula>E20&lt;F20</formula>
    </cfRule>
  </conditionalFormatting>
  <conditionalFormatting sqref="N43">
    <cfRule type="expression" dxfId="58" priority="3" stopIfTrue="1">
      <formula>$E43&lt;$F43</formula>
    </cfRule>
  </conditionalFormatting>
  <conditionalFormatting sqref="V15">
    <cfRule type="expression" dxfId="57" priority="2" stopIfTrue="1">
      <formula>U15&lt;V15</formula>
    </cfRule>
  </conditionalFormatting>
  <conditionalFormatting sqref="V16:V23">
    <cfRule type="expression" dxfId="56" priority="1" stopIfTrue="1">
      <formula>$U16&lt;$V16</formula>
    </cfRule>
  </conditionalFormatting>
  <dataValidations count="1">
    <dataValidation imeMode="off" allowBlank="1" showInputMessage="1" showErrorMessage="1" sqref="U15:V15 U16:U23"/>
  </dataValidations>
  <printOptions verticalCentered="1"/>
  <pageMargins left="0.59055118110236227" right="0.19685039370078741" top="0.19685039370078741" bottom="0.19685039370078741" header="0.51181102362204722" footer="0.51181102362204722"/>
  <pageSetup paperSize="9" scale="80" orientation="landscape" cellComments="asDisplayed" horizontalDpi="1200" verticalDpi="1200" r:id="rId1"/>
  <headerFooter alignWithMargins="0"/>
  <rowBreaks count="1" manualBreakCount="1">
    <brk id="35" min="4" max="25" man="1"/>
  </rowBreaks>
  <colBreaks count="1" manualBreakCount="1">
    <brk id="26" max="3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Q56"/>
  <sheetViews>
    <sheetView showZeros="0" view="pageBreakPreview" zoomScaleNormal="100" zoomScaleSheetLayoutView="100" workbookViewId="0">
      <selection activeCell="R14" sqref="R14"/>
    </sheetView>
  </sheetViews>
  <sheetFormatPr defaultRowHeight="11.25"/>
  <cols>
    <col min="1" max="1" width="3.375" style="21" customWidth="1"/>
    <col min="2" max="2" width="6.625" style="21" customWidth="1"/>
    <col min="3" max="3" width="9.5" style="21" customWidth="1"/>
    <col min="4" max="4" width="1.375" style="21" customWidth="1"/>
    <col min="5" max="5" width="5.75" style="21" customWidth="1"/>
    <col min="6" max="6" width="7.625" style="21" customWidth="1"/>
    <col min="7" max="7" width="8.875" style="21" customWidth="1"/>
    <col min="8" max="8" width="1.5" style="21" customWidth="1"/>
    <col min="9" max="9" width="5.75" style="21" customWidth="1"/>
    <col min="10" max="10" width="7.75" style="21" customWidth="1"/>
    <col min="11" max="11" width="6.25" style="21" customWidth="1"/>
    <col min="12" max="12" width="1.5" style="21" customWidth="1"/>
    <col min="13" max="13" width="5.625" style="21" customWidth="1"/>
    <col min="14" max="14" width="7.5" style="21" customWidth="1"/>
    <col min="15" max="15" width="10.375" style="21" customWidth="1"/>
    <col min="16" max="16" width="2.25" style="21" customWidth="1"/>
    <col min="17" max="17" width="5.5" style="21" customWidth="1"/>
    <col min="18" max="18" width="7.625" style="21" customWidth="1"/>
    <col min="19" max="19" width="5" style="21" customWidth="1"/>
    <col min="20" max="20" width="1.625" style="21" customWidth="1"/>
    <col min="21" max="21" width="5.25" style="21" customWidth="1"/>
    <col min="22" max="22" width="7.375" style="21" customWidth="1"/>
    <col min="23" max="23" width="8.25" style="21" customWidth="1"/>
    <col min="24" max="24" width="1.25" style="21" customWidth="1"/>
    <col min="25" max="25" width="5.5" style="21" customWidth="1"/>
    <col min="26" max="26" width="7.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95" t="str">
        <f>東京紙!A1</f>
        <v>2023年</v>
      </c>
      <c r="B1" s="2295"/>
      <c r="C1" s="2299" t="s">
        <v>307</v>
      </c>
      <c r="D1" s="2300"/>
      <c r="E1" s="2191">
        <f>市内河北!E1</f>
        <v>0</v>
      </c>
      <c r="F1" s="2191"/>
      <c r="G1" s="1031"/>
      <c r="H1" s="1964" t="s">
        <v>38</v>
      </c>
      <c r="I1" s="1978"/>
      <c r="J1" s="1978"/>
      <c r="K1" s="1979"/>
      <c r="L1" s="2366" t="s">
        <v>157</v>
      </c>
      <c r="M1" s="2367"/>
      <c r="N1" s="2367"/>
      <c r="O1" s="2368"/>
      <c r="P1" s="1964" t="s">
        <v>40</v>
      </c>
      <c r="Q1" s="1979"/>
      <c r="R1" s="1964" t="s">
        <v>212</v>
      </c>
      <c r="S1" s="2000">
        <f>市内河北!S1</f>
        <v>0</v>
      </c>
      <c r="T1" s="2000"/>
      <c r="U1" s="2001"/>
      <c r="V1" s="2359" t="s">
        <v>41</v>
      </c>
      <c r="W1" s="2300"/>
      <c r="X1" s="2300"/>
      <c r="Y1" s="2300"/>
      <c r="Z1" s="2360"/>
      <c r="AA1" s="20"/>
    </row>
    <row r="2" spans="1:69" ht="18" customHeight="1">
      <c r="A2" s="2285">
        <f>東京紙!A2</f>
        <v>45017</v>
      </c>
      <c r="B2" s="2286"/>
      <c r="C2" s="1966">
        <f>市内河北!C2</f>
        <v>0</v>
      </c>
      <c r="D2" s="1983"/>
      <c r="E2" s="1983"/>
      <c r="F2" s="1983"/>
      <c r="G2" s="1984"/>
      <c r="H2" s="2298">
        <f>市内河北!G2</f>
        <v>0</v>
      </c>
      <c r="I2" s="1983"/>
      <c r="J2" s="1983"/>
      <c r="K2" s="1984"/>
      <c r="L2" s="2298">
        <f>市内河北!L2</f>
        <v>0</v>
      </c>
      <c r="M2" s="1983"/>
      <c r="N2" s="1983"/>
      <c r="O2" s="1984"/>
      <c r="P2" s="2313">
        <f>市内河北!O2</f>
        <v>0</v>
      </c>
      <c r="Q2" s="2314"/>
      <c r="R2" s="2361"/>
      <c r="S2" s="2002"/>
      <c r="T2" s="2002"/>
      <c r="U2" s="2003"/>
      <c r="V2" s="2177">
        <f>市内河北!V2</f>
        <v>0</v>
      </c>
      <c r="W2" s="2178"/>
      <c r="X2" s="2178"/>
      <c r="Y2" s="2178"/>
      <c r="Z2" s="2179"/>
      <c r="AA2" s="20"/>
      <c r="AB2" s="1">
        <v>3</v>
      </c>
    </row>
    <row r="3" spans="1:69" ht="18" customHeight="1">
      <c r="A3" s="2296" t="s">
        <v>254</v>
      </c>
      <c r="B3" s="2297"/>
      <c r="C3" s="2134"/>
      <c r="D3" s="2135"/>
      <c r="E3" s="2135"/>
      <c r="F3" s="2135"/>
      <c r="G3" s="2136"/>
      <c r="H3" s="2171"/>
      <c r="I3" s="2135"/>
      <c r="J3" s="2135"/>
      <c r="K3" s="2136"/>
      <c r="L3" s="2171"/>
      <c r="M3" s="2135"/>
      <c r="N3" s="2135"/>
      <c r="O3" s="2136"/>
      <c r="P3" s="2315"/>
      <c r="Q3" s="2316"/>
      <c r="R3" s="1032" t="s">
        <v>143</v>
      </c>
      <c r="S3" s="2317">
        <f>F29+J29+N29+V29+Z29+R29</f>
        <v>0</v>
      </c>
      <c r="T3" s="2318"/>
      <c r="U3" s="2319"/>
      <c r="V3" s="2180"/>
      <c r="W3" s="2181"/>
      <c r="X3" s="2181"/>
      <c r="Y3" s="2181"/>
      <c r="Z3" s="2182"/>
      <c r="AA3" s="24"/>
      <c r="AB3" s="34"/>
    </row>
    <row r="4" spans="1:69" ht="18" customHeight="1">
      <c r="A4" s="1033"/>
      <c r="B4" s="1033"/>
      <c r="C4" s="314" t="s">
        <v>429</v>
      </c>
      <c r="D4" s="1034"/>
      <c r="E4" s="1034"/>
      <c r="F4" s="1034"/>
      <c r="G4" s="1034"/>
      <c r="H4" s="1034"/>
      <c r="I4" s="1034"/>
      <c r="J4" s="1034"/>
      <c r="K4" s="1035"/>
      <c r="L4" s="2130" t="s">
        <v>567</v>
      </c>
      <c r="M4" s="2131"/>
      <c r="N4" s="2235">
        <f>東京紙!M4</f>
        <v>0</v>
      </c>
      <c r="O4" s="2235"/>
      <c r="P4" s="2235"/>
      <c r="Q4" s="2235"/>
      <c r="R4" s="2235"/>
      <c r="S4" s="2235"/>
      <c r="T4" s="2235"/>
      <c r="U4" s="2236"/>
      <c r="V4" s="2346" t="s">
        <v>42</v>
      </c>
      <c r="W4" s="2354"/>
      <c r="X4" s="2355"/>
      <c r="Y4" s="2346" t="s">
        <v>43</v>
      </c>
      <c r="Z4" s="2347"/>
      <c r="AA4" s="24"/>
      <c r="AB4" s="34"/>
    </row>
    <row r="5" spans="1:69" ht="18" customHeight="1" thickBot="1">
      <c r="A5" s="1033"/>
      <c r="B5" s="1033"/>
      <c r="C5" s="1038" t="s">
        <v>390</v>
      </c>
      <c r="D5" s="1039"/>
      <c r="E5" s="1039"/>
      <c r="F5" s="1039"/>
      <c r="G5" s="1040" t="s">
        <v>566</v>
      </c>
      <c r="H5" s="1039"/>
      <c r="I5" s="1039"/>
      <c r="J5" s="1039"/>
      <c r="K5" s="1041"/>
      <c r="L5" s="2138" t="s">
        <v>568</v>
      </c>
      <c r="M5" s="2139"/>
      <c r="N5" s="2144">
        <f>東京紙!M5</f>
        <v>0</v>
      </c>
      <c r="O5" s="2144"/>
      <c r="P5" s="2144"/>
      <c r="Q5" s="2144"/>
      <c r="R5" s="2144"/>
      <c r="S5" s="2144"/>
      <c r="T5" s="2144"/>
      <c r="U5" s="2356"/>
      <c r="V5" s="2005">
        <f>市内河北!U5</f>
        <v>0</v>
      </c>
      <c r="W5" s="2365"/>
      <c r="X5" s="2006"/>
      <c r="Y5" s="2005">
        <f>市内河北!W5</f>
        <v>0</v>
      </c>
      <c r="Z5" s="2029"/>
      <c r="AA5" s="24"/>
      <c r="AB5" s="34"/>
    </row>
    <row r="6" spans="1:69" ht="17.100000000000001" customHeight="1" thickTop="1" thickBot="1">
      <c r="A6" s="55" t="s">
        <v>44</v>
      </c>
      <c r="B6" s="291"/>
      <c r="C6" s="1774" t="s">
        <v>256</v>
      </c>
      <c r="D6" s="2357" t="s">
        <v>45</v>
      </c>
      <c r="E6" s="2357"/>
      <c r="F6" s="1777" t="s">
        <v>356</v>
      </c>
      <c r="G6" s="978" t="s">
        <v>257</v>
      </c>
      <c r="H6" s="2301" t="s">
        <v>45</v>
      </c>
      <c r="I6" s="2302"/>
      <c r="J6" s="926" t="s">
        <v>356</v>
      </c>
      <c r="K6" s="303" t="s">
        <v>259</v>
      </c>
      <c r="L6" s="62"/>
      <c r="M6" s="119" t="s">
        <v>45</v>
      </c>
      <c r="N6" s="305" t="s">
        <v>356</v>
      </c>
      <c r="O6" s="303" t="s">
        <v>258</v>
      </c>
      <c r="P6" s="2357" t="s">
        <v>45</v>
      </c>
      <c r="Q6" s="2358"/>
      <c r="R6" s="305" t="s">
        <v>356</v>
      </c>
      <c r="S6" s="303" t="s">
        <v>260</v>
      </c>
      <c r="T6" s="2357" t="s">
        <v>45</v>
      </c>
      <c r="U6" s="2358"/>
      <c r="V6" s="305" t="s">
        <v>356</v>
      </c>
      <c r="W6" s="303" t="s">
        <v>354</v>
      </c>
      <c r="X6" s="2357" t="s">
        <v>45</v>
      </c>
      <c r="Y6" s="2358"/>
      <c r="Z6" s="305" t="s">
        <v>356</v>
      </c>
      <c r="AA6" s="37"/>
      <c r="AB6" s="2411" t="s">
        <v>634</v>
      </c>
      <c r="AC6" s="24"/>
      <c r="AD6" s="24"/>
      <c r="AE6" s="24"/>
      <c r="AF6" s="38"/>
    </row>
    <row r="7" spans="1:69" s="40" customFormat="1" ht="20.100000000000001" customHeight="1" thickTop="1">
      <c r="A7" s="2340" t="s">
        <v>99</v>
      </c>
      <c r="B7" s="2341"/>
      <c r="C7" s="1790" t="s">
        <v>822</v>
      </c>
      <c r="D7" s="1773" t="s">
        <v>52</v>
      </c>
      <c r="E7" s="45">
        <v>3550</v>
      </c>
      <c r="F7" s="409"/>
      <c r="G7" s="1834"/>
      <c r="H7" s="1835"/>
      <c r="I7" s="1835"/>
      <c r="J7" s="1842"/>
      <c r="K7" s="2282" t="s">
        <v>263</v>
      </c>
      <c r="L7" s="2266" t="s">
        <v>166</v>
      </c>
      <c r="M7" s="2348">
        <v>2400</v>
      </c>
      <c r="N7" s="2323">
        <v>0</v>
      </c>
      <c r="O7" s="2326" t="s">
        <v>98</v>
      </c>
      <c r="P7" s="2328"/>
      <c r="Q7" s="2351">
        <v>930</v>
      </c>
      <c r="R7" s="2303"/>
      <c r="S7" s="2305"/>
      <c r="T7" s="2307"/>
      <c r="U7" s="2311"/>
      <c r="V7" s="2309"/>
      <c r="W7" s="1449"/>
      <c r="X7" s="902"/>
      <c r="Y7" s="2412">
        <v>1050</v>
      </c>
      <c r="Z7" s="2323">
        <v>0</v>
      </c>
      <c r="AA7" s="39"/>
      <c r="AB7" s="2411"/>
      <c r="AC7" s="21"/>
      <c r="AD7" s="38"/>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row>
    <row r="8" spans="1:69" s="40" customFormat="1" ht="20.100000000000001" customHeight="1">
      <c r="A8" s="2342"/>
      <c r="B8" s="2343"/>
      <c r="C8" s="1791" t="s">
        <v>823</v>
      </c>
      <c r="D8" s="88" t="s">
        <v>52</v>
      </c>
      <c r="E8" s="43">
        <v>3400</v>
      </c>
      <c r="F8" s="293"/>
      <c r="G8" s="1836"/>
      <c r="H8" s="1837"/>
      <c r="I8" s="1837"/>
      <c r="J8" s="1843"/>
      <c r="K8" s="2283"/>
      <c r="L8" s="2267"/>
      <c r="M8" s="2349"/>
      <c r="N8" s="2324"/>
      <c r="O8" s="2327"/>
      <c r="P8" s="2329"/>
      <c r="Q8" s="2352"/>
      <c r="R8" s="2304"/>
      <c r="S8" s="2306"/>
      <c r="T8" s="2308"/>
      <c r="U8" s="2312"/>
      <c r="V8" s="2310"/>
      <c r="W8" s="1450"/>
      <c r="X8" s="903"/>
      <c r="Y8" s="2413"/>
      <c r="Z8" s="2324"/>
      <c r="AA8" s="41"/>
      <c r="AB8" s="241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row>
    <row r="9" spans="1:69" s="40" customFormat="1" ht="20.100000000000001" customHeight="1">
      <c r="A9" s="2342"/>
      <c r="B9" s="2343"/>
      <c r="C9" s="1794" t="s">
        <v>827</v>
      </c>
      <c r="D9" s="88" t="s">
        <v>52</v>
      </c>
      <c r="E9" s="288">
        <v>3400</v>
      </c>
      <c r="F9" s="294">
        <v>0</v>
      </c>
      <c r="G9" s="1836"/>
      <c r="H9" s="1837"/>
      <c r="I9" s="1837"/>
      <c r="J9" s="1843"/>
      <c r="K9" s="2283"/>
      <c r="L9" s="2267"/>
      <c r="M9" s="2349"/>
      <c r="N9" s="2324"/>
      <c r="O9" s="2327"/>
      <c r="P9" s="2329"/>
      <c r="Q9" s="2352"/>
      <c r="R9" s="2304"/>
      <c r="S9" s="2306"/>
      <c r="T9" s="2308"/>
      <c r="U9" s="2312"/>
      <c r="V9" s="2310"/>
      <c r="W9" s="1451"/>
      <c r="X9" s="903"/>
      <c r="Y9" s="2413"/>
      <c r="Z9" s="2324"/>
      <c r="AA9" s="41"/>
      <c r="AB9" s="241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row>
    <row r="10" spans="1:69" s="40" customFormat="1" ht="20.100000000000001" customHeight="1" thickBot="1">
      <c r="A10" s="2344"/>
      <c r="B10" s="2345"/>
      <c r="C10" s="1775" t="s">
        <v>100</v>
      </c>
      <c r="D10" s="88" t="s">
        <v>52</v>
      </c>
      <c r="E10" s="43">
        <v>2700</v>
      </c>
      <c r="F10" s="294">
        <v>0</v>
      </c>
      <c r="G10" s="1838"/>
      <c r="H10" s="1839"/>
      <c r="I10" s="1839"/>
      <c r="J10" s="1844"/>
      <c r="K10" s="2284"/>
      <c r="L10" s="2268"/>
      <c r="M10" s="2350"/>
      <c r="N10" s="2325"/>
      <c r="O10" s="2327"/>
      <c r="P10" s="2329"/>
      <c r="Q10" s="2352"/>
      <c r="R10" s="2304"/>
      <c r="S10" s="2306"/>
      <c r="T10" s="2308"/>
      <c r="U10" s="2312"/>
      <c r="V10" s="2310"/>
      <c r="W10" s="1451" t="s">
        <v>355</v>
      </c>
      <c r="X10" s="903"/>
      <c r="Y10" s="2413"/>
      <c r="Z10" s="2324"/>
      <c r="AA10" s="41"/>
      <c r="AB10" s="241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row>
    <row r="11" spans="1:69" s="40" customFormat="1" ht="20.100000000000001" customHeight="1" thickTop="1">
      <c r="A11" s="107"/>
      <c r="B11" s="1770"/>
      <c r="C11" s="2338" t="s">
        <v>652</v>
      </c>
      <c r="D11" s="2339"/>
      <c r="E11" s="2339"/>
      <c r="F11" s="2339"/>
      <c r="G11" s="1840"/>
      <c r="H11" s="1841"/>
      <c r="I11" s="1841"/>
      <c r="J11" s="1845"/>
      <c r="K11" s="2330" t="s">
        <v>609</v>
      </c>
      <c r="L11" s="2333" t="s">
        <v>549</v>
      </c>
      <c r="M11" s="2336">
        <v>3000</v>
      </c>
      <c r="N11" s="2362">
        <v>0</v>
      </c>
      <c r="O11" s="2406" t="s">
        <v>933</v>
      </c>
      <c r="P11" s="1932"/>
      <c r="Q11" s="2409">
        <v>250</v>
      </c>
      <c r="R11" s="2419"/>
      <c r="S11" s="2327"/>
      <c r="T11" s="2353"/>
      <c r="U11" s="2349"/>
      <c r="V11" s="2401"/>
      <c r="W11" s="1451" t="s">
        <v>337</v>
      </c>
      <c r="X11" s="903"/>
      <c r="Y11" s="2413"/>
      <c r="Z11" s="2324"/>
      <c r="AA11" s="39"/>
      <c r="AB11" s="241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1:69" s="40" customFormat="1" ht="20.100000000000001" customHeight="1">
      <c r="A12" s="2369" t="s">
        <v>101</v>
      </c>
      <c r="B12" s="2327"/>
      <c r="C12" s="1775" t="s">
        <v>337</v>
      </c>
      <c r="D12" s="88" t="s">
        <v>52</v>
      </c>
      <c r="E12" s="43">
        <v>6900</v>
      </c>
      <c r="F12" s="293">
        <v>0</v>
      </c>
      <c r="G12" s="1837"/>
      <c r="H12" s="1837"/>
      <c r="I12" s="1837"/>
      <c r="J12" s="1843"/>
      <c r="K12" s="2331"/>
      <c r="L12" s="2334"/>
      <c r="M12" s="2264"/>
      <c r="N12" s="2363"/>
      <c r="O12" s="2407"/>
      <c r="P12" s="1930"/>
      <c r="Q12" s="2352"/>
      <c r="R12" s="2420"/>
      <c r="S12" s="2327"/>
      <c r="T12" s="2353"/>
      <c r="U12" s="2349"/>
      <c r="V12" s="2401"/>
      <c r="W12" s="1451"/>
      <c r="X12" s="903"/>
      <c r="Y12" s="2413"/>
      <c r="Z12" s="2324"/>
      <c r="AA12" s="41"/>
      <c r="AB12" s="241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1:69" s="40" customFormat="1" ht="20.100000000000001" customHeight="1">
      <c r="A13" s="351"/>
      <c r="B13" s="1771"/>
      <c r="C13" s="1775" t="s">
        <v>103</v>
      </c>
      <c r="D13" s="88" t="s">
        <v>52</v>
      </c>
      <c r="E13" s="43">
        <v>1850</v>
      </c>
      <c r="F13" s="293">
        <v>0</v>
      </c>
      <c r="G13" s="1837"/>
      <c r="H13" s="1837"/>
      <c r="I13" s="1837"/>
      <c r="J13" s="1843"/>
      <c r="K13" s="2331"/>
      <c r="L13" s="2334"/>
      <c r="M13" s="2264"/>
      <c r="N13" s="2363"/>
      <c r="O13" s="2408"/>
      <c r="P13" s="1930"/>
      <c r="Q13" s="2410"/>
      <c r="R13" s="2421"/>
      <c r="S13" s="2327"/>
      <c r="T13" s="2353"/>
      <c r="U13" s="2349"/>
      <c r="V13" s="2401"/>
      <c r="W13" s="1451"/>
      <c r="X13" s="903"/>
      <c r="Y13" s="2413"/>
      <c r="Z13" s="2324"/>
      <c r="AA13" s="41"/>
      <c r="AB13" s="241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1:69" s="40" customFormat="1" ht="20.100000000000001" customHeight="1" thickBot="1">
      <c r="A14" s="2320" t="s">
        <v>104</v>
      </c>
      <c r="B14" s="104" t="s">
        <v>105</v>
      </c>
      <c r="C14" s="1775" t="s">
        <v>106</v>
      </c>
      <c r="D14" s="88" t="s">
        <v>52</v>
      </c>
      <c r="E14" s="43">
        <v>3450</v>
      </c>
      <c r="F14" s="293">
        <v>0</v>
      </c>
      <c r="G14" s="1839"/>
      <c r="H14" s="1839"/>
      <c r="I14" s="1839"/>
      <c r="J14" s="1844"/>
      <c r="K14" s="2332"/>
      <c r="L14" s="2335"/>
      <c r="M14" s="2337"/>
      <c r="N14" s="2364"/>
      <c r="O14" s="1933" t="s">
        <v>934</v>
      </c>
      <c r="P14" s="1934"/>
      <c r="Q14" s="1935">
        <v>100</v>
      </c>
      <c r="R14" s="1936"/>
      <c r="S14" s="2327"/>
      <c r="T14" s="2353"/>
      <c r="U14" s="2349"/>
      <c r="V14" s="2401"/>
      <c r="W14" s="1431"/>
      <c r="X14" s="904"/>
      <c r="Y14" s="2414"/>
      <c r="Z14" s="2325"/>
      <c r="AB14" s="241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1:69" s="40" customFormat="1" ht="20.100000000000001" customHeight="1" thickTop="1">
      <c r="A15" s="2320"/>
      <c r="B15" s="2370" t="s">
        <v>108</v>
      </c>
      <c r="C15" s="1776" t="s">
        <v>261</v>
      </c>
      <c r="D15" s="88" t="s">
        <v>52</v>
      </c>
      <c r="E15" s="43">
        <v>4570</v>
      </c>
      <c r="F15" s="293"/>
      <c r="G15" s="1841"/>
      <c r="H15" s="1841"/>
      <c r="I15" s="1841"/>
      <c r="J15" s="1845"/>
      <c r="K15" s="2322" t="s">
        <v>611</v>
      </c>
      <c r="L15" s="2403" t="s">
        <v>166</v>
      </c>
      <c r="M15" s="2402">
        <v>800</v>
      </c>
      <c r="N15" s="2404"/>
      <c r="O15" s="1931"/>
      <c r="P15" s="183"/>
      <c r="Q15" s="300"/>
      <c r="R15" s="301"/>
      <c r="S15" s="312"/>
      <c r="T15" s="289"/>
      <c r="U15" s="300"/>
      <c r="V15" s="1452"/>
      <c r="W15" s="297"/>
      <c r="X15" s="903"/>
      <c r="Y15" s="905"/>
      <c r="Z15" s="313"/>
      <c r="AB15" s="241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1:69" s="40" customFormat="1" ht="20.100000000000001" customHeight="1">
      <c r="A16" s="2320"/>
      <c r="B16" s="2371"/>
      <c r="C16" s="1775" t="s">
        <v>109</v>
      </c>
      <c r="D16" s="88" t="s">
        <v>52</v>
      </c>
      <c r="E16" s="43">
        <v>2020</v>
      </c>
      <c r="F16" s="293"/>
      <c r="G16" s="1839"/>
      <c r="H16" s="1839"/>
      <c r="I16" s="1839"/>
      <c r="J16" s="1844"/>
      <c r="K16" s="2284"/>
      <c r="L16" s="2268"/>
      <c r="M16" s="2350"/>
      <c r="N16" s="2405"/>
      <c r="O16" s="515"/>
      <c r="P16" s="183"/>
      <c r="Q16" s="300"/>
      <c r="R16" s="1446"/>
      <c r="S16" s="312"/>
      <c r="T16" s="175"/>
      <c r="U16" s="300"/>
      <c r="V16" s="1452"/>
      <c r="W16" s="297"/>
      <c r="X16" s="903"/>
      <c r="Y16" s="905"/>
      <c r="Z16" s="313"/>
      <c r="AB16" s="241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1:69" s="40" customFormat="1" ht="20.100000000000001" customHeight="1">
      <c r="A17" s="2321"/>
      <c r="B17" s="50" t="s">
        <v>107</v>
      </c>
      <c r="C17" s="336" t="s">
        <v>132</v>
      </c>
      <c r="D17" s="220" t="s">
        <v>50</v>
      </c>
      <c r="E17" s="288">
        <v>3500</v>
      </c>
      <c r="F17" s="294"/>
      <c r="G17" s="1772" t="s">
        <v>155</v>
      </c>
      <c r="H17" s="183"/>
      <c r="I17" s="300"/>
      <c r="J17" s="301"/>
      <c r="K17" s="318"/>
      <c r="L17" s="1439"/>
      <c r="M17" s="348"/>
      <c r="N17" s="349"/>
      <c r="O17" s="175"/>
      <c r="P17" s="183"/>
      <c r="Q17" s="300"/>
      <c r="R17" s="1446"/>
      <c r="S17" s="312"/>
      <c r="T17" s="175"/>
      <c r="U17" s="300"/>
      <c r="V17" s="1452"/>
      <c r="W17" s="297"/>
      <c r="X17" s="183"/>
      <c r="Y17" s="300"/>
      <c r="Z17" s="301"/>
      <c r="AB17" s="241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1:69" s="738" customFormat="1" ht="19.5" customHeight="1">
      <c r="A18" s="2385" t="s">
        <v>110</v>
      </c>
      <c r="B18" s="739" t="s">
        <v>111</v>
      </c>
      <c r="C18" s="798" t="s">
        <v>112</v>
      </c>
      <c r="D18" s="799" t="s">
        <v>50</v>
      </c>
      <c r="E18" s="744">
        <v>1850</v>
      </c>
      <c r="F18" s="745"/>
      <c r="G18" s="800" t="s">
        <v>155</v>
      </c>
      <c r="H18" s="801"/>
      <c r="I18" s="775"/>
      <c r="J18" s="762"/>
      <c r="K18" s="567"/>
      <c r="L18" s="956"/>
      <c r="M18" s="775"/>
      <c r="N18" s="762"/>
      <c r="O18" s="567"/>
      <c r="P18" s="801"/>
      <c r="Q18" s="775"/>
      <c r="R18" s="1447"/>
      <c r="S18" s="805"/>
      <c r="T18" s="567"/>
      <c r="U18" s="775"/>
      <c r="V18" s="1453"/>
      <c r="W18" s="802"/>
      <c r="X18" s="801"/>
      <c r="Y18" s="775"/>
      <c r="Z18" s="762"/>
      <c r="AB18" s="2411"/>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row>
    <row r="19" spans="1:69" s="738" customFormat="1" ht="12" customHeight="1">
      <c r="A19" s="2386"/>
      <c r="B19" s="739" t="s">
        <v>113</v>
      </c>
      <c r="C19" s="2281" t="s">
        <v>114</v>
      </c>
      <c r="D19" s="2425" t="s">
        <v>50</v>
      </c>
      <c r="E19" s="2423">
        <v>3500</v>
      </c>
      <c r="F19" s="2422"/>
      <c r="G19" s="800"/>
      <c r="H19" s="801"/>
      <c r="I19" s="775"/>
      <c r="J19" s="762"/>
      <c r="K19" s="802"/>
      <c r="L19" s="956"/>
      <c r="M19" s="775"/>
      <c r="N19" s="762"/>
      <c r="O19" s="802"/>
      <c r="P19" s="801"/>
      <c r="Q19" s="775"/>
      <c r="R19" s="1447"/>
      <c r="S19" s="805"/>
      <c r="T19" s="567"/>
      <c r="U19" s="775"/>
      <c r="V19" s="1453"/>
      <c r="W19" s="802"/>
      <c r="X19" s="801"/>
      <c r="Y19" s="775"/>
      <c r="Z19" s="762"/>
      <c r="AB19" s="2411"/>
      <c r="AC19" s="737"/>
      <c r="AD19" s="737"/>
      <c r="AE19" s="737"/>
      <c r="AF19" s="737"/>
      <c r="AG19" s="737"/>
      <c r="AH19" s="737"/>
      <c r="AI19" s="737"/>
      <c r="AJ19" s="737"/>
      <c r="AK19" s="737"/>
      <c r="AL19" s="737"/>
      <c r="AM19" s="737"/>
      <c r="AN19" s="737"/>
      <c r="AO19" s="737"/>
      <c r="AP19" s="737"/>
      <c r="AQ19" s="737"/>
      <c r="AR19" s="737"/>
      <c r="AS19" s="737"/>
      <c r="AT19" s="737"/>
      <c r="AU19" s="737"/>
      <c r="AV19" s="737"/>
      <c r="AW19" s="737"/>
      <c r="AX19" s="737"/>
      <c r="AY19" s="737"/>
      <c r="AZ19" s="737"/>
      <c r="BA19" s="737"/>
      <c r="BB19" s="737"/>
      <c r="BC19" s="737"/>
      <c r="BD19" s="737"/>
      <c r="BE19" s="737"/>
      <c r="BF19" s="737"/>
      <c r="BG19" s="737"/>
      <c r="BH19" s="737"/>
      <c r="BI19" s="737"/>
      <c r="BJ19" s="737"/>
      <c r="BK19" s="737"/>
      <c r="BL19" s="737"/>
      <c r="BM19" s="737"/>
      <c r="BN19" s="737"/>
      <c r="BO19" s="737"/>
      <c r="BP19" s="737"/>
      <c r="BQ19" s="737"/>
    </row>
    <row r="20" spans="1:69" s="738" customFormat="1" ht="6.75" customHeight="1">
      <c r="A20" s="2386"/>
      <c r="B20" s="2372" t="s">
        <v>115</v>
      </c>
      <c r="C20" s="2281"/>
      <c r="D20" s="2425"/>
      <c r="E20" s="2424"/>
      <c r="F20" s="2422"/>
      <c r="G20" s="800"/>
      <c r="H20" s="801"/>
      <c r="I20" s="775"/>
      <c r="J20" s="762"/>
      <c r="K20" s="802"/>
      <c r="L20" s="956"/>
      <c r="M20" s="775"/>
      <c r="N20" s="762"/>
      <c r="O20" s="802"/>
      <c r="P20" s="801"/>
      <c r="Q20" s="775"/>
      <c r="R20" s="1447"/>
      <c r="S20" s="805"/>
      <c r="T20" s="567"/>
      <c r="U20" s="775"/>
      <c r="V20" s="1453"/>
      <c r="W20" s="802"/>
      <c r="X20" s="801"/>
      <c r="Y20" s="775"/>
      <c r="Z20" s="762"/>
      <c r="AA20" s="773"/>
      <c r="AB20" s="2411"/>
      <c r="AC20" s="737"/>
      <c r="AD20" s="737"/>
      <c r="AE20" s="737"/>
      <c r="AF20" s="737"/>
      <c r="AG20" s="737"/>
      <c r="AH20" s="737"/>
      <c r="AI20" s="737"/>
      <c r="AJ20" s="737"/>
      <c r="AK20" s="737"/>
      <c r="AL20" s="737"/>
      <c r="AM20" s="737"/>
      <c r="AN20" s="737"/>
      <c r="AO20" s="737"/>
      <c r="AP20" s="737"/>
      <c r="AQ20" s="737"/>
      <c r="AR20" s="737"/>
      <c r="AS20" s="737"/>
      <c r="AT20" s="737"/>
      <c r="AU20" s="737"/>
      <c r="AV20" s="737"/>
      <c r="AW20" s="737"/>
      <c r="AX20" s="737"/>
      <c r="AY20" s="737"/>
      <c r="AZ20" s="737"/>
      <c r="BA20" s="737"/>
      <c r="BB20" s="737"/>
      <c r="BC20" s="737"/>
      <c r="BD20" s="737"/>
      <c r="BE20" s="737"/>
      <c r="BF20" s="737"/>
      <c r="BG20" s="737"/>
      <c r="BH20" s="737"/>
      <c r="BI20" s="737"/>
      <c r="BJ20" s="737"/>
      <c r="BK20" s="737"/>
      <c r="BL20" s="737"/>
      <c r="BM20" s="737"/>
      <c r="BN20" s="737"/>
      <c r="BO20" s="737"/>
      <c r="BP20" s="737"/>
      <c r="BQ20" s="737"/>
    </row>
    <row r="21" spans="1:69" s="738" customFormat="1" ht="20.100000000000001" customHeight="1">
      <c r="A21" s="2386"/>
      <c r="B21" s="2373"/>
      <c r="C21" s="803" t="s">
        <v>503</v>
      </c>
      <c r="D21" s="804" t="s">
        <v>50</v>
      </c>
      <c r="E21" s="742">
        <v>1300</v>
      </c>
      <c r="F21" s="755"/>
      <c r="G21" s="800"/>
      <c r="H21" s="801"/>
      <c r="I21" s="775"/>
      <c r="J21" s="762"/>
      <c r="K21" s="567"/>
      <c r="L21" s="956"/>
      <c r="M21" s="775"/>
      <c r="N21" s="762"/>
      <c r="O21" s="805"/>
      <c r="P21" s="801"/>
      <c r="Q21" s="806"/>
      <c r="R21" s="1447"/>
      <c r="S21" s="805"/>
      <c r="T21" s="567"/>
      <c r="U21" s="775"/>
      <c r="V21" s="1453"/>
      <c r="W21" s="802"/>
      <c r="X21" s="801"/>
      <c r="Y21" s="775"/>
      <c r="Z21" s="762"/>
      <c r="AB21" s="2411"/>
      <c r="AC21" s="737"/>
      <c r="AD21" s="737"/>
      <c r="AE21" s="737"/>
      <c r="AF21" s="737"/>
      <c r="AG21" s="737"/>
      <c r="AH21" s="737"/>
      <c r="AI21" s="737"/>
      <c r="AJ21" s="737"/>
      <c r="AK21" s="737"/>
      <c r="AL21" s="737"/>
      <c r="AM21" s="737"/>
      <c r="AN21" s="737"/>
      <c r="AO21" s="737"/>
      <c r="AP21" s="737"/>
      <c r="AQ21" s="737"/>
      <c r="AR21" s="737"/>
      <c r="AS21" s="737"/>
      <c r="AT21" s="737"/>
      <c r="AU21" s="737"/>
      <c r="AV21" s="737"/>
      <c r="AW21" s="737"/>
      <c r="AX21" s="737"/>
      <c r="AY21" s="737"/>
      <c r="AZ21" s="737"/>
      <c r="BA21" s="737"/>
      <c r="BB21" s="737"/>
      <c r="BC21" s="737"/>
      <c r="BD21" s="737"/>
      <c r="BE21" s="737"/>
      <c r="BF21" s="737"/>
      <c r="BG21" s="737"/>
      <c r="BH21" s="737"/>
      <c r="BI21" s="737"/>
      <c r="BJ21" s="737"/>
      <c r="BK21" s="737"/>
      <c r="BL21" s="737"/>
      <c r="BM21" s="737"/>
      <c r="BN21" s="737"/>
      <c r="BO21" s="737"/>
      <c r="BP21" s="737"/>
      <c r="BQ21" s="737"/>
    </row>
    <row r="22" spans="1:69" s="738" customFormat="1" ht="9.75" customHeight="1">
      <c r="A22" s="2386"/>
      <c r="B22" s="2373"/>
      <c r="C22" s="2389" t="s">
        <v>116</v>
      </c>
      <c r="D22" s="2397" t="s">
        <v>50</v>
      </c>
      <c r="E22" s="2336">
        <v>1900</v>
      </c>
      <c r="F22" s="2271"/>
      <c r="G22" s="800"/>
      <c r="H22" s="801"/>
      <c r="I22" s="775"/>
      <c r="J22" s="762"/>
      <c r="K22" s="567"/>
      <c r="L22" s="956"/>
      <c r="M22" s="775"/>
      <c r="N22" s="762"/>
      <c r="O22" s="805"/>
      <c r="P22" s="801"/>
      <c r="Q22" s="806"/>
      <c r="R22" s="1447"/>
      <c r="S22" s="805"/>
      <c r="T22" s="567"/>
      <c r="U22" s="775"/>
      <c r="V22" s="1453"/>
      <c r="W22" s="802"/>
      <c r="X22" s="801"/>
      <c r="Y22" s="775"/>
      <c r="Z22" s="762"/>
      <c r="AB22" s="2411"/>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37"/>
      <c r="AY22" s="737"/>
      <c r="AZ22" s="737"/>
      <c r="BA22" s="737"/>
      <c r="BB22" s="737"/>
      <c r="BC22" s="737"/>
      <c r="BD22" s="737"/>
      <c r="BE22" s="737"/>
      <c r="BF22" s="737"/>
      <c r="BG22" s="737"/>
      <c r="BH22" s="737"/>
      <c r="BI22" s="737"/>
      <c r="BJ22" s="737"/>
      <c r="BK22" s="737"/>
      <c r="BL22" s="737"/>
      <c r="BM22" s="737"/>
      <c r="BN22" s="737"/>
      <c r="BO22" s="737"/>
      <c r="BP22" s="737"/>
      <c r="BQ22" s="737"/>
    </row>
    <row r="23" spans="1:69" s="738" customFormat="1" ht="20.100000000000001" customHeight="1">
      <c r="A23" s="2387" t="s">
        <v>633</v>
      </c>
      <c r="B23" s="2388"/>
      <c r="C23" s="2390"/>
      <c r="D23" s="2398"/>
      <c r="E23" s="2337"/>
      <c r="F23" s="2272"/>
      <c r="G23" s="807" t="s">
        <v>155</v>
      </c>
      <c r="H23" s="808"/>
      <c r="I23" s="779"/>
      <c r="J23" s="769"/>
      <c r="K23" s="807" t="s">
        <v>155</v>
      </c>
      <c r="L23" s="1440"/>
      <c r="M23" s="779"/>
      <c r="N23" s="769"/>
      <c r="O23" s="809"/>
      <c r="P23" s="801"/>
      <c r="Q23" s="806"/>
      <c r="R23" s="1447"/>
      <c r="S23" s="805"/>
      <c r="T23" s="567"/>
      <c r="U23" s="775"/>
      <c r="V23" s="1453"/>
      <c r="W23" s="802"/>
      <c r="X23" s="801"/>
      <c r="Y23" s="775"/>
      <c r="Z23" s="762"/>
      <c r="AB23" s="2411"/>
      <c r="AC23" s="737"/>
      <c r="AD23" s="737"/>
      <c r="AE23" s="737"/>
      <c r="AF23" s="737"/>
      <c r="AG23" s="737"/>
      <c r="AH23" s="737"/>
      <c r="AI23" s="737"/>
      <c r="AJ23" s="737"/>
      <c r="AK23" s="737"/>
      <c r="AL23" s="737"/>
      <c r="AM23" s="737"/>
      <c r="AN23" s="737"/>
      <c r="AO23" s="737"/>
      <c r="AP23" s="737"/>
      <c r="AQ23" s="737"/>
      <c r="AR23" s="737"/>
      <c r="AS23" s="737"/>
      <c r="AT23" s="737"/>
      <c r="AU23" s="737"/>
      <c r="AV23" s="737"/>
      <c r="AW23" s="737"/>
      <c r="AX23" s="737"/>
      <c r="AY23" s="737"/>
      <c r="AZ23" s="737"/>
      <c r="BA23" s="737"/>
      <c r="BB23" s="737"/>
      <c r="BC23" s="737"/>
      <c r="BD23" s="737"/>
      <c r="BE23" s="737"/>
      <c r="BF23" s="737"/>
      <c r="BG23" s="737"/>
      <c r="BH23" s="737"/>
      <c r="BI23" s="737"/>
      <c r="BJ23" s="737"/>
      <c r="BK23" s="737"/>
      <c r="BL23" s="737"/>
      <c r="BM23" s="737"/>
      <c r="BN23" s="737"/>
      <c r="BO23" s="737"/>
      <c r="BP23" s="737"/>
      <c r="BQ23" s="737"/>
    </row>
    <row r="24" spans="1:69" s="738" customFormat="1" ht="20.100000000000001" customHeight="1">
      <c r="A24" s="2374" t="s">
        <v>117</v>
      </c>
      <c r="B24" s="2375"/>
      <c r="C24" s="1847" t="s">
        <v>859</v>
      </c>
      <c r="D24" s="1786" t="s">
        <v>52</v>
      </c>
      <c r="E24" s="1782">
        <v>2350</v>
      </c>
      <c r="F24" s="745"/>
      <c r="G24" s="2330" t="s">
        <v>579</v>
      </c>
      <c r="H24" s="2397" t="s">
        <v>52</v>
      </c>
      <c r="I24" s="2336">
        <v>1600</v>
      </c>
      <c r="J24" s="2271"/>
      <c r="K24" s="2415" t="s">
        <v>102</v>
      </c>
      <c r="L24" s="1441"/>
      <c r="M24" s="2395">
        <v>850</v>
      </c>
      <c r="N24" s="2271"/>
      <c r="O24" s="810" t="s">
        <v>155</v>
      </c>
      <c r="P24" s="801"/>
      <c r="Q24" s="761"/>
      <c r="R24" s="2258"/>
      <c r="S24" s="2260"/>
      <c r="T24" s="2259"/>
      <c r="U24" s="2264"/>
      <c r="V24" s="2287"/>
      <c r="W24" s="802"/>
      <c r="X24" s="801"/>
      <c r="Y24" s="761"/>
      <c r="Z24" s="788"/>
      <c r="AB24" s="2411"/>
      <c r="AC24" s="737"/>
      <c r="AD24" s="737"/>
      <c r="AE24" s="737"/>
      <c r="AF24" s="737"/>
      <c r="AG24" s="737"/>
      <c r="AH24" s="737"/>
      <c r="AI24" s="737"/>
      <c r="AJ24" s="737"/>
      <c r="AK24" s="737"/>
      <c r="AL24" s="737"/>
      <c r="AM24" s="737"/>
      <c r="AN24" s="737"/>
      <c r="AO24" s="737"/>
      <c r="AP24" s="737"/>
      <c r="AQ24" s="737"/>
      <c r="AR24" s="737"/>
      <c r="AS24" s="737"/>
      <c r="AT24" s="737"/>
      <c r="AU24" s="737"/>
      <c r="AV24" s="737"/>
      <c r="AW24" s="737"/>
      <c r="AX24" s="737"/>
      <c r="AY24" s="737"/>
      <c r="AZ24" s="737"/>
      <c r="BA24" s="737"/>
      <c r="BB24" s="737"/>
      <c r="BC24" s="737"/>
      <c r="BD24" s="737"/>
      <c r="BE24" s="737"/>
      <c r="BF24" s="737"/>
      <c r="BG24" s="737"/>
      <c r="BH24" s="737"/>
      <c r="BI24" s="737"/>
      <c r="BJ24" s="737"/>
      <c r="BK24" s="737"/>
      <c r="BL24" s="737"/>
      <c r="BM24" s="737"/>
      <c r="BN24" s="737"/>
      <c r="BO24" s="737"/>
      <c r="BP24" s="737"/>
      <c r="BQ24" s="737"/>
    </row>
    <row r="25" spans="1:69" s="738" customFormat="1" ht="20.100000000000001" customHeight="1">
      <c r="A25" s="2376"/>
      <c r="B25" s="2377"/>
      <c r="C25" s="1781" t="s">
        <v>820</v>
      </c>
      <c r="D25" s="1786" t="s">
        <v>52</v>
      </c>
      <c r="E25" s="1782">
        <v>5000</v>
      </c>
      <c r="F25" s="745"/>
      <c r="G25" s="2331"/>
      <c r="H25" s="2277"/>
      <c r="I25" s="2264"/>
      <c r="J25" s="2399"/>
      <c r="K25" s="2416"/>
      <c r="L25" s="1442"/>
      <c r="M25" s="2396"/>
      <c r="N25" s="2272"/>
      <c r="O25" s="805"/>
      <c r="P25" s="801"/>
      <c r="Q25" s="761"/>
      <c r="R25" s="2258"/>
      <c r="S25" s="2260"/>
      <c r="T25" s="2259"/>
      <c r="U25" s="2264"/>
      <c r="V25" s="2287"/>
      <c r="W25" s="802"/>
      <c r="X25" s="801"/>
      <c r="Y25" s="761"/>
      <c r="Z25" s="788"/>
      <c r="AB25" s="2411"/>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737"/>
      <c r="BK25" s="737"/>
      <c r="BL25" s="737"/>
      <c r="BM25" s="737"/>
      <c r="BN25" s="737"/>
      <c r="BO25" s="737"/>
      <c r="BP25" s="737"/>
      <c r="BQ25" s="737"/>
    </row>
    <row r="26" spans="1:69" s="738" customFormat="1" ht="29.25" customHeight="1">
      <c r="A26" s="2378"/>
      <c r="B26" s="2379"/>
      <c r="C26" s="798" t="s">
        <v>805</v>
      </c>
      <c r="D26" s="1786" t="s">
        <v>52</v>
      </c>
      <c r="E26" s="744">
        <v>3600</v>
      </c>
      <c r="F26" s="745"/>
      <c r="G26" s="2332"/>
      <c r="H26" s="2398"/>
      <c r="I26" s="2337"/>
      <c r="J26" s="2272"/>
      <c r="K26" s="811" t="s">
        <v>103</v>
      </c>
      <c r="L26" s="1443"/>
      <c r="M26" s="748">
        <v>1300</v>
      </c>
      <c r="N26" s="749">
        <v>0</v>
      </c>
      <c r="O26" s="805"/>
      <c r="P26" s="801"/>
      <c r="Q26" s="761"/>
      <c r="R26" s="2258"/>
      <c r="S26" s="2260"/>
      <c r="T26" s="2259"/>
      <c r="U26" s="2264"/>
      <c r="V26" s="2287"/>
      <c r="W26" s="802"/>
      <c r="X26" s="801"/>
      <c r="Y26" s="761"/>
      <c r="Z26" s="788"/>
      <c r="AA26" s="740"/>
      <c r="AB26" s="2411"/>
      <c r="AC26" s="737"/>
      <c r="AD26" s="737"/>
      <c r="AE26" s="737"/>
      <c r="AF26" s="737"/>
      <c r="AG26" s="737"/>
      <c r="AH26" s="737"/>
      <c r="AI26" s="737"/>
      <c r="AJ26" s="737"/>
      <c r="AK26" s="737"/>
      <c r="AL26" s="737"/>
      <c r="AM26" s="737"/>
      <c r="AN26" s="737"/>
      <c r="AO26" s="737"/>
      <c r="AP26" s="737"/>
      <c r="AQ26" s="737"/>
      <c r="AR26" s="737"/>
      <c r="AS26" s="737"/>
      <c r="AT26" s="737"/>
      <c r="AU26" s="737"/>
      <c r="AV26" s="737"/>
      <c r="AW26" s="737"/>
      <c r="AX26" s="737"/>
      <c r="AY26" s="737"/>
      <c r="AZ26" s="737"/>
      <c r="BA26" s="737"/>
      <c r="BB26" s="737"/>
      <c r="BC26" s="737"/>
      <c r="BD26" s="737"/>
      <c r="BE26" s="737"/>
      <c r="BF26" s="737"/>
      <c r="BG26" s="737"/>
      <c r="BH26" s="737"/>
      <c r="BI26" s="737"/>
      <c r="BJ26" s="737"/>
      <c r="BK26" s="737"/>
      <c r="BL26" s="737"/>
      <c r="BM26" s="737"/>
      <c r="BN26" s="737"/>
      <c r="BO26" s="737"/>
      <c r="BP26" s="737"/>
      <c r="BQ26" s="737"/>
    </row>
    <row r="27" spans="1:69" s="738" customFormat="1" ht="16.5" customHeight="1">
      <c r="A27" s="2381" t="s">
        <v>118</v>
      </c>
      <c r="B27" s="2382"/>
      <c r="C27" s="2383" t="s">
        <v>578</v>
      </c>
      <c r="D27" s="2277" t="s">
        <v>52</v>
      </c>
      <c r="E27" s="2393">
        <v>7300</v>
      </c>
      <c r="F27" s="2279">
        <v>0</v>
      </c>
      <c r="G27" s="2331" t="s">
        <v>580</v>
      </c>
      <c r="H27" s="2391" t="s">
        <v>52</v>
      </c>
      <c r="I27" s="2264">
        <v>1200</v>
      </c>
      <c r="J27" s="2399">
        <v>0</v>
      </c>
      <c r="K27" s="2331" t="s">
        <v>610</v>
      </c>
      <c r="L27" s="2417" t="s">
        <v>549</v>
      </c>
      <c r="M27" s="2264">
        <v>2700</v>
      </c>
      <c r="N27" s="2399">
        <v>0</v>
      </c>
      <c r="O27" s="2269" t="s">
        <v>155</v>
      </c>
      <c r="P27" s="2273"/>
      <c r="Q27" s="2293"/>
      <c r="R27" s="2275"/>
      <c r="S27" s="2260"/>
      <c r="T27" s="2262"/>
      <c r="U27" s="2264"/>
      <c r="V27" s="2287"/>
      <c r="W27" s="2289"/>
      <c r="X27" s="2273"/>
      <c r="Y27" s="2293"/>
      <c r="Z27" s="2291"/>
      <c r="AA27" s="740"/>
      <c r="AB27" s="2411"/>
      <c r="AC27" s="737"/>
      <c r="AD27" s="737"/>
      <c r="AE27" s="737"/>
      <c r="AF27" s="737"/>
      <c r="AG27" s="737"/>
      <c r="AH27" s="737"/>
      <c r="AI27" s="737"/>
      <c r="AJ27" s="737"/>
      <c r="AK27" s="737"/>
      <c r="AL27" s="737"/>
      <c r="AM27" s="737"/>
      <c r="AN27" s="737"/>
      <c r="AO27" s="737"/>
      <c r="AP27" s="737"/>
      <c r="AQ27" s="737"/>
      <c r="AR27" s="737"/>
      <c r="AS27" s="737"/>
      <c r="AT27" s="737"/>
      <c r="AU27" s="737"/>
      <c r="AV27" s="737"/>
      <c r="AW27" s="737"/>
      <c r="AX27" s="737"/>
      <c r="AY27" s="737"/>
      <c r="AZ27" s="737"/>
      <c r="BA27" s="737"/>
      <c r="BB27" s="737"/>
      <c r="BC27" s="737"/>
      <c r="BD27" s="737"/>
      <c r="BE27" s="737"/>
      <c r="BF27" s="737"/>
      <c r="BG27" s="737"/>
      <c r="BH27" s="737"/>
      <c r="BI27" s="737"/>
      <c r="BJ27" s="737"/>
      <c r="BK27" s="737"/>
      <c r="BL27" s="737"/>
      <c r="BM27" s="737"/>
      <c r="BN27" s="737"/>
      <c r="BO27" s="737"/>
      <c r="BP27" s="737"/>
      <c r="BQ27" s="737"/>
    </row>
    <row r="28" spans="1:69" s="738" customFormat="1" ht="9" customHeight="1" thickBot="1">
      <c r="A28" s="813"/>
      <c r="B28" s="814"/>
      <c r="C28" s="2384"/>
      <c r="D28" s="2278"/>
      <c r="E28" s="2394"/>
      <c r="F28" s="2280"/>
      <c r="G28" s="2380"/>
      <c r="H28" s="2392"/>
      <c r="I28" s="2265"/>
      <c r="J28" s="2400"/>
      <c r="K28" s="2380"/>
      <c r="L28" s="2418"/>
      <c r="M28" s="2265"/>
      <c r="N28" s="2400"/>
      <c r="O28" s="2270"/>
      <c r="P28" s="2274"/>
      <c r="Q28" s="2294"/>
      <c r="R28" s="2276"/>
      <c r="S28" s="2261"/>
      <c r="T28" s="2263"/>
      <c r="U28" s="2265"/>
      <c r="V28" s="2288"/>
      <c r="W28" s="2290"/>
      <c r="X28" s="2274"/>
      <c r="Y28" s="2294"/>
      <c r="Z28" s="2292"/>
      <c r="AA28" s="740"/>
      <c r="AB28" s="2411"/>
      <c r="AC28" s="737"/>
      <c r="AD28" s="737"/>
      <c r="AE28" s="737"/>
      <c r="AF28" s="737"/>
      <c r="AG28" s="737"/>
      <c r="AH28" s="737"/>
      <c r="AI28" s="737"/>
      <c r="AJ28" s="737"/>
      <c r="AK28" s="737"/>
      <c r="AL28" s="737"/>
      <c r="AM28" s="737"/>
      <c r="AN28" s="737"/>
      <c r="AO28" s="737"/>
      <c r="AP28" s="737"/>
      <c r="AQ28" s="737"/>
      <c r="AR28" s="737"/>
      <c r="AS28" s="737"/>
      <c r="AT28" s="737"/>
      <c r="AU28" s="737"/>
      <c r="AV28" s="737"/>
      <c r="AW28" s="737"/>
      <c r="AX28" s="737"/>
      <c r="AY28" s="737"/>
      <c r="AZ28" s="737"/>
      <c r="BA28" s="737"/>
      <c r="BB28" s="737"/>
      <c r="BC28" s="737"/>
      <c r="BD28" s="737"/>
      <c r="BE28" s="737"/>
      <c r="BF28" s="737"/>
      <c r="BG28" s="737"/>
      <c r="BH28" s="737"/>
      <c r="BI28" s="737"/>
      <c r="BJ28" s="737"/>
      <c r="BK28" s="737"/>
      <c r="BL28" s="737"/>
      <c r="BM28" s="737"/>
      <c r="BN28" s="737"/>
      <c r="BO28" s="737"/>
      <c r="BP28" s="737"/>
      <c r="BQ28" s="737"/>
    </row>
    <row r="29" spans="1:69" s="40" customFormat="1" ht="20.100000000000001" customHeight="1" thickTop="1" thickBot="1">
      <c r="A29" s="46" t="s">
        <v>262</v>
      </c>
      <c r="B29" s="108">
        <f>E29+I29+Q29+M29+U29+Y29</f>
        <v>78320</v>
      </c>
      <c r="C29" s="46" t="s">
        <v>262</v>
      </c>
      <c r="D29" s="109"/>
      <c r="E29" s="47">
        <f>SUM(E7:E28)</f>
        <v>62140</v>
      </c>
      <c r="F29" s="295">
        <f>SUM(F7:F28)</f>
        <v>0</v>
      </c>
      <c r="G29" s="58" t="s">
        <v>262</v>
      </c>
      <c r="H29" s="47">
        <v>0</v>
      </c>
      <c r="I29" s="290">
        <f>SUM(I7:I28)</f>
        <v>2800</v>
      </c>
      <c r="J29" s="299">
        <f>SUM(J7:J28)</f>
        <v>0</v>
      </c>
      <c r="K29" s="58" t="s">
        <v>262</v>
      </c>
      <c r="L29" s="47"/>
      <c r="M29" s="290">
        <f>SUM(M7:M28)</f>
        <v>11050</v>
      </c>
      <c r="N29" s="299">
        <f>SUM(N7:N28)</f>
        <v>0</v>
      </c>
      <c r="O29" s="58" t="s">
        <v>262</v>
      </c>
      <c r="P29" s="35"/>
      <c r="Q29" s="290">
        <f>SUM(Q7:Q28)</f>
        <v>1280</v>
      </c>
      <c r="R29" s="1448">
        <f>SUM(R7:R28)</f>
        <v>0</v>
      </c>
      <c r="S29" s="1438" t="s">
        <v>262</v>
      </c>
      <c r="T29" s="324"/>
      <c r="U29" s="1437">
        <f>SUM(U7:U28)</f>
        <v>0</v>
      </c>
      <c r="V29" s="1454">
        <f>SUM(V7:V28)</f>
        <v>0</v>
      </c>
      <c r="W29" s="58" t="s">
        <v>262</v>
      </c>
      <c r="X29" s="35"/>
      <c r="Y29" s="290">
        <f>SUM(Y7:Y28)</f>
        <v>1050</v>
      </c>
      <c r="Z29" s="299">
        <f>SUM(Z7)</f>
        <v>0</v>
      </c>
      <c r="AA29" s="44"/>
      <c r="AB29" s="241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69" s="40" customFormat="1" ht="15" customHeight="1" thickTop="1">
      <c r="A30" s="85" t="s">
        <v>388</v>
      </c>
      <c r="M30" s="83"/>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69" ht="13.5" customHeight="1">
      <c r="A31" s="1628" t="s">
        <v>435</v>
      </c>
      <c r="B31" s="40"/>
      <c r="M31" s="1526" t="s">
        <v>632</v>
      </c>
      <c r="T31" s="1526" t="s">
        <v>857</v>
      </c>
    </row>
    <row r="32" spans="1:69" s="40" customFormat="1" ht="14.25" customHeight="1">
      <c r="A32" s="83" t="s">
        <v>608</v>
      </c>
      <c r="B32" s="24"/>
      <c r="C32" s="24"/>
      <c r="D32" s="24"/>
      <c r="E32" s="24"/>
      <c r="F32" s="83"/>
      <c r="G32" s="24"/>
      <c r="H32" s="24"/>
      <c r="I32" s="24"/>
      <c r="J32" s="24"/>
      <c r="K32" s="24"/>
      <c r="L32" s="24"/>
      <c r="M32" s="1797"/>
      <c r="N32" s="24"/>
      <c r="O32" s="24"/>
      <c r="P32" s="24"/>
      <c r="Q32" s="24"/>
      <c r="R32" s="24"/>
      <c r="S32" s="24"/>
      <c r="T32" s="24"/>
      <c r="U32" s="24"/>
      <c r="V32" s="226"/>
      <c r="W32" s="2167" t="s">
        <v>575</v>
      </c>
      <c r="X32" s="2167"/>
      <c r="Y32" s="2167"/>
      <c r="Z32" s="2167"/>
      <c r="AA32" s="2167"/>
      <c r="AB32" s="226"/>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row>
    <row r="33" spans="1:28" ht="15" customHeight="1">
      <c r="A33" s="83" t="s">
        <v>832</v>
      </c>
      <c r="B33" s="24"/>
      <c r="C33" s="24"/>
      <c r="D33" s="24"/>
      <c r="E33" s="24"/>
      <c r="F33" s="24"/>
      <c r="G33" s="24"/>
      <c r="H33" s="24"/>
      <c r="I33" s="83"/>
      <c r="J33" s="24"/>
      <c r="K33" s="19"/>
      <c r="L33" s="24"/>
      <c r="M33" s="83" t="s">
        <v>521</v>
      </c>
      <c r="N33" s="24"/>
      <c r="O33" s="24"/>
      <c r="P33" s="24"/>
      <c r="Q33" s="24"/>
      <c r="R33" s="24"/>
      <c r="S33" s="2257"/>
      <c r="T33" s="2257"/>
      <c r="U33" s="2257"/>
      <c r="V33" s="2257"/>
      <c r="W33" s="2257"/>
      <c r="X33" s="1115"/>
      <c r="Y33" s="1956" t="s">
        <v>522</v>
      </c>
      <c r="Z33" s="1956"/>
      <c r="AA33" s="1115"/>
      <c r="AB33" s="68"/>
    </row>
    <row r="34" spans="1:28" ht="15" customHeight="1">
      <c r="A34" s="83" t="s">
        <v>770</v>
      </c>
      <c r="B34" s="24"/>
      <c r="C34" s="24"/>
      <c r="D34" s="24"/>
      <c r="E34" s="24"/>
      <c r="F34" s="24"/>
      <c r="G34" s="24"/>
      <c r="H34" s="24"/>
      <c r="I34" s="83"/>
      <c r="J34" s="24"/>
      <c r="K34" s="19"/>
      <c r="L34" s="24"/>
      <c r="M34" s="83" t="s">
        <v>693</v>
      </c>
      <c r="N34" s="24"/>
      <c r="O34" s="24"/>
      <c r="P34" s="24"/>
      <c r="Q34" s="24"/>
      <c r="R34" s="24"/>
      <c r="S34" s="1430"/>
      <c r="T34" s="1430"/>
      <c r="U34" s="1430"/>
      <c r="V34" s="1430"/>
      <c r="W34" s="1956" t="s">
        <v>496</v>
      </c>
      <c r="X34" s="1956"/>
      <c r="Y34" s="1956"/>
      <c r="Z34" s="1956"/>
      <c r="AA34" s="1956"/>
      <c r="AB34" s="68"/>
    </row>
    <row r="35" spans="1:28" ht="15" customHeight="1">
      <c r="A35" s="1846" t="s">
        <v>858</v>
      </c>
      <c r="B35" s="1798"/>
      <c r="C35" s="1798"/>
      <c r="D35" s="1798"/>
      <c r="E35" s="1798"/>
      <c r="F35" s="1798"/>
      <c r="G35" s="1798"/>
      <c r="H35" s="1798"/>
      <c r="I35" s="1628"/>
      <c r="J35" s="1654" t="s">
        <v>819</v>
      </c>
      <c r="K35" s="1628"/>
      <c r="L35" s="1798"/>
      <c r="M35" s="1628"/>
      <c r="N35" s="1798"/>
      <c r="O35" s="1798"/>
      <c r="P35" s="1798"/>
      <c r="Q35" s="1798"/>
      <c r="R35" s="1798"/>
      <c r="S35" s="1799"/>
      <c r="T35" s="1799"/>
      <c r="U35" s="1799"/>
      <c r="V35" s="1799"/>
      <c r="W35" s="1800"/>
      <c r="X35" s="267"/>
      <c r="Y35" s="267"/>
      <c r="Z35" s="267"/>
      <c r="AA35" s="267"/>
      <c r="AB35" s="68"/>
    </row>
    <row r="36" spans="1:28" ht="15" customHeight="1">
      <c r="A36" s="1628" t="s">
        <v>821</v>
      </c>
      <c r="B36" s="1798"/>
      <c r="C36" s="1798"/>
      <c r="D36" s="1798"/>
      <c r="E36" s="1798"/>
      <c r="F36" s="1798"/>
      <c r="G36" s="1798"/>
      <c r="H36" s="1798"/>
      <c r="I36" s="1628"/>
      <c r="J36" s="1654" t="s">
        <v>818</v>
      </c>
      <c r="K36" s="1628"/>
      <c r="L36" s="1798"/>
      <c r="M36" s="1628"/>
      <c r="N36" s="1798"/>
      <c r="O36" s="1798"/>
      <c r="P36" s="1798"/>
      <c r="Q36" s="1798"/>
      <c r="R36" s="1654" t="s">
        <v>824</v>
      </c>
      <c r="S36" s="1799"/>
      <c r="T36" s="1799"/>
      <c r="U36" s="1799"/>
      <c r="V36" s="1799"/>
      <c r="W36" s="1800"/>
      <c r="X36" s="267"/>
      <c r="Y36" s="267"/>
      <c r="Z36" s="267"/>
      <c r="AA36" s="267"/>
      <c r="AB36" s="68"/>
    </row>
    <row r="37" spans="1:28" ht="13.5" customHeight="1">
      <c r="A37" s="972" t="s">
        <v>484</v>
      </c>
      <c r="V37" s="216"/>
      <c r="W37" s="1956"/>
      <c r="X37" s="1956"/>
      <c r="Y37" s="1956"/>
      <c r="Z37" s="1956"/>
      <c r="AA37" s="1956"/>
      <c r="AB37" s="216"/>
    </row>
    <row r="38" spans="1:28" ht="13.5" customHeight="1">
      <c r="A38" s="972" t="s">
        <v>485</v>
      </c>
    </row>
    <row r="39" spans="1:28" ht="13.5" customHeight="1"/>
    <row r="55" spans="2:11">
      <c r="B55" s="40"/>
      <c r="C55" s="40"/>
      <c r="D55" s="40"/>
      <c r="E55" s="40"/>
      <c r="F55" s="40"/>
      <c r="G55" s="40"/>
      <c r="H55" s="40"/>
      <c r="I55" s="40"/>
      <c r="J55" s="40"/>
    </row>
    <row r="56" spans="2:11">
      <c r="B56" s="48"/>
      <c r="C56" s="48"/>
      <c r="D56" s="48"/>
      <c r="E56" s="48"/>
      <c r="F56" s="48"/>
      <c r="G56" s="48"/>
      <c r="H56" s="40"/>
      <c r="I56" s="40"/>
      <c r="J56" s="40"/>
      <c r="K56" s="40"/>
    </row>
  </sheetData>
  <sheetProtection password="C536" sheet="1"/>
  <mergeCells count="119">
    <mergeCell ref="R11:R13"/>
    <mergeCell ref="E22:E23"/>
    <mergeCell ref="F22:F23"/>
    <mergeCell ref="F19:F20"/>
    <mergeCell ref="D22:D23"/>
    <mergeCell ref="E19:E20"/>
    <mergeCell ref="D19:D20"/>
    <mergeCell ref="AB6:AB29"/>
    <mergeCell ref="X6:Y6"/>
    <mergeCell ref="Y7:Y14"/>
    <mergeCell ref="Z7:Z14"/>
    <mergeCell ref="V24:V26"/>
    <mergeCell ref="D6:E6"/>
    <mergeCell ref="K24:K25"/>
    <mergeCell ref="M27:M28"/>
    <mergeCell ref="L27:L28"/>
    <mergeCell ref="N27:N28"/>
    <mergeCell ref="V11:V14"/>
    <mergeCell ref="Q27:Q28"/>
    <mergeCell ref="U11:U14"/>
    <mergeCell ref="U24:U26"/>
    <mergeCell ref="M15:M16"/>
    <mergeCell ref="L15:L16"/>
    <mergeCell ref="N15:N16"/>
    <mergeCell ref="S11:S14"/>
    <mergeCell ref="O11:O13"/>
    <mergeCell ref="Q11:Q13"/>
    <mergeCell ref="H27:H28"/>
    <mergeCell ref="G24:G26"/>
    <mergeCell ref="I24:I26"/>
    <mergeCell ref="E27:E28"/>
    <mergeCell ref="M24:M25"/>
    <mergeCell ref="K27:K28"/>
    <mergeCell ref="H24:H26"/>
    <mergeCell ref="J27:J28"/>
    <mergeCell ref="I27:I28"/>
    <mergeCell ref="J24:J26"/>
    <mergeCell ref="A12:B12"/>
    <mergeCell ref="B15:B16"/>
    <mergeCell ref="B20:B22"/>
    <mergeCell ref="A24:B26"/>
    <mergeCell ref="G27:G28"/>
    <mergeCell ref="A27:B27"/>
    <mergeCell ref="C27:C28"/>
    <mergeCell ref="A18:A22"/>
    <mergeCell ref="A23:B23"/>
    <mergeCell ref="C22:C23"/>
    <mergeCell ref="V1:Z1"/>
    <mergeCell ref="V2:Z3"/>
    <mergeCell ref="P1:Q1"/>
    <mergeCell ref="R1:R2"/>
    <mergeCell ref="S1:U2"/>
    <mergeCell ref="N11:N14"/>
    <mergeCell ref="Y5:Z5"/>
    <mergeCell ref="V5:X5"/>
    <mergeCell ref="L2:O3"/>
    <mergeCell ref="L1:O1"/>
    <mergeCell ref="Y4:Z4"/>
    <mergeCell ref="L4:M4"/>
    <mergeCell ref="M7:M10"/>
    <mergeCell ref="Q7:Q10"/>
    <mergeCell ref="T11:T14"/>
    <mergeCell ref="V4:X4"/>
    <mergeCell ref="N4:U4"/>
    <mergeCell ref="N5:U5"/>
    <mergeCell ref="T6:U6"/>
    <mergeCell ref="P6:Q6"/>
    <mergeCell ref="A14:A17"/>
    <mergeCell ref="K15:K16"/>
    <mergeCell ref="N7:N10"/>
    <mergeCell ref="O7:O10"/>
    <mergeCell ref="P7:P10"/>
    <mergeCell ref="K11:K14"/>
    <mergeCell ref="L11:L14"/>
    <mergeCell ref="M11:M14"/>
    <mergeCell ref="C11:F11"/>
    <mergeCell ref="A7:B10"/>
    <mergeCell ref="R7:R10"/>
    <mergeCell ref="S7:S10"/>
    <mergeCell ref="T7:T10"/>
    <mergeCell ref="V7:V10"/>
    <mergeCell ref="U7:U10"/>
    <mergeCell ref="P2:Q3"/>
    <mergeCell ref="S3:U3"/>
    <mergeCell ref="A1:B1"/>
    <mergeCell ref="A3:B3"/>
    <mergeCell ref="H1:K1"/>
    <mergeCell ref="H2:K3"/>
    <mergeCell ref="C1:D1"/>
    <mergeCell ref="H6:I6"/>
    <mergeCell ref="K7:K10"/>
    <mergeCell ref="A2:B2"/>
    <mergeCell ref="W37:AA37"/>
    <mergeCell ref="V27:V28"/>
    <mergeCell ref="W27:W28"/>
    <mergeCell ref="Z27:Z28"/>
    <mergeCell ref="X27:X28"/>
    <mergeCell ref="Y27:Y28"/>
    <mergeCell ref="Y33:Z33"/>
    <mergeCell ref="L5:M5"/>
    <mergeCell ref="L7:L10"/>
    <mergeCell ref="O27:O28"/>
    <mergeCell ref="N24:N25"/>
    <mergeCell ref="P27:P28"/>
    <mergeCell ref="R27:R28"/>
    <mergeCell ref="E1:F1"/>
    <mergeCell ref="C2:G3"/>
    <mergeCell ref="D27:D28"/>
    <mergeCell ref="F27:F28"/>
    <mergeCell ref="C19:C20"/>
    <mergeCell ref="S33:W33"/>
    <mergeCell ref="W34:AA34"/>
    <mergeCell ref="R24:R26"/>
    <mergeCell ref="T24:T26"/>
    <mergeCell ref="W32:AA32"/>
    <mergeCell ref="S27:S28"/>
    <mergeCell ref="S24:S26"/>
    <mergeCell ref="T27:T28"/>
    <mergeCell ref="U27:U28"/>
  </mergeCells>
  <phoneticPr fontId="3"/>
  <conditionalFormatting sqref="N26:N29 J17:J24 F33:F37 N17:N24 N7 R7 N11 R11 J33:J34 N15 R27:R29 Z29 Z7 Z15:Z16 R37 J37 R30:V30 J27:J30 F7:F10 F12:F30 R14:R24">
    <cfRule type="expression" dxfId="55" priority="4" stopIfTrue="1">
      <formula>E7&lt;F7</formula>
    </cfRule>
  </conditionalFormatting>
  <conditionalFormatting sqref="Z32:Z33 Z17:Z28 V32 V37 Z37 Z30 V30">
    <cfRule type="expression" dxfId="54" priority="5" stopIfTrue="1">
      <formula>Y17&lt;V17</formula>
    </cfRule>
  </conditionalFormatting>
  <conditionalFormatting sqref="V11:V14 V24:V28">
    <cfRule type="expression" dxfId="53" priority="7" stopIfTrue="1">
      <formula>$U11&lt;$V11</formula>
    </cfRule>
  </conditionalFormatting>
  <conditionalFormatting sqref="S32:V32 S37:V37">
    <cfRule type="expression" dxfId="52" priority="11" stopIfTrue="1">
      <formula>#REF!&lt;S32</formula>
    </cfRule>
  </conditionalFormatting>
  <conditionalFormatting sqref="Z34:Z36">
    <cfRule type="expression" dxfId="51" priority="3" stopIfTrue="1">
      <formula>AC34&lt;Z34</formula>
    </cfRule>
  </conditionalFormatting>
  <pageMargins left="0.59055118110236227" right="0.19685039370078741" top="0.26" bottom="0.21" header="0.51181102362204722" footer="0.21"/>
  <pageSetup paperSize="9" scale="91" orientation="landscape" cellComments="asDisplayed"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Q42"/>
  <sheetViews>
    <sheetView showZeros="0" view="pageBreakPreview" zoomScaleNormal="100" zoomScaleSheetLayoutView="100" workbookViewId="0">
      <selection activeCell="S22" sqref="S22"/>
    </sheetView>
  </sheetViews>
  <sheetFormatPr defaultRowHeight="11.25"/>
  <cols>
    <col min="1" max="1" width="3.375" style="21" customWidth="1"/>
    <col min="2" max="2" width="7.25" style="21" customWidth="1"/>
    <col min="3" max="3" width="6.625" style="21" customWidth="1"/>
    <col min="4" max="4" width="1.5" style="21" customWidth="1"/>
    <col min="5" max="5" width="6.125" style="21" customWidth="1"/>
    <col min="6" max="6" width="7.875" style="21" customWidth="1"/>
    <col min="7" max="7" width="6.625" style="21" customWidth="1"/>
    <col min="8" max="8" width="1.5" style="21" customWidth="1"/>
    <col min="9" max="9" width="6.125" style="21" customWidth="1"/>
    <col min="10" max="10" width="7.875" style="21" customWidth="1"/>
    <col min="11" max="11" width="6.75" style="21" customWidth="1"/>
    <col min="12" max="12" width="1.25" style="21" customWidth="1"/>
    <col min="13" max="13" width="5.125" style="21" customWidth="1"/>
    <col min="14" max="14" width="7.625" style="21" customWidth="1"/>
    <col min="15" max="15" width="6.625" style="21" customWidth="1"/>
    <col min="16" max="16" width="1.25" style="21" customWidth="1"/>
    <col min="17" max="17" width="6.125" style="21" customWidth="1"/>
    <col min="18" max="18" width="7.875" style="21" customWidth="1"/>
    <col min="19" max="19" width="6.625" style="21" customWidth="1"/>
    <col min="20" max="20" width="1.25" style="21" customWidth="1"/>
    <col min="21" max="21" width="7.375" style="21" customWidth="1"/>
    <col min="22" max="22" width="6.75" style="21" customWidth="1"/>
    <col min="23" max="23" width="8.25" style="21" customWidth="1"/>
    <col min="24" max="24" width="1.25" style="21" customWidth="1"/>
    <col min="25" max="25" width="4.75" style="21" customWidth="1"/>
    <col min="26" max="26" width="6.7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95" t="str">
        <f>近郊!A1</f>
        <v>2023年</v>
      </c>
      <c r="B1" s="2295"/>
      <c r="C1" s="2299" t="s">
        <v>306</v>
      </c>
      <c r="D1" s="2300"/>
      <c r="E1" s="2191">
        <f>市内河北!E1</f>
        <v>0</v>
      </c>
      <c r="F1" s="2191"/>
      <c r="G1" s="1031"/>
      <c r="H1" s="1964" t="s">
        <v>38</v>
      </c>
      <c r="I1" s="1978"/>
      <c r="J1" s="1978"/>
      <c r="K1" s="1979"/>
      <c r="L1" s="2366" t="s">
        <v>157</v>
      </c>
      <c r="M1" s="2367"/>
      <c r="N1" s="2367"/>
      <c r="O1" s="2368"/>
      <c r="P1" s="1964" t="s">
        <v>40</v>
      </c>
      <c r="Q1" s="1979"/>
      <c r="R1" s="1964" t="s">
        <v>264</v>
      </c>
      <c r="S1" s="2000">
        <f>近郊!S1</f>
        <v>0</v>
      </c>
      <c r="T1" s="2000"/>
      <c r="U1" s="2001"/>
      <c r="V1" s="2483" t="s">
        <v>41</v>
      </c>
      <c r="W1" s="2484"/>
      <c r="X1" s="2484"/>
      <c r="Y1" s="2484"/>
      <c r="Z1" s="2485"/>
      <c r="AA1" s="49"/>
    </row>
    <row r="2" spans="1:69" ht="18" customHeight="1">
      <c r="A2" s="2458">
        <f>近郊!A2</f>
        <v>45017</v>
      </c>
      <c r="B2" s="2459"/>
      <c r="C2" s="1966">
        <f>近郊!C2</f>
        <v>0</v>
      </c>
      <c r="D2" s="1983"/>
      <c r="E2" s="1983"/>
      <c r="F2" s="1983"/>
      <c r="G2" s="1984"/>
      <c r="H2" s="1982">
        <f>近郊!H2</f>
        <v>0</v>
      </c>
      <c r="I2" s="1983"/>
      <c r="J2" s="1983"/>
      <c r="K2" s="1984"/>
      <c r="L2" s="1982">
        <f>近郊!L2</f>
        <v>0</v>
      </c>
      <c r="M2" s="1983"/>
      <c r="N2" s="1983"/>
      <c r="O2" s="1984"/>
      <c r="P2" s="2313">
        <f>近郊!P2</f>
        <v>0</v>
      </c>
      <c r="Q2" s="2314"/>
      <c r="R2" s="2361"/>
      <c r="S2" s="2002"/>
      <c r="T2" s="2002"/>
      <c r="U2" s="2003"/>
      <c r="V2" s="2500">
        <f>近郊!V2</f>
        <v>0</v>
      </c>
      <c r="W2" s="2501"/>
      <c r="X2" s="2501"/>
      <c r="Y2" s="2501"/>
      <c r="Z2" s="2502"/>
      <c r="AA2" s="20"/>
      <c r="AB2" s="1">
        <v>4</v>
      </c>
    </row>
    <row r="3" spans="1:69" ht="18" customHeight="1">
      <c r="A3" s="2296" t="s">
        <v>265</v>
      </c>
      <c r="B3" s="2297"/>
      <c r="C3" s="2134"/>
      <c r="D3" s="2135"/>
      <c r="E3" s="2135"/>
      <c r="F3" s="2135"/>
      <c r="G3" s="2136"/>
      <c r="H3" s="2171"/>
      <c r="I3" s="2135"/>
      <c r="J3" s="2135"/>
      <c r="K3" s="2136"/>
      <c r="L3" s="2171"/>
      <c r="M3" s="2135"/>
      <c r="N3" s="2135"/>
      <c r="O3" s="2136"/>
      <c r="P3" s="2315"/>
      <c r="Q3" s="2316"/>
      <c r="R3" s="1032" t="s">
        <v>143</v>
      </c>
      <c r="S3" s="2487">
        <f>SUM(F26,J26,N26)</f>
        <v>0</v>
      </c>
      <c r="T3" s="2487"/>
      <c r="U3" s="2488"/>
      <c r="V3" s="2503"/>
      <c r="W3" s="2504"/>
      <c r="X3" s="2504"/>
      <c r="Y3" s="2504"/>
      <c r="Z3" s="2505"/>
      <c r="AA3" s="24"/>
    </row>
    <row r="4" spans="1:69" ht="18" customHeight="1">
      <c r="A4" s="1033"/>
      <c r="B4" s="1033"/>
      <c r="C4" s="314" t="s">
        <v>429</v>
      </c>
      <c r="D4" s="1034"/>
      <c r="E4" s="1034"/>
      <c r="F4" s="1034"/>
      <c r="G4" s="1034"/>
      <c r="H4" s="1034"/>
      <c r="I4" s="1034"/>
      <c r="J4" s="1034"/>
      <c r="K4" s="1035"/>
      <c r="L4" s="2130" t="s">
        <v>567</v>
      </c>
      <c r="M4" s="2131"/>
      <c r="N4" s="2438">
        <f>近郊!N4</f>
        <v>0</v>
      </c>
      <c r="O4" s="2438"/>
      <c r="P4" s="2438"/>
      <c r="Q4" s="2438"/>
      <c r="R4" s="2438"/>
      <c r="S4" s="2438"/>
      <c r="T4" s="2438"/>
      <c r="U4" s="2439"/>
      <c r="V4" s="2508" t="s">
        <v>42</v>
      </c>
      <c r="W4" s="2509"/>
      <c r="X4" s="2510"/>
      <c r="Y4" s="2506" t="s">
        <v>43</v>
      </c>
      <c r="Z4" s="2507"/>
      <c r="AA4" s="24"/>
    </row>
    <row r="5" spans="1:69" ht="18" customHeight="1" thickBot="1">
      <c r="A5" s="1033"/>
      <c r="B5" s="1033"/>
      <c r="C5" s="315" t="s">
        <v>390</v>
      </c>
      <c r="D5" s="1039"/>
      <c r="E5" s="1039"/>
      <c r="F5" s="1039"/>
      <c r="G5" s="1040" t="s">
        <v>566</v>
      </c>
      <c r="H5" s="1039"/>
      <c r="I5" s="1039"/>
      <c r="J5" s="1039"/>
      <c r="K5" s="1041"/>
      <c r="L5" s="2138" t="s">
        <v>160</v>
      </c>
      <c r="M5" s="2139"/>
      <c r="N5" s="2144">
        <f>近郊!N5</f>
        <v>0</v>
      </c>
      <c r="O5" s="2144"/>
      <c r="P5" s="2144"/>
      <c r="Q5" s="2144"/>
      <c r="R5" s="2144"/>
      <c r="S5" s="2144"/>
      <c r="T5" s="2144"/>
      <c r="U5" s="2356"/>
      <c r="V5" s="2161">
        <f>近郊!V5</f>
        <v>0</v>
      </c>
      <c r="W5" s="2511"/>
      <c r="X5" s="2162"/>
      <c r="Y5" s="2161">
        <f>近郊!Y5</f>
        <v>0</v>
      </c>
      <c r="Z5" s="2163"/>
      <c r="AA5" s="24"/>
    </row>
    <row r="6" spans="1:69" ht="17.100000000000001" customHeight="1" thickTop="1">
      <c r="A6" s="1142" t="s">
        <v>44</v>
      </c>
      <c r="B6" s="1143"/>
      <c r="C6" s="1144" t="s">
        <v>256</v>
      </c>
      <c r="D6" s="2467" t="s">
        <v>45</v>
      </c>
      <c r="E6" s="2467"/>
      <c r="F6" s="1146" t="s">
        <v>356</v>
      </c>
      <c r="G6" s="1147" t="s">
        <v>257</v>
      </c>
      <c r="H6" s="2467" t="s">
        <v>45</v>
      </c>
      <c r="I6" s="2467"/>
      <c r="J6" s="1146" t="s">
        <v>356</v>
      </c>
      <c r="K6" s="1147" t="s">
        <v>259</v>
      </c>
      <c r="L6" s="2467" t="s">
        <v>45</v>
      </c>
      <c r="M6" s="2467"/>
      <c r="N6" s="1146" t="s">
        <v>356</v>
      </c>
      <c r="O6" s="1148"/>
      <c r="P6" s="177"/>
      <c r="Q6" s="1149"/>
      <c r="R6" s="1145"/>
      <c r="S6" s="1147"/>
      <c r="T6" s="1150"/>
      <c r="U6" s="1149"/>
      <c r="V6" s="1145"/>
      <c r="W6" s="1147"/>
      <c r="X6" s="1150"/>
      <c r="Y6" s="1149"/>
      <c r="Z6" s="1151"/>
      <c r="AA6" s="37"/>
      <c r="AB6" s="2411" t="s">
        <v>357</v>
      </c>
      <c r="AC6" s="24"/>
      <c r="AD6" s="24"/>
      <c r="AE6" s="24"/>
      <c r="AF6" s="38"/>
    </row>
    <row r="7" spans="1:69" s="738" customFormat="1" ht="15.75" customHeight="1">
      <c r="A7" s="2442" t="s">
        <v>81</v>
      </c>
      <c r="B7" s="2443"/>
      <c r="C7" s="2468" t="s">
        <v>270</v>
      </c>
      <c r="D7" s="2462" t="s">
        <v>52</v>
      </c>
      <c r="E7" s="2473">
        <f>R13</f>
        <v>12900</v>
      </c>
      <c r="F7" s="2534">
        <f>S13</f>
        <v>0</v>
      </c>
      <c r="G7" s="2477"/>
      <c r="H7" s="2478"/>
      <c r="I7" s="2478"/>
      <c r="J7" s="2479"/>
      <c r="K7" s="2486" t="s">
        <v>82</v>
      </c>
      <c r="L7" s="2532"/>
      <c r="M7" s="2533">
        <v>1600</v>
      </c>
      <c r="N7" s="2519"/>
      <c r="O7" s="731"/>
      <c r="P7" s="732"/>
      <c r="Q7" s="732"/>
      <c r="R7" s="732"/>
      <c r="S7" s="732"/>
      <c r="T7" s="733"/>
      <c r="U7" s="732"/>
      <c r="V7" s="734"/>
      <c r="W7" s="732"/>
      <c r="X7" s="732"/>
      <c r="Y7" s="732"/>
      <c r="Z7" s="735"/>
      <c r="AA7" s="736"/>
      <c r="AB7" s="2411"/>
      <c r="AC7" s="737"/>
      <c r="AD7" s="737"/>
      <c r="AE7" s="737"/>
      <c r="AF7" s="737"/>
      <c r="AG7" s="737"/>
      <c r="AH7" s="737"/>
      <c r="AI7" s="737"/>
      <c r="AJ7" s="737"/>
      <c r="AK7" s="737"/>
      <c r="AL7" s="737"/>
      <c r="AM7" s="737"/>
      <c r="AN7" s="737"/>
      <c r="AO7" s="737"/>
      <c r="AP7" s="737"/>
      <c r="AQ7" s="737"/>
      <c r="AR7" s="737"/>
      <c r="AS7" s="737"/>
      <c r="AT7" s="737"/>
      <c r="AU7" s="737"/>
      <c r="AV7" s="737"/>
      <c r="AW7" s="737"/>
      <c r="AX7" s="737"/>
      <c r="AY7" s="737"/>
      <c r="AZ7" s="737"/>
      <c r="BA7" s="737"/>
      <c r="BB7" s="737"/>
      <c r="BC7" s="737"/>
      <c r="BD7" s="737"/>
      <c r="BE7" s="737"/>
      <c r="BF7" s="737"/>
      <c r="BG7" s="737"/>
      <c r="BH7" s="737"/>
      <c r="BI7" s="737"/>
      <c r="BJ7" s="737"/>
      <c r="BK7" s="737"/>
      <c r="BL7" s="737"/>
      <c r="BM7" s="737"/>
      <c r="BN7" s="737"/>
      <c r="BO7" s="737"/>
      <c r="BP7" s="737"/>
      <c r="BQ7" s="737"/>
    </row>
    <row r="8" spans="1:69" s="738" customFormat="1" ht="15.75" customHeight="1">
      <c r="A8" s="2448" t="s">
        <v>266</v>
      </c>
      <c r="B8" s="1161" t="s">
        <v>267</v>
      </c>
      <c r="C8" s="2469"/>
      <c r="D8" s="2463"/>
      <c r="E8" s="2474"/>
      <c r="F8" s="2535"/>
      <c r="G8" s="2480"/>
      <c r="H8" s="2481"/>
      <c r="I8" s="2481"/>
      <c r="J8" s="2482"/>
      <c r="K8" s="2331"/>
      <c r="L8" s="2431">
        <v>2200</v>
      </c>
      <c r="M8" s="2264"/>
      <c r="N8" s="2520"/>
      <c r="O8" s="741" t="s">
        <v>155</v>
      </c>
      <c r="P8" s="2493" t="s">
        <v>381</v>
      </c>
      <c r="Q8" s="2494"/>
      <c r="R8" s="2494"/>
      <c r="S8" s="2494"/>
      <c r="T8" s="2495"/>
      <c r="U8" s="732"/>
      <c r="V8" s="734"/>
      <c r="W8" s="732"/>
      <c r="X8" s="732"/>
      <c r="Y8" s="732"/>
      <c r="Z8" s="735"/>
      <c r="AA8" s="736"/>
      <c r="AB8" s="2411"/>
      <c r="AC8" s="737"/>
      <c r="AD8" s="737"/>
      <c r="AE8" s="737"/>
      <c r="AF8" s="737"/>
      <c r="AG8" s="737"/>
      <c r="AH8" s="737"/>
      <c r="AI8" s="737"/>
      <c r="AJ8" s="737"/>
      <c r="AK8" s="737"/>
      <c r="AL8" s="737"/>
      <c r="AM8" s="737"/>
      <c r="AN8" s="737"/>
      <c r="AO8" s="737"/>
      <c r="AP8" s="737"/>
      <c r="AQ8" s="737"/>
      <c r="AR8" s="737"/>
      <c r="AS8" s="737"/>
      <c r="AT8" s="737"/>
      <c r="AU8" s="737"/>
      <c r="AV8" s="737"/>
      <c r="AW8" s="737"/>
      <c r="AX8" s="737"/>
      <c r="AY8" s="737"/>
      <c r="AZ8" s="737"/>
      <c r="BA8" s="737"/>
      <c r="BB8" s="737"/>
      <c r="BC8" s="737"/>
      <c r="BD8" s="737"/>
      <c r="BE8" s="737"/>
      <c r="BF8" s="737"/>
      <c r="BG8" s="737"/>
      <c r="BH8" s="737"/>
      <c r="BI8" s="737"/>
      <c r="BJ8" s="737"/>
      <c r="BK8" s="737"/>
      <c r="BL8" s="737"/>
      <c r="BM8" s="737"/>
      <c r="BN8" s="737"/>
      <c r="BO8" s="737"/>
      <c r="BP8" s="737"/>
      <c r="BQ8" s="737"/>
    </row>
    <row r="9" spans="1:69" s="738" customFormat="1" ht="15.75" customHeight="1">
      <c r="A9" s="2449"/>
      <c r="B9" s="1161" t="s">
        <v>268</v>
      </c>
      <c r="C9" s="2470"/>
      <c r="D9" s="2464"/>
      <c r="E9" s="2475"/>
      <c r="F9" s="2536"/>
      <c r="G9" s="2480"/>
      <c r="H9" s="2481"/>
      <c r="I9" s="2481"/>
      <c r="J9" s="2482"/>
      <c r="K9" s="2332"/>
      <c r="L9" s="2432"/>
      <c r="M9" s="2337"/>
      <c r="N9" s="2521"/>
      <c r="O9" s="731"/>
      <c r="P9" s="2498" t="s">
        <v>380</v>
      </c>
      <c r="Q9" s="2499"/>
      <c r="R9" s="1182" t="s">
        <v>379</v>
      </c>
      <c r="S9" s="2496" t="s">
        <v>356</v>
      </c>
      <c r="T9" s="2497"/>
      <c r="U9" s="732"/>
      <c r="V9" s="734"/>
      <c r="W9" s="732"/>
      <c r="X9" s="732"/>
      <c r="Y9" s="732"/>
      <c r="Z9" s="735"/>
      <c r="AA9" s="736"/>
      <c r="AB9" s="2411"/>
      <c r="AC9" s="737"/>
      <c r="AD9" s="737"/>
      <c r="AE9" s="737"/>
      <c r="AF9" s="737"/>
      <c r="AG9" s="737"/>
      <c r="AH9" s="737"/>
      <c r="AI9" s="737"/>
      <c r="AJ9" s="737"/>
      <c r="AK9" s="737"/>
      <c r="AL9" s="737"/>
      <c r="AM9" s="737"/>
      <c r="AN9" s="737"/>
      <c r="AO9" s="737"/>
      <c r="AP9" s="737"/>
      <c r="AQ9" s="737"/>
      <c r="AR9" s="737"/>
      <c r="AS9" s="737"/>
      <c r="AT9" s="737"/>
      <c r="AU9" s="737"/>
      <c r="AV9" s="737"/>
      <c r="AW9" s="737"/>
      <c r="AX9" s="737"/>
      <c r="AY9" s="737"/>
      <c r="AZ9" s="737"/>
      <c r="BA9" s="737"/>
      <c r="BB9" s="737"/>
      <c r="BC9" s="737"/>
      <c r="BD9" s="737"/>
      <c r="BE9" s="737"/>
      <c r="BF9" s="737"/>
      <c r="BG9" s="737"/>
      <c r="BH9" s="737"/>
      <c r="BI9" s="737"/>
      <c r="BJ9" s="737"/>
      <c r="BK9" s="737"/>
      <c r="BL9" s="737"/>
      <c r="BM9" s="737"/>
      <c r="BN9" s="737"/>
      <c r="BO9" s="737"/>
      <c r="BP9" s="737"/>
      <c r="BQ9" s="737"/>
    </row>
    <row r="10" spans="1:69" s="738" customFormat="1" ht="20.100000000000001" customHeight="1">
      <c r="A10" s="2456" t="s">
        <v>83</v>
      </c>
      <c r="B10" s="1161" t="s">
        <v>84</v>
      </c>
      <c r="C10" s="1162" t="s">
        <v>85</v>
      </c>
      <c r="D10" s="1648" t="s">
        <v>52</v>
      </c>
      <c r="E10" s="757">
        <v>5350</v>
      </c>
      <c r="F10" s="745"/>
      <c r="G10" s="2480"/>
      <c r="H10" s="2481"/>
      <c r="I10" s="2481"/>
      <c r="J10" s="2482"/>
      <c r="K10" s="746" t="s">
        <v>85</v>
      </c>
      <c r="L10" s="747"/>
      <c r="M10" s="748">
        <v>2100</v>
      </c>
      <c r="N10" s="749"/>
      <c r="O10" s="741" t="s">
        <v>155</v>
      </c>
      <c r="P10" s="2524" t="s">
        <v>377</v>
      </c>
      <c r="Q10" s="2525"/>
      <c r="R10" s="750">
        <v>9650</v>
      </c>
      <c r="S10" s="2364"/>
      <c r="T10" s="2523"/>
      <c r="U10" s="751"/>
      <c r="V10" s="752"/>
      <c r="W10" s="732"/>
      <c r="X10" s="732"/>
      <c r="Y10" s="732"/>
      <c r="Z10" s="753"/>
      <c r="AA10" s="754"/>
      <c r="AB10" s="2411"/>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7"/>
      <c r="AY10" s="737"/>
      <c r="AZ10" s="737"/>
      <c r="BA10" s="737"/>
      <c r="BB10" s="737"/>
      <c r="BC10" s="737"/>
      <c r="BD10" s="737"/>
      <c r="BE10" s="737"/>
      <c r="BF10" s="737"/>
      <c r="BG10" s="737"/>
      <c r="BH10" s="737"/>
      <c r="BI10" s="737"/>
      <c r="BJ10" s="737"/>
      <c r="BK10" s="737"/>
      <c r="BL10" s="737"/>
      <c r="BM10" s="737"/>
      <c r="BN10" s="737"/>
      <c r="BO10" s="737"/>
      <c r="BP10" s="737"/>
      <c r="BQ10" s="737"/>
    </row>
    <row r="11" spans="1:69" s="738" customFormat="1" ht="20.100000000000001" customHeight="1">
      <c r="A11" s="2440"/>
      <c r="B11" s="2450" t="s">
        <v>86</v>
      </c>
      <c r="C11" s="1164" t="s">
        <v>269</v>
      </c>
      <c r="D11" s="1165" t="s">
        <v>52</v>
      </c>
      <c r="E11" s="1166">
        <v>4650</v>
      </c>
      <c r="F11" s="745"/>
      <c r="G11" s="2480"/>
      <c r="H11" s="2481"/>
      <c r="I11" s="2481"/>
      <c r="J11" s="2482"/>
      <c r="K11" s="1827" t="s">
        <v>269</v>
      </c>
      <c r="L11" s="1401"/>
      <c r="M11" s="1400">
        <v>1600</v>
      </c>
      <c r="N11" s="1393"/>
      <c r="O11" s="741" t="s">
        <v>155</v>
      </c>
      <c r="P11" s="2529" t="s">
        <v>267</v>
      </c>
      <c r="Q11" s="2530"/>
      <c r="R11" s="757">
        <v>2850</v>
      </c>
      <c r="S11" s="2491"/>
      <c r="T11" s="2492"/>
      <c r="U11" s="732"/>
      <c r="V11" s="734"/>
      <c r="W11" s="732"/>
      <c r="X11" s="732"/>
      <c r="Y11" s="732"/>
      <c r="Z11" s="753"/>
      <c r="AB11" s="2411"/>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7"/>
      <c r="AY11" s="737"/>
      <c r="AZ11" s="737"/>
      <c r="BA11" s="737"/>
      <c r="BB11" s="737"/>
      <c r="BC11" s="737"/>
      <c r="BD11" s="737"/>
      <c r="BE11" s="737"/>
      <c r="BF11" s="737"/>
      <c r="BG11" s="737"/>
      <c r="BH11" s="737"/>
      <c r="BI11" s="737"/>
      <c r="BJ11" s="737"/>
      <c r="BK11" s="737"/>
      <c r="BL11" s="737"/>
      <c r="BM11" s="737"/>
      <c r="BN11" s="737"/>
      <c r="BO11" s="737"/>
      <c r="BP11" s="737"/>
      <c r="BQ11" s="737"/>
    </row>
    <row r="12" spans="1:69" s="738" customFormat="1" ht="20.100000000000001" customHeight="1" thickBot="1">
      <c r="A12" s="2440"/>
      <c r="B12" s="2452"/>
      <c r="C12" s="1162" t="s">
        <v>698</v>
      </c>
      <c r="D12" s="1163" t="s">
        <v>52</v>
      </c>
      <c r="E12" s="757">
        <v>3150</v>
      </c>
      <c r="F12" s="745"/>
      <c r="G12" s="1828"/>
      <c r="H12" s="1882"/>
      <c r="I12" s="1826"/>
      <c r="J12" s="1886"/>
      <c r="K12" s="746" t="s">
        <v>504</v>
      </c>
      <c r="L12" s="743" t="s">
        <v>166</v>
      </c>
      <c r="M12" s="748">
        <v>600</v>
      </c>
      <c r="N12" s="749"/>
      <c r="O12" s="741" t="s">
        <v>155</v>
      </c>
      <c r="P12" s="2514" t="s">
        <v>378</v>
      </c>
      <c r="Q12" s="2515"/>
      <c r="R12" s="758">
        <v>400</v>
      </c>
      <c r="S12" s="2512"/>
      <c r="T12" s="2513"/>
      <c r="U12" s="732"/>
      <c r="V12" s="734"/>
      <c r="W12" s="732"/>
      <c r="X12" s="732"/>
      <c r="Y12" s="732"/>
      <c r="Z12" s="753"/>
      <c r="AB12" s="2411"/>
      <c r="AC12" s="737"/>
      <c r="AD12" s="737"/>
      <c r="AE12" s="737"/>
      <c r="AF12" s="737"/>
      <c r="AG12" s="737"/>
      <c r="AH12" s="737"/>
      <c r="AI12" s="737"/>
      <c r="AJ12" s="737"/>
      <c r="AK12" s="737"/>
      <c r="AL12" s="737"/>
      <c r="AM12" s="737"/>
      <c r="AN12" s="737"/>
      <c r="AO12" s="737"/>
      <c r="AP12" s="737"/>
      <c r="AQ12" s="737"/>
      <c r="AR12" s="737"/>
      <c r="AS12" s="737"/>
      <c r="AT12" s="737"/>
      <c r="AU12" s="737"/>
      <c r="AV12" s="737"/>
      <c r="AW12" s="737"/>
      <c r="AX12" s="737"/>
      <c r="AY12" s="737"/>
      <c r="AZ12" s="737"/>
      <c r="BA12" s="737"/>
      <c r="BB12" s="737"/>
      <c r="BC12" s="737"/>
      <c r="BD12" s="737"/>
      <c r="BE12" s="737"/>
      <c r="BF12" s="737"/>
      <c r="BG12" s="737"/>
      <c r="BH12" s="737"/>
      <c r="BI12" s="737"/>
      <c r="BJ12" s="737"/>
      <c r="BK12" s="737"/>
      <c r="BL12" s="737"/>
      <c r="BM12" s="737"/>
      <c r="BN12" s="737"/>
      <c r="BO12" s="737"/>
      <c r="BP12" s="737"/>
      <c r="BQ12" s="737"/>
    </row>
    <row r="13" spans="1:69" s="738" customFormat="1" ht="20.100000000000001" customHeight="1" thickTop="1" thickBot="1">
      <c r="A13" s="2440"/>
      <c r="B13" s="1168" t="s">
        <v>87</v>
      </c>
      <c r="C13" s="1162" t="s">
        <v>88</v>
      </c>
      <c r="D13" s="1163" t="s">
        <v>50</v>
      </c>
      <c r="E13" s="757">
        <v>1900</v>
      </c>
      <c r="F13" s="745"/>
      <c r="G13" s="765" t="s">
        <v>155</v>
      </c>
      <c r="H13" s="1502"/>
      <c r="I13" s="761"/>
      <c r="J13" s="1453"/>
      <c r="K13" s="566"/>
      <c r="L13" s="766"/>
      <c r="M13" s="761"/>
      <c r="N13" s="762"/>
      <c r="O13" s="731"/>
      <c r="P13" s="763"/>
      <c r="Q13" s="764" t="s">
        <v>262</v>
      </c>
      <c r="R13" s="1183">
        <f>SUM(R10:R12)</f>
        <v>12900</v>
      </c>
      <c r="S13" s="2517">
        <f>SUM(S10:S12)</f>
        <v>0</v>
      </c>
      <c r="T13" s="2518"/>
      <c r="U13" s="732"/>
      <c r="V13" s="734"/>
      <c r="W13" s="732"/>
      <c r="X13" s="732"/>
      <c r="Y13" s="732"/>
      <c r="Z13" s="753"/>
      <c r="AB13" s="2411"/>
      <c r="AC13" s="737"/>
      <c r="AD13" s="737"/>
      <c r="AE13" s="737"/>
      <c r="AF13" s="737"/>
      <c r="AG13" s="737"/>
      <c r="AH13" s="737"/>
      <c r="AI13" s="737"/>
      <c r="AJ13" s="737"/>
      <c r="AK13" s="737"/>
      <c r="AL13" s="737"/>
      <c r="AM13" s="737"/>
      <c r="AN13" s="737"/>
      <c r="AO13" s="737"/>
      <c r="AP13" s="737"/>
      <c r="AQ13" s="737"/>
      <c r="AR13" s="737"/>
      <c r="AS13" s="737"/>
      <c r="AT13" s="737"/>
      <c r="AU13" s="737"/>
      <c r="AV13" s="737"/>
      <c r="AW13" s="737"/>
      <c r="AX13" s="737"/>
      <c r="AY13" s="737"/>
      <c r="AZ13" s="737"/>
      <c r="BA13" s="737"/>
      <c r="BB13" s="737"/>
      <c r="BC13" s="737"/>
      <c r="BD13" s="737"/>
      <c r="BE13" s="737"/>
      <c r="BF13" s="737"/>
      <c r="BG13" s="737"/>
      <c r="BH13" s="737"/>
      <c r="BI13" s="737"/>
      <c r="BJ13" s="737"/>
      <c r="BK13" s="737"/>
      <c r="BL13" s="737"/>
      <c r="BM13" s="737"/>
      <c r="BN13" s="737"/>
      <c r="BO13" s="737"/>
      <c r="BP13" s="737"/>
      <c r="BQ13" s="737"/>
    </row>
    <row r="14" spans="1:69" s="738" customFormat="1" ht="20.100000000000001" customHeight="1" thickTop="1">
      <c r="A14" s="2457"/>
      <c r="B14" s="1167" t="s">
        <v>89</v>
      </c>
      <c r="C14" s="1164" t="s">
        <v>90</v>
      </c>
      <c r="D14" s="1165" t="s">
        <v>50</v>
      </c>
      <c r="E14" s="1166">
        <v>1900</v>
      </c>
      <c r="F14" s="755"/>
      <c r="G14" s="1591"/>
      <c r="H14" s="1502"/>
      <c r="I14" s="761"/>
      <c r="J14" s="1453">
        <v>0</v>
      </c>
      <c r="K14" s="770"/>
      <c r="L14" s="767"/>
      <c r="M14" s="768"/>
      <c r="N14" s="769"/>
      <c r="O14" s="731"/>
      <c r="P14" s="732"/>
      <c r="Q14" s="732"/>
      <c r="R14" s="732"/>
      <c r="S14" s="732"/>
      <c r="T14" s="732"/>
      <c r="U14" s="732"/>
      <c r="V14" s="751"/>
      <c r="W14" s="732"/>
      <c r="X14" s="732"/>
      <c r="Y14" s="732"/>
      <c r="Z14" s="753"/>
      <c r="AB14" s="2411"/>
      <c r="AC14" s="737"/>
      <c r="AD14" s="737"/>
      <c r="AE14" s="737"/>
      <c r="AF14" s="737"/>
      <c r="AG14" s="737"/>
      <c r="AH14" s="737"/>
      <c r="AI14" s="737"/>
      <c r="AJ14" s="737"/>
      <c r="AK14" s="737"/>
      <c r="AL14" s="737"/>
      <c r="AM14" s="737"/>
      <c r="AN14" s="737"/>
      <c r="AO14" s="737"/>
      <c r="AP14" s="737"/>
      <c r="AQ14" s="737"/>
      <c r="AR14" s="737"/>
      <c r="AS14" s="737"/>
      <c r="AT14" s="737"/>
      <c r="AU14" s="737"/>
      <c r="AV14" s="737"/>
      <c r="AW14" s="737"/>
      <c r="AX14" s="737"/>
      <c r="AY14" s="737"/>
      <c r="AZ14" s="737"/>
      <c r="BA14" s="737"/>
      <c r="BB14" s="737"/>
      <c r="BC14" s="737"/>
      <c r="BD14" s="737"/>
      <c r="BE14" s="737"/>
      <c r="BF14" s="737"/>
      <c r="BG14" s="737"/>
      <c r="BH14" s="737"/>
      <c r="BI14" s="737"/>
      <c r="BJ14" s="737"/>
      <c r="BK14" s="737"/>
      <c r="BL14" s="737"/>
      <c r="BM14" s="737"/>
      <c r="BN14" s="737"/>
      <c r="BO14" s="737"/>
      <c r="BP14" s="737"/>
      <c r="BQ14" s="737"/>
    </row>
    <row r="15" spans="1:69" s="738" customFormat="1" ht="20.100000000000001" customHeight="1">
      <c r="A15" s="2444" t="s">
        <v>91</v>
      </c>
      <c r="B15" s="2445"/>
      <c r="C15" s="2465" t="s">
        <v>699</v>
      </c>
      <c r="D15" s="2471" t="s">
        <v>166</v>
      </c>
      <c r="E15" s="2460">
        <v>5750</v>
      </c>
      <c r="F15" s="2279"/>
      <c r="G15" s="2260"/>
      <c r="H15" s="2437"/>
      <c r="I15" s="2393"/>
      <c r="J15" s="2287"/>
      <c r="K15" s="2330" t="s">
        <v>271</v>
      </c>
      <c r="L15" s="2430" t="s">
        <v>166</v>
      </c>
      <c r="M15" s="2336">
        <v>1300</v>
      </c>
      <c r="N15" s="2271"/>
      <c r="O15" s="771" t="s">
        <v>155</v>
      </c>
      <c r="P15" s="732"/>
      <c r="Q15" s="732"/>
      <c r="R15" s="732"/>
      <c r="S15" s="732"/>
      <c r="T15" s="732"/>
      <c r="U15" s="751"/>
      <c r="V15" s="752"/>
      <c r="W15" s="732"/>
      <c r="X15" s="732"/>
      <c r="Y15" s="732"/>
      <c r="Z15" s="753"/>
      <c r="AB15" s="2411"/>
      <c r="AC15" s="737"/>
      <c r="AD15" s="737"/>
      <c r="AE15" s="737"/>
      <c r="AF15" s="737"/>
      <c r="AG15" s="737"/>
      <c r="AH15" s="737"/>
      <c r="AI15" s="737"/>
      <c r="AJ15" s="737"/>
      <c r="AK15" s="737"/>
      <c r="AL15" s="737"/>
      <c r="AM15" s="737"/>
      <c r="AN15" s="737"/>
      <c r="AO15" s="737"/>
      <c r="AP15" s="737"/>
      <c r="AQ15" s="737"/>
      <c r="AR15" s="737"/>
      <c r="AS15" s="737"/>
      <c r="AT15" s="737"/>
      <c r="AU15" s="737"/>
      <c r="AV15" s="737"/>
      <c r="AW15" s="737"/>
      <c r="AX15" s="737"/>
      <c r="AY15" s="737"/>
      <c r="AZ15" s="737"/>
      <c r="BA15" s="737"/>
      <c r="BB15" s="737"/>
      <c r="BC15" s="737"/>
      <c r="BD15" s="737"/>
      <c r="BE15" s="737"/>
      <c r="BF15" s="737"/>
      <c r="BG15" s="737"/>
      <c r="BH15" s="737"/>
      <c r="BI15" s="737"/>
      <c r="BJ15" s="737"/>
      <c r="BK15" s="737"/>
      <c r="BL15" s="737"/>
      <c r="BM15" s="737"/>
      <c r="BN15" s="737"/>
      <c r="BO15" s="737"/>
      <c r="BP15" s="737"/>
      <c r="BQ15" s="737"/>
    </row>
    <row r="16" spans="1:69" s="738" customFormat="1" ht="13.5" customHeight="1">
      <c r="A16" s="2446"/>
      <c r="B16" s="2447"/>
      <c r="C16" s="2466"/>
      <c r="D16" s="2472"/>
      <c r="E16" s="2461"/>
      <c r="F16" s="2476"/>
      <c r="G16" s="2260"/>
      <c r="H16" s="2437"/>
      <c r="I16" s="2393"/>
      <c r="J16" s="2287"/>
      <c r="K16" s="2331"/>
      <c r="L16" s="2431"/>
      <c r="M16" s="2264"/>
      <c r="N16" s="2399"/>
      <c r="O16" s="771"/>
      <c r="P16" s="772"/>
      <c r="Q16" s="772"/>
      <c r="R16" s="732"/>
      <c r="S16" s="2516"/>
      <c r="T16" s="2522"/>
      <c r="U16" s="2490"/>
      <c r="V16" s="2489"/>
      <c r="W16" s="732"/>
      <c r="X16" s="732"/>
      <c r="Y16" s="732"/>
      <c r="Z16" s="753"/>
      <c r="AA16" s="773"/>
      <c r="AB16" s="2411"/>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7"/>
      <c r="AZ16" s="737"/>
      <c r="BA16" s="737"/>
      <c r="BB16" s="737"/>
      <c r="BC16" s="737"/>
      <c r="BD16" s="737"/>
      <c r="BE16" s="737"/>
      <c r="BF16" s="737"/>
      <c r="BG16" s="737"/>
      <c r="BH16" s="737"/>
      <c r="BI16" s="737"/>
      <c r="BJ16" s="737"/>
      <c r="BK16" s="737"/>
      <c r="BL16" s="737"/>
      <c r="BM16" s="737"/>
      <c r="BN16" s="737"/>
      <c r="BO16" s="737"/>
      <c r="BP16" s="737"/>
      <c r="BQ16" s="737"/>
    </row>
    <row r="17" spans="1:69" s="738" customFormat="1" ht="20.100000000000001" customHeight="1">
      <c r="A17" s="2440" t="s">
        <v>92</v>
      </c>
      <c r="B17" s="2450" t="s">
        <v>391</v>
      </c>
      <c r="C17" s="1169" t="s">
        <v>325</v>
      </c>
      <c r="D17" s="1170" t="s">
        <v>166</v>
      </c>
      <c r="E17" s="775">
        <v>2350</v>
      </c>
      <c r="F17" s="756"/>
      <c r="G17" s="774"/>
      <c r="H17" s="1502"/>
      <c r="I17" s="732"/>
      <c r="J17" s="1453"/>
      <c r="K17" s="2332"/>
      <c r="L17" s="2432"/>
      <c r="M17" s="2337"/>
      <c r="N17" s="2272"/>
      <c r="O17" s="731"/>
      <c r="P17" s="772"/>
      <c r="Q17" s="772"/>
      <c r="R17" s="732"/>
      <c r="S17" s="2516"/>
      <c r="T17" s="2522"/>
      <c r="U17" s="2490"/>
      <c r="V17" s="2489"/>
      <c r="W17" s="732"/>
      <c r="X17" s="732"/>
      <c r="Y17" s="732"/>
      <c r="Z17" s="753"/>
      <c r="AB17" s="2411"/>
      <c r="AC17" s="737"/>
      <c r="AD17" s="737"/>
      <c r="AE17" s="737"/>
      <c r="AF17" s="737"/>
      <c r="AG17" s="737"/>
      <c r="AH17" s="737"/>
      <c r="AI17" s="737"/>
      <c r="AJ17" s="737"/>
      <c r="AK17" s="737"/>
      <c r="AL17" s="737"/>
      <c r="AM17" s="737"/>
      <c r="AN17" s="737"/>
      <c r="AO17" s="737"/>
      <c r="AP17" s="737"/>
      <c r="AQ17" s="737"/>
      <c r="AR17" s="737"/>
      <c r="AS17" s="737"/>
      <c r="AT17" s="737"/>
      <c r="AU17" s="737"/>
      <c r="AV17" s="737"/>
      <c r="AW17" s="737"/>
      <c r="AX17" s="737"/>
      <c r="AY17" s="737"/>
      <c r="AZ17" s="737"/>
      <c r="BA17" s="737"/>
      <c r="BB17" s="737"/>
      <c r="BC17" s="737"/>
      <c r="BD17" s="737"/>
      <c r="BE17" s="737"/>
      <c r="BF17" s="737"/>
      <c r="BG17" s="737"/>
      <c r="BH17" s="737"/>
      <c r="BI17" s="737"/>
      <c r="BJ17" s="737"/>
      <c r="BK17" s="737"/>
      <c r="BL17" s="737"/>
      <c r="BM17" s="737"/>
      <c r="BN17" s="737"/>
      <c r="BO17" s="737"/>
      <c r="BP17" s="737"/>
      <c r="BQ17" s="737"/>
    </row>
    <row r="18" spans="1:69" s="738" customFormat="1" ht="20.100000000000001" customHeight="1">
      <c r="A18" s="2454"/>
      <c r="B18" s="2451"/>
      <c r="C18" s="2426" t="s">
        <v>726</v>
      </c>
      <c r="D18" s="2427"/>
      <c r="E18" s="2427"/>
      <c r="F18" s="2428"/>
      <c r="G18" s="765"/>
      <c r="H18" s="1883"/>
      <c r="I18" s="751"/>
      <c r="J18" s="1453"/>
      <c r="K18" s="776"/>
      <c r="L18" s="760"/>
      <c r="M18" s="775"/>
      <c r="N18" s="762"/>
      <c r="O18" s="731"/>
      <c r="P18" s="732"/>
      <c r="Q18" s="732"/>
      <c r="R18" s="732"/>
      <c r="S18" s="734" t="s">
        <v>155</v>
      </c>
      <c r="T18" s="732"/>
      <c r="U18" s="732"/>
      <c r="V18" s="732"/>
      <c r="W18" s="732"/>
      <c r="X18" s="732"/>
      <c r="Y18" s="732"/>
      <c r="Z18" s="753"/>
      <c r="AB18" s="2411"/>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row>
    <row r="19" spans="1:69" s="738" customFormat="1" ht="20.100000000000001" customHeight="1">
      <c r="A19" s="2455"/>
      <c r="B19" s="2452"/>
      <c r="C19" s="1162" t="s">
        <v>93</v>
      </c>
      <c r="D19" s="1165" t="s">
        <v>50</v>
      </c>
      <c r="E19" s="1171">
        <v>600</v>
      </c>
      <c r="F19" s="749"/>
      <c r="G19" s="765"/>
      <c r="H19" s="1883"/>
      <c r="I19" s="751"/>
      <c r="J19" s="1453"/>
      <c r="K19" s="780"/>
      <c r="L19" s="778"/>
      <c r="M19" s="779"/>
      <c r="N19" s="769"/>
      <c r="O19" s="731"/>
      <c r="P19" s="732"/>
      <c r="Q19" s="751"/>
      <c r="R19" s="751"/>
      <c r="S19" s="732"/>
      <c r="T19" s="732"/>
      <c r="U19" s="751"/>
      <c r="V19" s="751"/>
      <c r="W19" s="732"/>
      <c r="X19" s="732"/>
      <c r="Y19" s="751"/>
      <c r="Z19" s="777"/>
      <c r="AA19" s="740"/>
      <c r="AB19" s="2411"/>
      <c r="AC19" s="737"/>
      <c r="AD19" s="737"/>
      <c r="AE19" s="737"/>
      <c r="AF19" s="737"/>
      <c r="AG19" s="737"/>
      <c r="AH19" s="737"/>
      <c r="AI19" s="737"/>
      <c r="AJ19" s="737"/>
      <c r="AK19" s="737"/>
      <c r="AL19" s="737"/>
      <c r="AM19" s="737"/>
      <c r="AN19" s="737"/>
      <c r="AO19" s="737"/>
      <c r="AP19" s="737"/>
      <c r="AQ19" s="737"/>
      <c r="AR19" s="737"/>
      <c r="AS19" s="737"/>
      <c r="AT19" s="737"/>
      <c r="AU19" s="737"/>
      <c r="AV19" s="737"/>
      <c r="AW19" s="737"/>
      <c r="AX19" s="737"/>
      <c r="AY19" s="737"/>
      <c r="AZ19" s="737"/>
      <c r="BA19" s="737"/>
      <c r="BB19" s="737"/>
      <c r="BC19" s="737"/>
      <c r="BD19" s="737"/>
      <c r="BE19" s="737"/>
      <c r="BF19" s="737"/>
      <c r="BG19" s="737"/>
      <c r="BH19" s="737"/>
      <c r="BI19" s="737"/>
      <c r="BJ19" s="737"/>
      <c r="BK19" s="737"/>
      <c r="BL19" s="737"/>
      <c r="BM19" s="737"/>
      <c r="BN19" s="737"/>
      <c r="BO19" s="737"/>
      <c r="BP19" s="737"/>
      <c r="BQ19" s="737"/>
    </row>
    <row r="20" spans="1:69" s="738" customFormat="1" ht="20.100000000000001" customHeight="1">
      <c r="A20" s="2440" t="s">
        <v>94</v>
      </c>
      <c r="B20" s="2450" t="s">
        <v>95</v>
      </c>
      <c r="C20" s="1172" t="s">
        <v>700</v>
      </c>
      <c r="D20" s="1173" t="s">
        <v>166</v>
      </c>
      <c r="E20" s="992">
        <v>3800</v>
      </c>
      <c r="F20" s="749">
        <v>0</v>
      </c>
      <c r="G20" s="759"/>
      <c r="H20" s="1884"/>
      <c r="I20" s="751"/>
      <c r="J20" s="1825">
        <v>0</v>
      </c>
      <c r="K20" s="2433" t="s">
        <v>594</v>
      </c>
      <c r="L20" s="2430" t="s">
        <v>166</v>
      </c>
      <c r="M20" s="2395">
        <v>1650</v>
      </c>
      <c r="N20" s="2271"/>
      <c r="O20" s="781" t="s">
        <v>155</v>
      </c>
      <c r="P20" s="732"/>
      <c r="Q20" s="751"/>
      <c r="R20" s="751"/>
      <c r="S20" s="732"/>
      <c r="T20" s="732"/>
      <c r="U20" s="751"/>
      <c r="V20" s="751"/>
      <c r="W20" s="732"/>
      <c r="X20" s="732"/>
      <c r="Y20" s="751"/>
      <c r="Z20" s="777"/>
      <c r="AA20" s="740"/>
      <c r="AB20" s="2411"/>
      <c r="AC20" s="737"/>
      <c r="AD20" s="737"/>
      <c r="AE20" s="737"/>
      <c r="AF20" s="737"/>
      <c r="AG20" s="737"/>
      <c r="AH20" s="737"/>
      <c r="AI20" s="737"/>
      <c r="AJ20" s="737"/>
      <c r="AK20" s="737"/>
      <c r="AL20" s="737"/>
      <c r="AM20" s="737"/>
      <c r="AN20" s="737"/>
      <c r="AO20" s="737"/>
      <c r="AP20" s="737"/>
      <c r="AQ20" s="737"/>
      <c r="AR20" s="737"/>
      <c r="AS20" s="737"/>
      <c r="AT20" s="737"/>
      <c r="AU20" s="737"/>
      <c r="AV20" s="737"/>
      <c r="AW20" s="737"/>
      <c r="AX20" s="737"/>
      <c r="AY20" s="737"/>
      <c r="AZ20" s="737"/>
      <c r="BA20" s="737"/>
      <c r="BB20" s="737"/>
      <c r="BC20" s="737"/>
      <c r="BD20" s="737"/>
      <c r="BE20" s="737"/>
      <c r="BF20" s="737"/>
      <c r="BG20" s="737"/>
      <c r="BH20" s="737"/>
      <c r="BI20" s="737"/>
      <c r="BJ20" s="737"/>
      <c r="BK20" s="737"/>
      <c r="BL20" s="737"/>
      <c r="BM20" s="737"/>
      <c r="BN20" s="737"/>
      <c r="BO20" s="737"/>
      <c r="BP20" s="737"/>
      <c r="BQ20" s="737"/>
    </row>
    <row r="21" spans="1:69" s="738" customFormat="1" ht="20.100000000000001" customHeight="1">
      <c r="A21" s="2440"/>
      <c r="B21" s="2451"/>
      <c r="C21" s="1162" t="s">
        <v>701</v>
      </c>
      <c r="D21" s="1174" t="s">
        <v>166</v>
      </c>
      <c r="E21" s="757">
        <v>1750</v>
      </c>
      <c r="F21" s="749">
        <v>0</v>
      </c>
      <c r="G21" s="759"/>
      <c r="H21" s="1884"/>
      <c r="I21" s="751"/>
      <c r="J21" s="1825"/>
      <c r="K21" s="2434"/>
      <c r="L21" s="2431"/>
      <c r="M21" s="2531"/>
      <c r="N21" s="2399"/>
      <c r="O21" s="731"/>
      <c r="P21" s="732"/>
      <c r="Q21" s="751"/>
      <c r="R21" s="751"/>
      <c r="S21" s="782" t="s">
        <v>155</v>
      </c>
      <c r="T21" s="732"/>
      <c r="U21" s="751"/>
      <c r="V21" s="751"/>
      <c r="W21" s="783"/>
      <c r="X21" s="732"/>
      <c r="Y21" s="751"/>
      <c r="Z21" s="777"/>
      <c r="AA21" s="740"/>
      <c r="AB21" s="2411"/>
      <c r="AC21" s="737"/>
      <c r="AD21" s="737"/>
      <c r="AE21" s="737"/>
      <c r="AF21" s="737"/>
      <c r="AG21" s="737"/>
      <c r="AH21" s="737"/>
      <c r="AI21" s="737"/>
      <c r="AJ21" s="737"/>
      <c r="AK21" s="737"/>
      <c r="AL21" s="737"/>
      <c r="AM21" s="737"/>
      <c r="AN21" s="737"/>
      <c r="AO21" s="737"/>
      <c r="AP21" s="737"/>
      <c r="AQ21" s="737"/>
      <c r="AR21" s="737"/>
      <c r="AS21" s="737"/>
      <c r="AT21" s="737"/>
      <c r="AU21" s="737"/>
      <c r="AV21" s="737"/>
      <c r="AW21" s="737"/>
      <c r="AX21" s="737"/>
      <c r="AY21" s="737"/>
      <c r="AZ21" s="737"/>
      <c r="BA21" s="737"/>
      <c r="BB21" s="737"/>
      <c r="BC21" s="737"/>
      <c r="BD21" s="737"/>
      <c r="BE21" s="737"/>
      <c r="BF21" s="737"/>
      <c r="BG21" s="737"/>
      <c r="BH21" s="737"/>
      <c r="BI21" s="737"/>
      <c r="BJ21" s="737"/>
      <c r="BK21" s="737"/>
      <c r="BL21" s="737"/>
      <c r="BM21" s="737"/>
      <c r="BN21" s="737"/>
      <c r="BO21" s="737"/>
      <c r="BP21" s="737"/>
      <c r="BQ21" s="737"/>
    </row>
    <row r="22" spans="1:69" s="738" customFormat="1" ht="20.100000000000001" customHeight="1">
      <c r="A22" s="2440"/>
      <c r="B22" s="2451"/>
      <c r="C22" s="2526" t="s">
        <v>792</v>
      </c>
      <c r="D22" s="2527"/>
      <c r="E22" s="2527"/>
      <c r="F22" s="2528"/>
      <c r="G22" s="759"/>
      <c r="H22" s="1884"/>
      <c r="I22" s="751"/>
      <c r="J22" s="1886">
        <v>0</v>
      </c>
      <c r="K22" s="2434"/>
      <c r="L22" s="2431"/>
      <c r="M22" s="2531"/>
      <c r="N22" s="2399"/>
      <c r="O22" s="731"/>
      <c r="P22" s="732"/>
      <c r="Q22" s="732"/>
      <c r="R22" s="732"/>
      <c r="S22" s="732"/>
      <c r="T22" s="732"/>
      <c r="U22" s="732"/>
      <c r="V22" s="732"/>
      <c r="W22" s="732"/>
      <c r="X22" s="732"/>
      <c r="Y22" s="732"/>
      <c r="Z22" s="753"/>
      <c r="AA22" s="740"/>
      <c r="AB22" s="2411"/>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37"/>
      <c r="AY22" s="737"/>
      <c r="AZ22" s="737"/>
      <c r="BA22" s="737"/>
      <c r="BB22" s="737"/>
      <c r="BC22" s="737"/>
      <c r="BD22" s="737"/>
      <c r="BE22" s="737"/>
      <c r="BF22" s="737"/>
      <c r="BG22" s="737"/>
      <c r="BH22" s="737"/>
      <c r="BI22" s="737"/>
      <c r="BJ22" s="737"/>
      <c r="BK22" s="737"/>
      <c r="BL22" s="737"/>
      <c r="BM22" s="737"/>
      <c r="BN22" s="737"/>
      <c r="BO22" s="737"/>
      <c r="BP22" s="737"/>
      <c r="BQ22" s="737"/>
    </row>
    <row r="23" spans="1:69" s="738" customFormat="1" ht="20.100000000000001" customHeight="1">
      <c r="A23" s="2440"/>
      <c r="B23" s="2452"/>
      <c r="C23" s="1175" t="s">
        <v>702</v>
      </c>
      <c r="D23" s="1163" t="s">
        <v>166</v>
      </c>
      <c r="E23" s="757">
        <v>750</v>
      </c>
      <c r="F23" s="749"/>
      <c r="G23" s="759"/>
      <c r="H23" s="1884"/>
      <c r="I23" s="751"/>
      <c r="J23" s="1825">
        <v>0</v>
      </c>
      <c r="K23" s="2434"/>
      <c r="L23" s="2431"/>
      <c r="M23" s="2531"/>
      <c r="N23" s="2399"/>
      <c r="O23" s="731"/>
      <c r="P23" s="732"/>
      <c r="Q23" s="732"/>
      <c r="R23" s="732"/>
      <c r="S23" s="732"/>
      <c r="T23" s="784"/>
      <c r="U23" s="732"/>
      <c r="V23" s="785"/>
      <c r="W23" s="785"/>
      <c r="X23" s="785"/>
      <c r="Y23" s="786"/>
      <c r="Z23" s="787"/>
      <c r="AB23" s="2411"/>
      <c r="AC23" s="737"/>
      <c r="AD23" s="737"/>
      <c r="AE23" s="737"/>
      <c r="AF23" s="737"/>
      <c r="AG23" s="737"/>
      <c r="AH23" s="737"/>
      <c r="AI23" s="737"/>
      <c r="AJ23" s="737"/>
      <c r="AK23" s="737"/>
      <c r="AL23" s="737"/>
      <c r="AM23" s="737"/>
      <c r="AN23" s="737"/>
      <c r="AO23" s="737"/>
      <c r="AP23" s="737"/>
      <c r="AQ23" s="737"/>
      <c r="AR23" s="737"/>
      <c r="AS23" s="737"/>
      <c r="AT23" s="737"/>
      <c r="AU23" s="737"/>
      <c r="AV23" s="737"/>
      <c r="AW23" s="737"/>
      <c r="AX23" s="737"/>
      <c r="AY23" s="737"/>
      <c r="AZ23" s="737"/>
      <c r="BA23" s="737"/>
      <c r="BB23" s="737"/>
      <c r="BC23" s="737"/>
      <c r="BD23" s="737"/>
      <c r="BE23" s="737"/>
      <c r="BF23" s="737"/>
      <c r="BG23" s="737"/>
      <c r="BH23" s="737"/>
      <c r="BI23" s="737"/>
      <c r="BJ23" s="737"/>
      <c r="BK23" s="737"/>
      <c r="BL23" s="737"/>
      <c r="BM23" s="737"/>
      <c r="BN23" s="737"/>
      <c r="BO23" s="737"/>
      <c r="BP23" s="737"/>
      <c r="BQ23" s="737"/>
    </row>
    <row r="24" spans="1:69" s="738" customFormat="1" ht="19.5" customHeight="1">
      <c r="A24" s="2440"/>
      <c r="B24" s="2451" t="s">
        <v>148</v>
      </c>
      <c r="C24" s="1164" t="s">
        <v>96</v>
      </c>
      <c r="D24" s="1165" t="s">
        <v>166</v>
      </c>
      <c r="E24" s="1166">
        <v>1900</v>
      </c>
      <c r="F24" s="749"/>
      <c r="G24" s="759"/>
      <c r="H24" s="1883"/>
      <c r="I24" s="761"/>
      <c r="J24" s="1887"/>
      <c r="K24" s="2435"/>
      <c r="L24" s="2432"/>
      <c r="M24" s="2396"/>
      <c r="N24" s="2272"/>
      <c r="O24" s="731"/>
      <c r="P24" s="732"/>
      <c r="Q24" s="732"/>
      <c r="R24" s="732"/>
      <c r="S24" s="732"/>
      <c r="T24" s="784"/>
      <c r="U24" s="732"/>
      <c r="V24" s="785"/>
      <c r="W24" s="785"/>
      <c r="X24" s="785"/>
      <c r="Y24" s="786"/>
      <c r="Z24" s="787"/>
      <c r="AB24" s="2411"/>
      <c r="AC24" s="737"/>
      <c r="AD24" s="737"/>
      <c r="AE24" s="737"/>
      <c r="AF24" s="737"/>
      <c r="AG24" s="737"/>
      <c r="AH24" s="737"/>
      <c r="AI24" s="737"/>
      <c r="AJ24" s="737"/>
      <c r="AK24" s="737"/>
      <c r="AL24" s="737"/>
      <c r="AM24" s="737"/>
      <c r="AN24" s="737"/>
      <c r="AO24" s="737"/>
      <c r="AP24" s="737"/>
      <c r="AQ24" s="737"/>
      <c r="AR24" s="737"/>
      <c r="AS24" s="737"/>
      <c r="AT24" s="737"/>
      <c r="AU24" s="737"/>
      <c r="AV24" s="737"/>
      <c r="AW24" s="737"/>
      <c r="AX24" s="737"/>
      <c r="AY24" s="737"/>
      <c r="AZ24" s="737"/>
      <c r="BA24" s="737"/>
      <c r="BB24" s="737"/>
      <c r="BC24" s="737"/>
      <c r="BD24" s="737"/>
      <c r="BE24" s="737"/>
      <c r="BF24" s="737"/>
      <c r="BG24" s="737"/>
      <c r="BH24" s="737"/>
      <c r="BI24" s="737"/>
      <c r="BJ24" s="737"/>
      <c r="BK24" s="737"/>
      <c r="BL24" s="737"/>
      <c r="BM24" s="737"/>
      <c r="BN24" s="737"/>
      <c r="BO24" s="737"/>
      <c r="BP24" s="737"/>
      <c r="BQ24" s="737"/>
    </row>
    <row r="25" spans="1:69" s="738" customFormat="1" ht="20.100000000000001" customHeight="1" thickBot="1">
      <c r="A25" s="2441"/>
      <c r="B25" s="2453"/>
      <c r="C25" s="1176" t="s">
        <v>97</v>
      </c>
      <c r="D25" s="1177" t="s">
        <v>167</v>
      </c>
      <c r="E25" s="1178">
        <v>800</v>
      </c>
      <c r="F25" s="790"/>
      <c r="G25" s="759" t="s">
        <v>155</v>
      </c>
      <c r="H25" s="1883"/>
      <c r="I25" s="761"/>
      <c r="J25" s="1887"/>
      <c r="K25" s="791"/>
      <c r="L25" s="792"/>
      <c r="M25" s="793"/>
      <c r="N25" s="794"/>
      <c r="O25" s="795"/>
      <c r="P25" s="796"/>
      <c r="Q25" s="796"/>
      <c r="R25" s="796"/>
      <c r="S25" s="796"/>
      <c r="T25" s="796"/>
      <c r="U25" s="796"/>
      <c r="V25" s="796"/>
      <c r="W25" s="796"/>
      <c r="X25" s="796"/>
      <c r="Y25" s="796"/>
      <c r="Z25" s="797"/>
      <c r="AA25" s="789"/>
      <c r="AB25" s="2411"/>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737"/>
      <c r="BK25" s="737"/>
      <c r="BL25" s="737"/>
      <c r="BM25" s="737"/>
      <c r="BN25" s="737"/>
      <c r="BO25" s="737"/>
      <c r="BP25" s="737"/>
      <c r="BQ25" s="737"/>
    </row>
    <row r="26" spans="1:69" s="737" customFormat="1" ht="20.100000000000001" customHeight="1" thickTop="1" thickBot="1">
      <c r="A26" s="180" t="s">
        <v>262</v>
      </c>
      <c r="B26" s="1179">
        <f>E26+I26+L26</f>
        <v>56400</v>
      </c>
      <c r="C26" s="180" t="s">
        <v>262</v>
      </c>
      <c r="D26" s="1149"/>
      <c r="E26" s="181">
        <f>SUM(E7:E25)</f>
        <v>47550</v>
      </c>
      <c r="F26" s="1180">
        <f>SUM(F7:F25)</f>
        <v>0</v>
      </c>
      <c r="G26" s="1438"/>
      <c r="H26" s="1885"/>
      <c r="I26" s="1437">
        <f>SUM(I7:I25)</f>
        <v>0</v>
      </c>
      <c r="J26" s="1888">
        <f>SUM(J7:J25)</f>
        <v>0</v>
      </c>
      <c r="K26" s="58" t="s">
        <v>262</v>
      </c>
      <c r="L26" s="2436">
        <f>SUM(M7:M25)</f>
        <v>8850</v>
      </c>
      <c r="M26" s="2436">
        <f>SUM(M7:M25)</f>
        <v>8850</v>
      </c>
      <c r="N26" s="295">
        <f>SUM(N7:N25)</f>
        <v>0</v>
      </c>
      <c r="O26" s="309"/>
      <c r="P26" s="177"/>
      <c r="Q26" s="181"/>
      <c r="R26" s="177"/>
      <c r="S26" s="310"/>
      <c r="T26" s="177"/>
      <c r="U26" s="181"/>
      <c r="V26" s="311"/>
      <c r="W26" s="310"/>
      <c r="X26" s="177"/>
      <c r="Y26" s="181"/>
      <c r="Z26" s="178"/>
    </row>
    <row r="27" spans="1:69" ht="20.100000000000001" customHeight="1" thickTop="1">
      <c r="A27" s="205" t="s">
        <v>375</v>
      </c>
      <c r="B27" s="1312"/>
      <c r="C27" s="516"/>
      <c r="D27" s="1055"/>
      <c r="E27" s="1313"/>
      <c r="F27" s="1314"/>
      <c r="G27" s="516"/>
      <c r="H27" s="1055"/>
      <c r="I27" s="1315"/>
      <c r="J27" s="1314"/>
      <c r="K27" s="516"/>
      <c r="L27" s="1313"/>
      <c r="M27" s="1313"/>
      <c r="N27" s="1316"/>
      <c r="O27" s="516"/>
      <c r="P27" s="207"/>
      <c r="Q27" s="306"/>
      <c r="R27" s="176"/>
      <c r="S27" s="516"/>
      <c r="T27" s="176"/>
      <c r="U27" s="306"/>
      <c r="V27" s="326"/>
      <c r="W27" s="516"/>
      <c r="X27" s="176"/>
      <c r="Y27" s="306"/>
      <c r="Z27" s="176"/>
    </row>
    <row r="28" spans="1:69" ht="13.5" customHeight="1">
      <c r="A28" s="1155" t="s">
        <v>435</v>
      </c>
      <c r="B28" s="205"/>
      <c r="C28" s="205"/>
      <c r="D28" s="205"/>
      <c r="E28" s="1155"/>
      <c r="F28" s="205"/>
      <c r="G28" s="1649" t="s">
        <v>728</v>
      </c>
      <c r="H28" s="1642"/>
      <c r="I28" s="1650"/>
      <c r="J28" s="1642"/>
      <c r="K28" s="1651"/>
      <c r="L28" s="1651"/>
      <c r="M28" s="1651"/>
      <c r="O28" s="1652" t="s">
        <v>729</v>
      </c>
      <c r="P28" s="1649"/>
      <c r="Q28" s="1652"/>
      <c r="R28" s="1649"/>
      <c r="S28" s="1653"/>
      <c r="T28" s="1154"/>
      <c r="U28" s="1154"/>
      <c r="V28" s="1154"/>
      <c r="W28" s="1154"/>
      <c r="X28" s="1154"/>
      <c r="Y28" s="1154"/>
      <c r="Z28" s="1154"/>
      <c r="AA28" s="1154"/>
      <c r="AB28" s="1154"/>
    </row>
    <row r="29" spans="1:69" ht="13.5" customHeight="1">
      <c r="A29" s="1155" t="s">
        <v>436</v>
      </c>
      <c r="B29" s="205"/>
      <c r="C29" s="205"/>
      <c r="D29" s="205"/>
      <c r="E29" s="1155"/>
      <c r="F29" s="205"/>
      <c r="G29" s="205"/>
      <c r="H29" s="205"/>
      <c r="I29" s="1155"/>
      <c r="J29" s="1642" t="s">
        <v>523</v>
      </c>
      <c r="K29" s="1317"/>
      <c r="L29" s="1317"/>
      <c r="M29" s="1317"/>
      <c r="N29" s="1157"/>
      <c r="U29" s="2429" t="s">
        <v>576</v>
      </c>
      <c r="V29" s="2429"/>
      <c r="W29" s="2429"/>
      <c r="X29" s="2429"/>
      <c r="Y29" s="1394"/>
      <c r="Z29" s="1394"/>
      <c r="AA29" s="1154"/>
      <c r="AB29" s="1154"/>
    </row>
    <row r="30" spans="1:69" ht="13.5" customHeight="1">
      <c r="A30" s="1306" t="s">
        <v>758</v>
      </c>
      <c r="B30" s="1317"/>
      <c r="C30" s="1317"/>
      <c r="D30" s="1317"/>
      <c r="E30" s="1317"/>
      <c r="F30" s="1317"/>
      <c r="G30" s="205"/>
      <c r="H30" s="205"/>
      <c r="I30" s="205"/>
      <c r="J30" s="205" t="s">
        <v>663</v>
      </c>
      <c r="K30" s="1157"/>
      <c r="L30" s="1157"/>
      <c r="M30" s="1317"/>
      <c r="N30" s="1317"/>
      <c r="O30" s="1317"/>
      <c r="P30" s="1317"/>
      <c r="Q30" s="1154"/>
      <c r="R30" s="1154"/>
      <c r="S30" s="1157"/>
      <c r="T30" s="1157"/>
      <c r="U30" s="1157"/>
      <c r="V30" s="1157"/>
      <c r="W30" s="1154"/>
      <c r="X30" s="267" t="s">
        <v>495</v>
      </c>
      <c r="Y30" s="267"/>
      <c r="Z30" s="267"/>
      <c r="AA30" s="1394"/>
      <c r="AB30" s="1394"/>
    </row>
    <row r="31" spans="1:69" ht="13.5" customHeight="1">
      <c r="A31" s="1652" t="s">
        <v>793</v>
      </c>
      <c r="B31" s="1317"/>
      <c r="C31" s="1317"/>
      <c r="D31" s="1317"/>
      <c r="E31" s="1317"/>
      <c r="F31" s="1317"/>
      <c r="G31" s="1306"/>
      <c r="H31" s="1306"/>
      <c r="I31" s="1306"/>
      <c r="J31" s="205" t="s">
        <v>612</v>
      </c>
      <c r="K31" s="1317"/>
      <c r="L31" s="1317"/>
      <c r="M31" s="1317"/>
      <c r="N31" s="1317"/>
      <c r="O31" s="1317"/>
      <c r="P31" s="1317"/>
      <c r="Q31" s="1154"/>
      <c r="R31" s="1154"/>
      <c r="S31" s="1154"/>
      <c r="T31" s="1154"/>
      <c r="U31" s="1154"/>
      <c r="V31" s="1028"/>
      <c r="W31" s="1154"/>
      <c r="X31" s="267" t="s">
        <v>496</v>
      </c>
      <c r="Y31" s="267"/>
      <c r="Z31" s="267"/>
      <c r="AA31" s="267"/>
      <c r="AB31" s="267"/>
    </row>
    <row r="32" spans="1:69" ht="13.5" customHeight="1">
      <c r="A32" s="1029" t="s">
        <v>484</v>
      </c>
      <c r="B32" s="1154"/>
      <c r="C32" s="1154"/>
      <c r="D32" s="1154"/>
      <c r="E32" s="1154"/>
      <c r="F32" s="1154"/>
      <c r="G32" s="1154"/>
      <c r="H32" s="1154"/>
      <c r="I32" s="1154"/>
      <c r="J32" s="1154"/>
      <c r="K32" s="1154"/>
      <c r="L32" s="1154"/>
      <c r="M32" s="1154"/>
      <c r="N32" s="1154"/>
      <c r="O32" s="1154"/>
      <c r="P32" s="1154"/>
      <c r="Q32" s="1154"/>
      <c r="R32" s="1154"/>
      <c r="S32" s="1154"/>
      <c r="T32" s="1154"/>
      <c r="U32" s="1154"/>
      <c r="V32" s="1154"/>
      <c r="W32" s="1154"/>
      <c r="X32" s="1154"/>
      <c r="Y32" s="1154"/>
      <c r="Z32" s="1154"/>
      <c r="AA32" s="267"/>
      <c r="AB32" s="267"/>
    </row>
    <row r="33" spans="1:28" ht="13.5" customHeight="1">
      <c r="A33" s="1029" t="s">
        <v>485</v>
      </c>
      <c r="B33" s="1156"/>
      <c r="C33" s="1159"/>
      <c r="D33" s="1159"/>
      <c r="E33" s="1159"/>
      <c r="F33" s="1159"/>
      <c r="G33" s="1159"/>
      <c r="H33" s="1159"/>
      <c r="I33" s="1159"/>
      <c r="J33" s="1159"/>
      <c r="K33" s="1159"/>
      <c r="L33" s="1154"/>
      <c r="M33" s="1154"/>
      <c r="N33" s="1154"/>
      <c r="O33" s="1154"/>
      <c r="P33" s="1154"/>
      <c r="Q33" s="1154"/>
      <c r="R33" s="1154"/>
      <c r="S33" s="1154"/>
      <c r="T33" s="1154"/>
      <c r="U33" s="1154"/>
      <c r="V33" s="1160"/>
      <c r="W33" s="1154"/>
      <c r="X33" s="1154"/>
      <c r="Y33" s="1154"/>
      <c r="Z33" s="1154"/>
      <c r="AA33" s="1154"/>
      <c r="AB33" s="1154"/>
    </row>
    <row r="34" spans="1:28" ht="13.5" customHeight="1">
      <c r="A34" s="85"/>
      <c r="V34" s="24"/>
      <c r="AA34" s="1154"/>
      <c r="AB34" s="1160"/>
    </row>
    <row r="35" spans="1:28" ht="15.95" customHeight="1">
      <c r="A35" s="85"/>
      <c r="C35" s="40"/>
      <c r="D35" s="53"/>
      <c r="E35" s="44"/>
      <c r="F35" s="54"/>
      <c r="G35" s="40"/>
      <c r="H35" s="40"/>
      <c r="I35" s="44"/>
      <c r="K35" s="40"/>
      <c r="L35" s="40"/>
      <c r="M35" s="44"/>
      <c r="N35" s="54"/>
      <c r="O35" s="40"/>
      <c r="P35" s="40"/>
      <c r="Q35" s="44"/>
    </row>
    <row r="36" spans="1:28" ht="15" customHeight="1">
      <c r="A36" s="89"/>
      <c r="B36" s="91"/>
      <c r="C36" s="91"/>
      <c r="D36" s="91"/>
      <c r="E36" s="91"/>
      <c r="F36" s="91"/>
    </row>
    <row r="37" spans="1:28" ht="17.100000000000001" customHeight="1">
      <c r="A37" s="87"/>
      <c r="B37" s="91"/>
      <c r="C37" s="86"/>
      <c r="D37" s="86"/>
      <c r="E37" s="86"/>
      <c r="F37" s="86"/>
    </row>
    <row r="38" spans="1:28" ht="17.100000000000001" customHeight="1">
      <c r="A38" s="85"/>
    </row>
    <row r="39" spans="1:28" ht="17.100000000000001" customHeight="1"/>
    <row r="42" spans="1:28">
      <c r="B42" s="38"/>
    </row>
  </sheetData>
  <sheetProtection password="C536" sheet="1"/>
  <mergeCells count="84">
    <mergeCell ref="C22:F22"/>
    <mergeCell ref="H6:I6"/>
    <mergeCell ref="P11:Q11"/>
    <mergeCell ref="M20:M24"/>
    <mergeCell ref="L6:M6"/>
    <mergeCell ref="L7:L9"/>
    <mergeCell ref="M15:M17"/>
    <mergeCell ref="M7:M9"/>
    <mergeCell ref="G11:J11"/>
    <mergeCell ref="F7:F9"/>
    <mergeCell ref="N20:N24"/>
    <mergeCell ref="S12:T12"/>
    <mergeCell ref="P12:Q12"/>
    <mergeCell ref="S16:S17"/>
    <mergeCell ref="S13:T13"/>
    <mergeCell ref="N7:N9"/>
    <mergeCell ref="T16:T17"/>
    <mergeCell ref="S10:T10"/>
    <mergeCell ref="P10:Q10"/>
    <mergeCell ref="V2:Z3"/>
    <mergeCell ref="P1:Q1"/>
    <mergeCell ref="L5:M5"/>
    <mergeCell ref="Y4:Z4"/>
    <mergeCell ref="Y5:Z5"/>
    <mergeCell ref="V4:X4"/>
    <mergeCell ref="V5:X5"/>
    <mergeCell ref="N5:U5"/>
    <mergeCell ref="L4:M4"/>
    <mergeCell ref="AB6:AB25"/>
    <mergeCell ref="V16:V17"/>
    <mergeCell ref="U16:U17"/>
    <mergeCell ref="S11:T11"/>
    <mergeCell ref="P8:T8"/>
    <mergeCell ref="S9:T9"/>
    <mergeCell ref="P9:Q9"/>
    <mergeCell ref="F15:F16"/>
    <mergeCell ref="G15:G16"/>
    <mergeCell ref="G7:J9"/>
    <mergeCell ref="G10:J10"/>
    <mergeCell ref="V1:Z1"/>
    <mergeCell ref="K7:K9"/>
    <mergeCell ref="K15:K17"/>
    <mergeCell ref="P2:Q3"/>
    <mergeCell ref="S3:U3"/>
    <mergeCell ref="S1:U2"/>
    <mergeCell ref="A1:B1"/>
    <mergeCell ref="A3:B3"/>
    <mergeCell ref="A2:B2"/>
    <mergeCell ref="E15:E16"/>
    <mergeCell ref="D7:D9"/>
    <mergeCell ref="C15:C16"/>
    <mergeCell ref="D6:E6"/>
    <mergeCell ref="C7:C9"/>
    <mergeCell ref="D15:D16"/>
    <mergeCell ref="E7:E9"/>
    <mergeCell ref="A20:A25"/>
    <mergeCell ref="A7:B7"/>
    <mergeCell ref="A15:B16"/>
    <mergeCell ref="A8:A9"/>
    <mergeCell ref="B17:B19"/>
    <mergeCell ref="B20:B23"/>
    <mergeCell ref="B24:B25"/>
    <mergeCell ref="A17:A19"/>
    <mergeCell ref="A10:A14"/>
    <mergeCell ref="B11:B12"/>
    <mergeCell ref="C1:D1"/>
    <mergeCell ref="E1:F1"/>
    <mergeCell ref="C2:G3"/>
    <mergeCell ref="L1:O1"/>
    <mergeCell ref="N4:U4"/>
    <mergeCell ref="H1:K1"/>
    <mergeCell ref="H2:K3"/>
    <mergeCell ref="L2:O3"/>
    <mergeCell ref="R1:R2"/>
    <mergeCell ref="C18:F18"/>
    <mergeCell ref="U29:X29"/>
    <mergeCell ref="L15:L17"/>
    <mergeCell ref="I15:I16"/>
    <mergeCell ref="J15:J16"/>
    <mergeCell ref="K20:K24"/>
    <mergeCell ref="L26:M26"/>
    <mergeCell ref="L20:L24"/>
    <mergeCell ref="N15:N17"/>
    <mergeCell ref="H15:H16"/>
  </mergeCells>
  <phoneticPr fontId="3"/>
  <conditionalFormatting sqref="V15:V16 F26:F27 S10:S13 J15:J16 J26:J27 N25 N7:N20 J12">
    <cfRule type="expression" dxfId="50" priority="4" stopIfTrue="1">
      <formula>E7&lt;F7</formula>
    </cfRule>
  </conditionalFormatting>
  <conditionalFormatting sqref="N26:N27 J17:J19 J13:J14 J24:J25">
    <cfRule type="expression" dxfId="49" priority="5" stopIfTrue="1">
      <formula>H13&lt;J13</formula>
    </cfRule>
  </conditionalFormatting>
  <conditionalFormatting sqref="F7:F17 J22 F19:F21 F23:F25">
    <cfRule type="expression" dxfId="48" priority="7" stopIfTrue="1">
      <formula>$E7&lt;$F7</formula>
    </cfRule>
  </conditionalFormatting>
  <conditionalFormatting sqref="J23 J20:J21">
    <cfRule type="expression" dxfId="47" priority="11" stopIfTrue="1">
      <formula>$I20&lt;$J20</formula>
    </cfRule>
  </conditionalFormatting>
  <pageMargins left="0.43307086614173229" right="0.19685039370078741" top="0.39370078740157483" bottom="0.39370078740157483" header="0.51181102362204722" footer="0.51181102362204722"/>
  <pageSetup paperSize="9" scale="97" orientation="landscape"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表紙</vt:lpstr>
      <vt:lpstr>変更箇所</vt:lpstr>
      <vt:lpstr>取扱注意 </vt:lpstr>
      <vt:lpstr>免責について</vt:lpstr>
      <vt:lpstr>市・郡</vt:lpstr>
      <vt:lpstr>市内河北</vt:lpstr>
      <vt:lpstr>東京紙</vt:lpstr>
      <vt:lpstr>近郊</vt:lpstr>
      <vt:lpstr>仙南</vt:lpstr>
      <vt:lpstr>大崎</vt:lpstr>
      <vt:lpstr>石巻</vt:lpstr>
      <vt:lpstr>栗原</vt:lpstr>
      <vt:lpstr>気仙沼</vt:lpstr>
      <vt:lpstr>一関･西磐・高田</vt:lpstr>
      <vt:lpstr>市内河北夕刊</vt:lpstr>
      <vt:lpstr>河北パワーＰ</vt:lpstr>
      <vt:lpstr>石巻PP部数</vt:lpstr>
      <vt:lpstr>一関･西磐・高田!Print_Area</vt:lpstr>
      <vt:lpstr>河北パワーＰ!Print_Area</vt:lpstr>
      <vt:lpstr>気仙沼!Print_Area</vt:lpstr>
      <vt:lpstr>近郊!Print_Area</vt:lpstr>
      <vt:lpstr>栗原!Print_Area</vt:lpstr>
      <vt:lpstr>市・郡!Print_Area</vt:lpstr>
      <vt:lpstr>市内河北!Print_Area</vt:lpstr>
      <vt:lpstr>市内河北夕刊!Print_Area</vt:lpstr>
      <vt:lpstr>'取扱注意 '!Print_Area</vt:lpstr>
      <vt:lpstr>石巻!Print_Area</vt:lpstr>
      <vt:lpstr>石巻PP部数!Print_Area</vt:lpstr>
      <vt:lpstr>仙南!Print_Area</vt:lpstr>
      <vt:lpstr>大崎!Print_Area</vt:lpstr>
      <vt:lpstr>東京紙!Print_Area</vt:lpstr>
      <vt:lpstr>表紙!Print_Area</vt:lpstr>
      <vt:lpstr>免責について!Print_Area</vt:lpstr>
    </vt:vector>
  </TitlesOfParts>
  <Company>株式会社河北折込センター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r-nakamura</cp:lastModifiedBy>
  <cp:lastPrinted>2023-03-22T07:28:26Z</cp:lastPrinted>
  <dcterms:created xsi:type="dcterms:W3CDTF">1998-04-27T23:55:54Z</dcterms:created>
  <dcterms:modified xsi:type="dcterms:W3CDTF">2023-03-28T07:25:49Z</dcterms:modified>
</cp:coreProperties>
</file>