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codeName="ThisWorkbook"/>
  <mc:AlternateContent xmlns:mc="http://schemas.openxmlformats.org/markup-compatibility/2006">
    <mc:Choice Requires="x15">
      <x15ac:absPath xmlns:x15ac="http://schemas.microsoft.com/office/spreadsheetml/2010/11/ac" url="E:\Users\MH\Desktop\"/>
    </mc:Choice>
  </mc:AlternateContent>
  <xr:revisionPtr revIDLastSave="0" documentId="8_{894A4496-D981-43B7-8788-030076FE585E}" xr6:coauthVersionLast="47" xr6:coauthVersionMax="47" xr10:uidLastSave="{00000000-0000-0000-0000-000000000000}"/>
  <bookViews>
    <workbookView xWindow="3750" yWindow="1005" windowWidth="21600" windowHeight="11295" tabRatio="914"/>
  </bookViews>
  <sheets>
    <sheet name="表紙" sheetId="20" r:id="rId1"/>
    <sheet name="変更箇所" sheetId="26" r:id="rId2"/>
    <sheet name="取扱注意 " sheetId="24" r:id="rId3"/>
    <sheet name="免責について" sheetId="25" r:id="rId4"/>
    <sheet name="市・郡" sheetId="9" r:id="rId5"/>
    <sheet name="市内河北" sheetId="4" r:id="rId6"/>
    <sheet name="東京紙" sheetId="5" r:id="rId7"/>
    <sheet name="近郊" sheetId="6" r:id="rId8"/>
    <sheet name="仙南" sheetId="7" r:id="rId9"/>
    <sheet name="大崎" sheetId="8" r:id="rId10"/>
    <sheet name="石巻" sheetId="3" r:id="rId11"/>
    <sheet name="栗原" sheetId="2" r:id="rId12"/>
    <sheet name="気仙沼" sheetId="1" r:id="rId13"/>
    <sheet name="一関･西磐・高田" sheetId="17" r:id="rId14"/>
    <sheet name="市内河北夕刊" sheetId="16" r:id="rId15"/>
    <sheet name="河北パワーＰ" sheetId="18" r:id="rId16"/>
    <sheet name="石巻PP部数" sheetId="23" r:id="rId17"/>
  </sheets>
  <externalReferences>
    <externalReference r:id="rId18"/>
  </externalReferences>
  <definedNames>
    <definedName name="_xlnm.Print_Area" localSheetId="13">一関･西磐・高田!$A$1:$AB$35</definedName>
    <definedName name="_xlnm.Print_Area" localSheetId="15">河北パワーＰ!$A$1:$Z$44</definedName>
    <definedName name="_xlnm.Print_Area" localSheetId="12">気仙沼!$A$1:$AC$38</definedName>
    <definedName name="_xlnm.Print_Area" localSheetId="7">近郊!$A$1:$AB$38</definedName>
    <definedName name="_xlnm.Print_Area" localSheetId="11">栗原!$A$1:$AB$33</definedName>
    <definedName name="_xlnm.Print_Area" localSheetId="4">市・郡!$A$1:$R$46</definedName>
    <definedName name="_xlnm.Print_Area" localSheetId="5">市内河北!$A$1:$Z$37</definedName>
    <definedName name="_xlnm.Print_Area" localSheetId="14">市内河北夕刊!$A$1:$Z$41</definedName>
    <definedName name="_xlnm.Print_Area" localSheetId="2">'取扱注意 '!$A$1:$CJ$44</definedName>
    <definedName name="_xlnm.Print_Area" localSheetId="10">石巻!$A$1:$AC$46</definedName>
    <definedName name="_xlnm.Print_Area" localSheetId="16">石巻PP部数!$A$1:$S$25</definedName>
    <definedName name="_xlnm.Print_Area" localSheetId="8">仙南!$A$1:$AB$34</definedName>
    <definedName name="_xlnm.Print_Area" localSheetId="9">大崎!$A$1:$AB$44</definedName>
    <definedName name="_xlnm.Print_Area" localSheetId="6">東京紙!$A$1:$Z$75</definedName>
    <definedName name="_xlnm.Print_Area" localSheetId="0">表紙!$A$1:$L$34</definedName>
    <definedName name="_xlnm.Print_Area" localSheetId="3">免責について!$A$1:$CG$34</definedName>
    <definedName name="折込部数" localSheetId="0">[1]大崎!$F$7,[1]大崎!$F$9,[1]大崎!$F$10,[1]大崎!$F$11,[1]大崎!$F$12,[1]大崎!$F$13,[1]大崎!$F$14,[1]大崎!$F$15,[1]大崎!$F$16,[1]大崎!$F$17,[1]大崎!$F$18,[1]大崎!$F$19,[1]大崎!$F$20,[1]大崎!$F$21,[1]大崎!$Z$25,[1]大崎!$Z$26,[1]大崎!$Z$27,[1]大崎!$Z$29,[1]大崎!$Z$30,[1]大崎!$F$30,[1]大崎!$J$7,[1]大崎!$J$16,[1]大崎!$J$21,[1]大崎!$J$24,[1]大崎!$N$7,[1]大崎!$N$15,[1]大崎!$N$17,[1]大崎!$N$21,[1]大崎!$N$24,[1]大崎!$R$7,[1]大崎!$R$17,[1]大崎!$R$21,[1]大崎!$V$7</definedName>
    <definedName name="折込部数">大崎!$F$7,大崎!$F$9,大崎!$F$11,大崎!$F$12,大崎!$F$13,大崎!$F$14,大崎!$F$16,大崎!$F$17,大崎!#REF!,大崎!$F$18,大崎!$F$19,大崎!$F$20,大崎!$F$21,大崎!$F$22,大崎!$Z$26,大崎!$Z$27,大崎!$Z$28,大崎!$Z$30,大崎!$Z$31,大崎!$F$31,大崎!$J$7,大崎!#REF!,大崎!$J$22,大崎!$J$25,大崎!$N$7,大崎!$N$17,大崎!$N$18,大崎!$N$22,大崎!$N$25,大崎!$R$7,大崎!$R$18,大崎!$R$22,大崎!$V$7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3" i="20" l="1"/>
  <c r="T30" i="4"/>
  <c r="E21" i="9"/>
  <c r="E31" i="9"/>
  <c r="E22" i="9"/>
  <c r="C22" i="9"/>
  <c r="D21" i="9"/>
  <c r="B21" i="9"/>
  <c r="B31" i="9"/>
  <c r="E7" i="9"/>
  <c r="D7" i="9"/>
  <c r="B7" i="9"/>
  <c r="E6" i="9"/>
  <c r="D6" i="9"/>
  <c r="V30" i="4"/>
  <c r="A2" i="18"/>
  <c r="A3" i="23"/>
  <c r="V20" i="18"/>
  <c r="F70" i="5"/>
  <c r="M5" i="9"/>
  <c r="F32" i="5"/>
  <c r="G5" i="9"/>
  <c r="AH19" i="3"/>
  <c r="V19" i="8"/>
  <c r="F8" i="8"/>
  <c r="U19" i="8"/>
  <c r="E8" i="8"/>
  <c r="R13" i="9"/>
  <c r="Q13" i="9"/>
  <c r="Q19" i="9"/>
  <c r="Q33" i="9"/>
  <c r="R10" i="8"/>
  <c r="M13" i="9"/>
  <c r="Q10" i="8"/>
  <c r="L13" i="9"/>
  <c r="V10" i="8"/>
  <c r="U10" i="8"/>
  <c r="M32" i="8"/>
  <c r="Z16" i="17"/>
  <c r="Z17" i="17"/>
  <c r="S3" i="17"/>
  <c r="V33" i="16"/>
  <c r="V20" i="16"/>
  <c r="V34" i="16"/>
  <c r="S3" i="16"/>
  <c r="V20" i="4"/>
  <c r="Y16" i="17"/>
  <c r="Q40" i="9"/>
  <c r="B40" i="9"/>
  <c r="V32" i="18"/>
  <c r="V33" i="18"/>
  <c r="S3" i="18"/>
  <c r="S1" i="18"/>
  <c r="J32" i="8"/>
  <c r="J26" i="7"/>
  <c r="I18" i="23"/>
  <c r="M18" i="23"/>
  <c r="G18" i="23"/>
  <c r="K18" i="23"/>
  <c r="Q17" i="23"/>
  <c r="O17" i="23"/>
  <c r="T32" i="18"/>
  <c r="AG23" i="1"/>
  <c r="Q16" i="23"/>
  <c r="O16" i="23"/>
  <c r="Q15" i="23"/>
  <c r="O15" i="23"/>
  <c r="Q14" i="23"/>
  <c r="O14" i="23"/>
  <c r="Q13" i="23"/>
  <c r="O13" i="23"/>
  <c r="Q12" i="23"/>
  <c r="O12" i="23"/>
  <c r="Q11" i="23"/>
  <c r="O11" i="23"/>
  <c r="Q10" i="23"/>
  <c r="Q18" i="23"/>
  <c r="M3" i="23"/>
  <c r="Q9" i="23"/>
  <c r="O18" i="23"/>
  <c r="Q8" i="23"/>
  <c r="O8" i="23"/>
  <c r="T20" i="16"/>
  <c r="V32" i="5"/>
  <c r="K5" i="9"/>
  <c r="D22" i="9"/>
  <c r="B22" i="9"/>
  <c r="E8" i="9"/>
  <c r="C8" i="9"/>
  <c r="D8" i="9"/>
  <c r="B8" i="9"/>
  <c r="AI17" i="1"/>
  <c r="AI11" i="1"/>
  <c r="E17" i="17"/>
  <c r="F29" i="1"/>
  <c r="S3" i="1"/>
  <c r="U37" i="1"/>
  <c r="T20" i="18"/>
  <c r="T33" i="18"/>
  <c r="T33" i="16"/>
  <c r="T34" i="16"/>
  <c r="D36" i="9"/>
  <c r="B36" i="9"/>
  <c r="D24" i="9"/>
  <c r="B24" i="9"/>
  <c r="F24" i="9"/>
  <c r="H24" i="9"/>
  <c r="T20" i="4"/>
  <c r="D70" i="5"/>
  <c r="L5" i="9"/>
  <c r="D32" i="5"/>
  <c r="F5" i="9"/>
  <c r="S13" i="7"/>
  <c r="F7" i="7"/>
  <c r="F26" i="7"/>
  <c r="S3" i="7"/>
  <c r="V2" i="6"/>
  <c r="V2" i="7"/>
  <c r="V2" i="8"/>
  <c r="W2" i="3"/>
  <c r="V2" i="2"/>
  <c r="V2" i="1"/>
  <c r="V2" i="17"/>
  <c r="P2" i="6"/>
  <c r="P2" i="7"/>
  <c r="P2" i="8"/>
  <c r="Q2" i="3"/>
  <c r="P2" i="2"/>
  <c r="P2" i="1"/>
  <c r="P2" i="17"/>
  <c r="L2" i="6"/>
  <c r="L2" i="7"/>
  <c r="L2" i="8"/>
  <c r="L2" i="3"/>
  <c r="L2" i="2"/>
  <c r="L2" i="1"/>
  <c r="M2" i="17"/>
  <c r="H2" i="6"/>
  <c r="H2" i="7"/>
  <c r="H2" i="8"/>
  <c r="H2" i="3"/>
  <c r="H2" i="2"/>
  <c r="H2" i="1"/>
  <c r="I2" i="17"/>
  <c r="C2" i="6"/>
  <c r="C2" i="7"/>
  <c r="C2" i="8"/>
  <c r="C2" i="3"/>
  <c r="C2" i="2"/>
  <c r="C2" i="1"/>
  <c r="C2" i="17"/>
  <c r="Z29" i="8"/>
  <c r="F25" i="8"/>
  <c r="Z32" i="8"/>
  <c r="F29" i="8"/>
  <c r="C2" i="5"/>
  <c r="C42" i="5"/>
  <c r="J27" i="17"/>
  <c r="I17" i="17"/>
  <c r="Q17" i="17"/>
  <c r="J40" i="9"/>
  <c r="U17" i="17"/>
  <c r="M17" i="17"/>
  <c r="N40" i="9"/>
  <c r="U27" i="17"/>
  <c r="M27" i="17"/>
  <c r="H40" i="9"/>
  <c r="I27" i="17"/>
  <c r="I20" i="17"/>
  <c r="F17" i="17"/>
  <c r="O40" i="9"/>
  <c r="E27" i="17"/>
  <c r="V17" i="17"/>
  <c r="M40" i="9"/>
  <c r="D9" i="9"/>
  <c r="D10" i="9"/>
  <c r="B10" i="9"/>
  <c r="R13" i="7"/>
  <c r="E7" i="7"/>
  <c r="D12" i="9"/>
  <c r="B12" i="9"/>
  <c r="D14" i="9"/>
  <c r="D15" i="9"/>
  <c r="D17" i="9"/>
  <c r="J38" i="3"/>
  <c r="G14" i="9"/>
  <c r="E14" i="9"/>
  <c r="I14" i="9"/>
  <c r="M14" i="9"/>
  <c r="O14" i="9"/>
  <c r="R14" i="9"/>
  <c r="R19" i="9"/>
  <c r="R33" i="9"/>
  <c r="N32" i="5"/>
  <c r="I5" i="9"/>
  <c r="N70" i="5"/>
  <c r="K6" i="9"/>
  <c r="K19" i="9"/>
  <c r="K33" i="9"/>
  <c r="I6" i="9"/>
  <c r="O6" i="9"/>
  <c r="O19" i="9"/>
  <c r="O33" i="9"/>
  <c r="K7" i="9"/>
  <c r="C7" i="9"/>
  <c r="I7" i="9"/>
  <c r="M7" i="9"/>
  <c r="M19" i="9"/>
  <c r="M33" i="9"/>
  <c r="E9" i="9"/>
  <c r="G9" i="9"/>
  <c r="I9" i="9"/>
  <c r="I19" i="9"/>
  <c r="I33" i="9"/>
  <c r="M9" i="9"/>
  <c r="E10" i="9"/>
  <c r="C10" i="9"/>
  <c r="G10" i="9"/>
  <c r="I10" i="9"/>
  <c r="M10" i="9"/>
  <c r="G11" i="9"/>
  <c r="I11" i="9"/>
  <c r="E12" i="9"/>
  <c r="C12" i="9"/>
  <c r="G12" i="9"/>
  <c r="I12" i="9"/>
  <c r="G13" i="9"/>
  <c r="G19" i="9"/>
  <c r="G33" i="9"/>
  <c r="K13" i="9"/>
  <c r="I13" i="9"/>
  <c r="E15" i="9"/>
  <c r="C15" i="9"/>
  <c r="E16" i="9"/>
  <c r="C16" i="9"/>
  <c r="G16" i="9"/>
  <c r="I16" i="9"/>
  <c r="M16" i="9"/>
  <c r="E17" i="9"/>
  <c r="G17" i="9"/>
  <c r="I17" i="9"/>
  <c r="M17" i="9"/>
  <c r="R17" i="9"/>
  <c r="E18" i="9"/>
  <c r="G18" i="9"/>
  <c r="I18" i="9"/>
  <c r="E30" i="9"/>
  <c r="C30" i="9"/>
  <c r="I21" i="9"/>
  <c r="E24" i="9"/>
  <c r="C24" i="9"/>
  <c r="G24" i="9"/>
  <c r="I24" i="9"/>
  <c r="E25" i="9"/>
  <c r="C25" i="9"/>
  <c r="E26" i="9"/>
  <c r="C26" i="9"/>
  <c r="G26" i="9"/>
  <c r="I26" i="9"/>
  <c r="E27" i="9"/>
  <c r="C27" i="9"/>
  <c r="G27" i="9"/>
  <c r="I27" i="9"/>
  <c r="M27" i="9"/>
  <c r="M31" i="9"/>
  <c r="G28" i="9"/>
  <c r="I28" i="9"/>
  <c r="E29" i="9"/>
  <c r="C29" i="9"/>
  <c r="I29" i="9"/>
  <c r="F26" i="9"/>
  <c r="F13" i="9"/>
  <c r="B13" i="9"/>
  <c r="F27" i="9"/>
  <c r="T32" i="5"/>
  <c r="J5" i="9"/>
  <c r="L32" i="5"/>
  <c r="H5" i="9"/>
  <c r="L70" i="5"/>
  <c r="N5" i="9"/>
  <c r="H13" i="9"/>
  <c r="J6" i="9"/>
  <c r="H6" i="9"/>
  <c r="N6" i="9"/>
  <c r="N19" i="9"/>
  <c r="N33" i="9"/>
  <c r="J7" i="9"/>
  <c r="J19" i="9"/>
  <c r="J33" i="9"/>
  <c r="H7" i="9"/>
  <c r="H19" i="9"/>
  <c r="H33" i="9"/>
  <c r="L7" i="9"/>
  <c r="F9" i="9"/>
  <c r="F19" i="9"/>
  <c r="F33" i="9"/>
  <c r="H9" i="9"/>
  <c r="L9" i="9"/>
  <c r="L19" i="9"/>
  <c r="L33" i="9"/>
  <c r="F10" i="9"/>
  <c r="H10" i="9"/>
  <c r="L10" i="9"/>
  <c r="F11" i="9"/>
  <c r="H11" i="9"/>
  <c r="F12" i="9"/>
  <c r="H12" i="9"/>
  <c r="F14" i="9"/>
  <c r="H14" i="9"/>
  <c r="L14" i="9"/>
  <c r="N14" i="9"/>
  <c r="Q14" i="9"/>
  <c r="F15" i="9"/>
  <c r="I19" i="2"/>
  <c r="F16" i="9"/>
  <c r="F17" i="9"/>
  <c r="H17" i="9"/>
  <c r="L17" i="9"/>
  <c r="Q17" i="9"/>
  <c r="D18" i="9"/>
  <c r="B18" i="9"/>
  <c r="F18" i="9"/>
  <c r="H18" i="9"/>
  <c r="A2" i="5"/>
  <c r="A42" i="5"/>
  <c r="A2" i="6"/>
  <c r="A2" i="7"/>
  <c r="A2" i="8"/>
  <c r="A2" i="3"/>
  <c r="A2" i="2"/>
  <c r="A2" i="1"/>
  <c r="W5" i="16"/>
  <c r="U5" i="16"/>
  <c r="N5" i="16"/>
  <c r="V2" i="16"/>
  <c r="O2" i="16"/>
  <c r="L2" i="16"/>
  <c r="G2" i="16"/>
  <c r="C2" i="16"/>
  <c r="Y5" i="6"/>
  <c r="Y5" i="7"/>
  <c r="Y5" i="8"/>
  <c r="Z5" i="3"/>
  <c r="Y5" i="2"/>
  <c r="Y5" i="1"/>
  <c r="Z2" i="17"/>
  <c r="V5" i="6"/>
  <c r="V5" i="7"/>
  <c r="V5" i="8"/>
  <c r="W5" i="3"/>
  <c r="V5" i="2"/>
  <c r="V5" i="1"/>
  <c r="F27" i="17"/>
  <c r="R17" i="17"/>
  <c r="K40" i="9"/>
  <c r="V5" i="5"/>
  <c r="T5" i="5"/>
  <c r="R2" i="9"/>
  <c r="Q2" i="9"/>
  <c r="E20" i="17"/>
  <c r="E29" i="6"/>
  <c r="J17" i="17"/>
  <c r="G40" i="9"/>
  <c r="N17" i="17"/>
  <c r="F20" i="17"/>
  <c r="J20" i="17"/>
  <c r="N27" i="17"/>
  <c r="I40" i="9"/>
  <c r="V27" i="17"/>
  <c r="E1" i="1"/>
  <c r="E29" i="1"/>
  <c r="B29" i="1"/>
  <c r="I29" i="1"/>
  <c r="J29" i="1"/>
  <c r="M29" i="1"/>
  <c r="N29" i="1"/>
  <c r="Q29" i="1"/>
  <c r="R29" i="1"/>
  <c r="V29" i="1"/>
  <c r="E1" i="6"/>
  <c r="F29" i="6"/>
  <c r="J29" i="6"/>
  <c r="N29" i="6"/>
  <c r="V29" i="6"/>
  <c r="Z29" i="6"/>
  <c r="R29" i="6"/>
  <c r="I29" i="6"/>
  <c r="B29" i="6"/>
  <c r="M29" i="6"/>
  <c r="Q29" i="6"/>
  <c r="U29" i="6"/>
  <c r="Y29" i="6"/>
  <c r="E1" i="2"/>
  <c r="D19" i="2"/>
  <c r="B19" i="2"/>
  <c r="E19" i="2"/>
  <c r="F19" i="2"/>
  <c r="J19" i="2"/>
  <c r="S3" i="2"/>
  <c r="N19" i="2"/>
  <c r="R19" i="2"/>
  <c r="M19" i="2"/>
  <c r="H16" i="9"/>
  <c r="Q19" i="2"/>
  <c r="L16" i="9"/>
  <c r="B2" i="9"/>
  <c r="E2" i="9"/>
  <c r="H2" i="9"/>
  <c r="J2" i="9"/>
  <c r="N2" i="9"/>
  <c r="H21" i="9"/>
  <c r="D25" i="9"/>
  <c r="B25" i="9"/>
  <c r="D26" i="9"/>
  <c r="B26" i="9"/>
  <c r="H26" i="9"/>
  <c r="D27" i="9"/>
  <c r="B27" i="9"/>
  <c r="H27" i="9"/>
  <c r="L27" i="9"/>
  <c r="L31" i="9"/>
  <c r="F28" i="9"/>
  <c r="F31" i="9"/>
  <c r="H28" i="9"/>
  <c r="H31" i="9"/>
  <c r="D29" i="9"/>
  <c r="H29" i="9"/>
  <c r="D30" i="9"/>
  <c r="J31" i="9"/>
  <c r="K31" i="9"/>
  <c r="F36" i="9"/>
  <c r="G36" i="9"/>
  <c r="H36" i="9"/>
  <c r="I36" i="9"/>
  <c r="J36" i="9"/>
  <c r="K36" i="9"/>
  <c r="L36" i="9"/>
  <c r="M36" i="9"/>
  <c r="N36" i="9"/>
  <c r="O36" i="9"/>
  <c r="A1" i="16"/>
  <c r="A1" i="18"/>
  <c r="A2" i="23"/>
  <c r="A2" i="16"/>
  <c r="N4" i="16"/>
  <c r="E1" i="3"/>
  <c r="I38" i="3"/>
  <c r="M38" i="3"/>
  <c r="N38" i="3"/>
  <c r="R38" i="3"/>
  <c r="S38" i="3"/>
  <c r="V38" i="3"/>
  <c r="W38" i="3"/>
  <c r="AA38" i="3"/>
  <c r="E1" i="7"/>
  <c r="I26" i="7"/>
  <c r="L26" i="7"/>
  <c r="M26" i="7"/>
  <c r="N26" i="7"/>
  <c r="E1" i="8"/>
  <c r="Y29" i="8"/>
  <c r="E25" i="8"/>
  <c r="I32" i="8"/>
  <c r="N32" i="8"/>
  <c r="Y32" i="8"/>
  <c r="E29" i="8"/>
  <c r="A1" i="5"/>
  <c r="A41" i="5"/>
  <c r="E1" i="5"/>
  <c r="G2" i="5"/>
  <c r="G42" i="5"/>
  <c r="K2" i="5"/>
  <c r="L42" i="5"/>
  <c r="N2" i="5"/>
  <c r="O42" i="5"/>
  <c r="T2" i="5"/>
  <c r="U42" i="5"/>
  <c r="M4" i="5"/>
  <c r="N44" i="5"/>
  <c r="M5" i="5"/>
  <c r="N45" i="5"/>
  <c r="N5" i="6"/>
  <c r="N5" i="7"/>
  <c r="N5" i="8"/>
  <c r="N5" i="3"/>
  <c r="N5" i="2"/>
  <c r="N5" i="1"/>
  <c r="F38" i="3"/>
  <c r="T3" i="3"/>
  <c r="Z38" i="3"/>
  <c r="D38" i="3"/>
  <c r="B38" i="3"/>
  <c r="E38" i="3"/>
  <c r="U29" i="1"/>
  <c r="E11" i="9"/>
  <c r="C11" i="9"/>
  <c r="B30" i="9"/>
  <c r="C18" i="9"/>
  <c r="C17" i="9"/>
  <c r="E28" i="9"/>
  <c r="C28" i="9"/>
  <c r="B29" i="9"/>
  <c r="B15" i="9"/>
  <c r="I31" i="9"/>
  <c r="Q3" i="5"/>
  <c r="G31" i="9"/>
  <c r="N4" i="6"/>
  <c r="N4" i="7"/>
  <c r="N4" i="8"/>
  <c r="N4" i="3"/>
  <c r="N4" i="2"/>
  <c r="N4" i="1"/>
  <c r="B27" i="17"/>
  <c r="E40" i="9"/>
  <c r="B20" i="17"/>
  <c r="L40" i="9"/>
  <c r="F40" i="9"/>
  <c r="D40" i="9"/>
  <c r="S43" i="5"/>
  <c r="A1" i="6"/>
  <c r="A1" i="7"/>
  <c r="A1" i="8"/>
  <c r="A1" i="3"/>
  <c r="A1" i="2"/>
  <c r="A1" i="1"/>
  <c r="O5" i="9"/>
  <c r="B17" i="9"/>
  <c r="D16" i="9"/>
  <c r="B16" i="9"/>
  <c r="B14" i="9"/>
  <c r="C14" i="9"/>
  <c r="D13" i="9"/>
  <c r="D11" i="9"/>
  <c r="E26" i="7"/>
  <c r="B26" i="7"/>
  <c r="B11" i="9"/>
  <c r="B9" i="9"/>
  <c r="C9" i="9"/>
  <c r="V31" i="4"/>
  <c r="T31" i="4"/>
  <c r="D5" i="9"/>
  <c r="B5" i="9"/>
  <c r="E5" i="9"/>
  <c r="C5" i="9"/>
  <c r="S3" i="4"/>
  <c r="D28" i="9"/>
  <c r="B28" i="9"/>
  <c r="E32" i="8"/>
  <c r="F32" i="8"/>
  <c r="E13" i="9"/>
  <c r="C13" i="9"/>
  <c r="B32" i="8"/>
  <c r="S3" i="8"/>
  <c r="E19" i="9"/>
  <c r="E36" i="9"/>
  <c r="C36" i="9"/>
  <c r="R40" i="9"/>
  <c r="C40" i="9"/>
  <c r="Y17" i="17"/>
  <c r="B17" i="17"/>
  <c r="D31" i="9"/>
  <c r="E33" i="9"/>
  <c r="S3" i="6"/>
  <c r="C21" i="9"/>
  <c r="C31" i="9"/>
  <c r="B6" i="9"/>
  <c r="B19" i="9"/>
  <c r="B33" i="9"/>
  <c r="C6" i="9"/>
  <c r="C19" i="9"/>
  <c r="D19" i="9"/>
  <c r="D33" i="9"/>
  <c r="C33" i="9"/>
  <c r="L3" i="9"/>
  <c r="L1" i="9"/>
  <c r="S1" i="4"/>
  <c r="S1" i="6"/>
  <c r="S1" i="7"/>
  <c r="S1" i="8"/>
  <c r="T1" i="3"/>
  <c r="S1" i="2"/>
  <c r="S1" i="1"/>
  <c r="S1" i="17"/>
  <c r="P1" i="5"/>
  <c r="R41" i="5"/>
  <c r="S1" i="16"/>
</calcChain>
</file>

<file path=xl/comments1.xml><?xml version="1.0" encoding="utf-8"?>
<comments xmlns="http://schemas.openxmlformats.org/spreadsheetml/2006/main">
  <authors>
    <author>m</author>
  </authors>
  <commentList>
    <comment ref="X8" authorId="0" shapeId="0">
      <text>
        <r>
          <rPr>
            <b/>
            <sz val="9"/>
            <color indexed="81"/>
            <rFont val="ＭＳ Ｐゴシック"/>
            <family val="3"/>
            <charset val="128"/>
          </rPr>
          <t>夕刊紙
日曜と祝日の一部が休刊</t>
        </r>
      </text>
    </comment>
  </commentList>
</comments>
</file>

<file path=xl/comments2.xml><?xml version="1.0" encoding="utf-8"?>
<comments xmlns="http://schemas.openxmlformats.org/spreadsheetml/2006/main">
  <authors>
    <author>m</author>
  </authors>
  <commentList>
    <comment ref="V7" authorId="0" shapeId="0">
      <text>
        <r>
          <rPr>
            <b/>
            <sz val="9"/>
            <color indexed="81"/>
            <rFont val="ＭＳ Ｐゴシック"/>
            <family val="3"/>
            <charset val="128"/>
          </rPr>
          <t>三陸新報
月曜休刊</t>
        </r>
      </text>
    </comment>
  </commentList>
</comments>
</file>

<file path=xl/comments3.xml><?xml version="1.0" encoding="utf-8"?>
<comments xmlns="http://schemas.openxmlformats.org/spreadsheetml/2006/main">
  <authors>
    <author>m</author>
  </authors>
  <commentList>
    <comment ref="F7" authorId="0" shapeId="0">
      <text>
        <r>
          <rPr>
            <sz val="9"/>
            <color indexed="81"/>
            <rFont val="ＭＳ Ｐゴシック"/>
            <family val="3"/>
            <charset val="128"/>
          </rPr>
          <t xml:space="preserve">表記変更
河北花泉⇒日報花泉へ
</t>
        </r>
      </text>
    </comment>
  </commentList>
</comments>
</file>

<file path=xl/sharedStrings.xml><?xml version="1.0" encoding="utf-8"?>
<sst xmlns="http://schemas.openxmlformats.org/spreadsheetml/2006/main" count="2219" uniqueCount="980">
  <si>
    <t>選挙報道等で新聞制作の遅れが生ずる場合、やむを得ず折込日の変更をさせて頂</t>
    <rPh sb="23" eb="24">
      <t>エ</t>
    </rPh>
    <rPh sb="25" eb="27">
      <t>オリコミ</t>
    </rPh>
    <rPh sb="27" eb="28">
      <t>ヒ</t>
    </rPh>
    <rPh sb="29" eb="31">
      <t>ヘンコウ</t>
    </rPh>
    <rPh sb="35" eb="36">
      <t>イタダ</t>
    </rPh>
    <phoneticPr fontId="3"/>
  </si>
  <si>
    <t>『宮城県市町村白地図』について</t>
    <rPh sb="1" eb="4">
      <t>ミヤギケン</t>
    </rPh>
    <rPh sb="4" eb="7">
      <t>シチョウソン</t>
    </rPh>
    <rPh sb="7" eb="10">
      <t>ハクチズ</t>
    </rPh>
    <phoneticPr fontId="3"/>
  </si>
  <si>
    <t>この表は市町村別に新聞販売店を区分していますが、行政区域と販売店の管轄区域が</t>
    <rPh sb="2" eb="3">
      <t>ヒョウ</t>
    </rPh>
    <rPh sb="4" eb="7">
      <t>シチョウソン</t>
    </rPh>
    <rPh sb="7" eb="8">
      <t>ベツ</t>
    </rPh>
    <rPh sb="9" eb="11">
      <t>シンブン</t>
    </rPh>
    <rPh sb="11" eb="14">
      <t>ハンバイテン</t>
    </rPh>
    <rPh sb="15" eb="17">
      <t>クワ</t>
    </rPh>
    <rPh sb="24" eb="26">
      <t>ギョウセイ</t>
    </rPh>
    <rPh sb="26" eb="28">
      <t>クイキ</t>
    </rPh>
    <rPh sb="29" eb="32">
      <t>ハンバイテン</t>
    </rPh>
    <rPh sb="33" eb="35">
      <t>カンカツ</t>
    </rPh>
    <rPh sb="35" eb="37">
      <t>クイキ</t>
    </rPh>
    <phoneticPr fontId="3"/>
  </si>
  <si>
    <t>一致しない区域もあります。</t>
    <rPh sb="0" eb="2">
      <t>イッチ</t>
    </rPh>
    <rPh sb="5" eb="7">
      <t>クイキ</t>
    </rPh>
    <phoneticPr fontId="3"/>
  </si>
  <si>
    <t>一旦受け付けた「新聞折込広告」につきましても、上記の基準に抵触する場合</t>
    <rPh sb="0" eb="2">
      <t>イッタン</t>
    </rPh>
    <rPh sb="2" eb="3">
      <t>ウ</t>
    </rPh>
    <rPh sb="4" eb="5">
      <t>ツ</t>
    </rPh>
    <rPh sb="8" eb="10">
      <t>シンブン</t>
    </rPh>
    <rPh sb="10" eb="12">
      <t>オリコミ</t>
    </rPh>
    <rPh sb="12" eb="14">
      <t>コウコク</t>
    </rPh>
    <rPh sb="23" eb="25">
      <t>ジョウキ</t>
    </rPh>
    <rPh sb="26" eb="28">
      <t>キジュン</t>
    </rPh>
    <rPh sb="29" eb="31">
      <t>テイショク</t>
    </rPh>
    <rPh sb="33" eb="35">
      <t>バアイ</t>
    </rPh>
    <phoneticPr fontId="3"/>
  </si>
  <si>
    <t>には折込できない場合があります。その場合について一切の責任は負いかねま</t>
    <rPh sb="2" eb="4">
      <t>オリコミ</t>
    </rPh>
    <rPh sb="8" eb="10">
      <t>バアイ</t>
    </rPh>
    <rPh sb="18" eb="20">
      <t>バアイ</t>
    </rPh>
    <rPh sb="24" eb="26">
      <t>イッサイ</t>
    </rPh>
    <rPh sb="27" eb="29">
      <t>セキニン</t>
    </rPh>
    <rPh sb="30" eb="31">
      <t>オ</t>
    </rPh>
    <phoneticPr fontId="3"/>
  </si>
  <si>
    <t>災害等における折込取扱いの免責について</t>
    <rPh sb="2" eb="3">
      <t>トウ</t>
    </rPh>
    <rPh sb="9" eb="11">
      <t>トリアツカ</t>
    </rPh>
    <phoneticPr fontId="3"/>
  </si>
  <si>
    <t>した場合にも同様の事態が考えられます。</t>
    <rPh sb="2" eb="4">
      <t>バアイ</t>
    </rPh>
    <rPh sb="6" eb="8">
      <t>ドウヨウ</t>
    </rPh>
    <rPh sb="9" eb="11">
      <t>ジタイ</t>
    </rPh>
    <rPh sb="12" eb="13">
      <t>カンガ</t>
    </rPh>
    <phoneticPr fontId="3"/>
  </si>
  <si>
    <t>適用となる災害等</t>
    <rPh sb="0" eb="2">
      <t>テキヨウ</t>
    </rPh>
    <rPh sb="5" eb="7">
      <t>サイガイ</t>
    </rPh>
    <rPh sb="7" eb="8">
      <t>トウ</t>
    </rPh>
    <phoneticPr fontId="3"/>
  </si>
  <si>
    <t>・ライフラインや通信網の遮断</t>
    <rPh sb="8" eb="10">
      <t>ツウシン</t>
    </rPh>
    <rPh sb="10" eb="11">
      <t>モウ</t>
    </rPh>
    <phoneticPr fontId="3"/>
  </si>
  <si>
    <t>・新型インフルエンザなどの感染症の発生</t>
    <rPh sb="1" eb="3">
      <t>シンガタ</t>
    </rPh>
    <rPh sb="13" eb="16">
      <t>カンセンショウ</t>
    </rPh>
    <rPh sb="17" eb="19">
      <t>ハッセイ</t>
    </rPh>
    <phoneticPr fontId="3"/>
  </si>
  <si>
    <t>《災害等における折込取扱いの免責》について</t>
    <rPh sb="3" eb="4">
      <t>トウ</t>
    </rPh>
    <phoneticPr fontId="3"/>
  </si>
  <si>
    <t>・その他不測の事態</t>
    <rPh sb="3" eb="4">
      <t>タ</t>
    </rPh>
    <rPh sb="4" eb="6">
      <t>フソク</t>
    </rPh>
    <rPh sb="7" eb="9">
      <t>ジタイ</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</si>
  <si>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</si>
  <si>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</si>
  <si>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</si>
  <si>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</si>
  <si>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</si>
  <si>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</si>
  <si>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</si>
  <si>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</si>
  <si>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</si>
  <si>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</si>
  <si>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</si>
  <si>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・噴火、山林火災</t>
    <phoneticPr fontId="3"/>
  </si>
  <si>
    <t>・土砂崩れ</t>
    <phoneticPr fontId="3"/>
  </si>
  <si>
    <t>（１）</t>
    <phoneticPr fontId="3"/>
  </si>
  <si>
    <t>石巻方面…石巻日日新聞（夕刊紙）は日曜日と祝日の一部が休刊です。</t>
    <phoneticPr fontId="3"/>
  </si>
  <si>
    <t>気仙沼・登米方面…三陸新報（月曜日不可）</t>
    <phoneticPr fontId="3"/>
  </si>
  <si>
    <t>く事や折込不能となる場合があります。</t>
    <phoneticPr fontId="3"/>
  </si>
  <si>
    <t>その他、販売店によっては臨時の折込休日を設ける場合があります。</t>
    <phoneticPr fontId="3"/>
  </si>
  <si>
    <t>（２）</t>
    <phoneticPr fontId="3"/>
  </si>
  <si>
    <t>（３）</t>
    <phoneticPr fontId="3"/>
  </si>
  <si>
    <t>※　</t>
    <phoneticPr fontId="3"/>
  </si>
  <si>
    <t>す。</t>
    <phoneticPr fontId="3"/>
  </si>
  <si>
    <t>◆</t>
    <phoneticPr fontId="3"/>
  </si>
  <si>
    <t>（注意１）　（合）については全紙を扱っており、（複）については２紙以上扱っている</t>
    <phoneticPr fontId="3"/>
  </si>
  <si>
    <t>広告主名</t>
  </si>
  <si>
    <t>タイトル</t>
  </si>
  <si>
    <t>代理店名</t>
  </si>
  <si>
    <t>サイズ</t>
  </si>
  <si>
    <t>折込日</t>
  </si>
  <si>
    <t>受注No．</t>
  </si>
  <si>
    <t>担当者</t>
  </si>
  <si>
    <t>地 区</t>
  </si>
  <si>
    <t>部数</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</si>
  <si>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</si>
  <si>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</si>
  <si>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</si>
  <si>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</si>
  <si>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</si>
  <si>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</si>
  <si>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</si>
  <si>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</si>
  <si>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</si>
  <si>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</si>
  <si>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</si>
  <si>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</si>
  <si>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</si>
  <si>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</si>
  <si>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</si>
  <si>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</si>
  <si>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</si>
  <si>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広渕</t>
  </si>
  <si>
    <t>前谷地</t>
  </si>
  <si>
    <t>佳景山</t>
  </si>
  <si>
    <t>鹿又</t>
  </si>
  <si>
    <t>赤井</t>
  </si>
  <si>
    <t>矢本</t>
  </si>
  <si>
    <t>飯野川</t>
  </si>
  <si>
    <t>桃生</t>
  </si>
  <si>
    <t>牡鹿郡</t>
  </si>
  <si>
    <t>女川町</t>
  </si>
  <si>
    <t>鹿島台高橋</t>
  </si>
  <si>
    <t>遠田郡</t>
  </si>
  <si>
    <t>田尻</t>
  </si>
  <si>
    <t>小牛田</t>
  </si>
  <si>
    <t>涌谷町</t>
  </si>
  <si>
    <t>涌谷</t>
  </si>
  <si>
    <t>加美郡</t>
  </si>
  <si>
    <t>色麻町</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</si>
  <si>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</si>
  <si>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</si>
  <si>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</si>
  <si>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</si>
  <si>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</si>
  <si>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</si>
  <si>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</si>
  <si>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</si>
  <si>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</si>
  <si>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</si>
  <si>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</si>
  <si>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</si>
  <si>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</si>
  <si>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</si>
  <si>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</si>
  <si>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</si>
  <si>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</si>
  <si>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</si>
  <si>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</si>
  <si>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塩釜</t>
  </si>
  <si>
    <t>塩釜市</t>
  </si>
  <si>
    <t>東塩釜</t>
  </si>
  <si>
    <t>多賀城</t>
  </si>
  <si>
    <t>多賀城市</t>
  </si>
  <si>
    <t>東部</t>
  </si>
  <si>
    <t>西部</t>
  </si>
  <si>
    <t>宮城郡</t>
  </si>
  <si>
    <t>七ヶ浜町</t>
  </si>
  <si>
    <t>七ヶ浜</t>
  </si>
  <si>
    <t>松島町</t>
  </si>
  <si>
    <t>利府町</t>
  </si>
  <si>
    <t>利府</t>
  </si>
  <si>
    <t>黒川郡</t>
  </si>
  <si>
    <t>大郷町</t>
  </si>
  <si>
    <t>大郷</t>
  </si>
  <si>
    <t>大衡村</t>
  </si>
  <si>
    <t>吉岡</t>
  </si>
  <si>
    <t>大和町</t>
  </si>
  <si>
    <t>富谷</t>
  </si>
  <si>
    <t>名取市</t>
  </si>
  <si>
    <t>岩沼市</t>
  </si>
  <si>
    <t>仙台市内河北新報（旧市内）</t>
    <rPh sb="0" eb="1">
      <t>セン</t>
    </rPh>
    <rPh sb="1" eb="2">
      <t>ダイ</t>
    </rPh>
    <rPh sb="2" eb="4">
      <t>シナイ</t>
    </rPh>
    <rPh sb="4" eb="6">
      <t>カホク</t>
    </rPh>
    <rPh sb="6" eb="8">
      <t>シンポウ</t>
    </rPh>
    <rPh sb="9" eb="10">
      <t>キュウ</t>
    </rPh>
    <rPh sb="10" eb="12">
      <t>シナイ</t>
    </rPh>
    <phoneticPr fontId="3"/>
  </si>
  <si>
    <t>（新市内）</t>
    <rPh sb="1" eb="2">
      <t>シン</t>
    </rPh>
    <rPh sb="2" eb="4">
      <t>シナイ</t>
    </rPh>
    <phoneticPr fontId="3"/>
  </si>
  <si>
    <t>仙台市</t>
  </si>
  <si>
    <t>大崎ﾀｲﾑｽ</t>
  </si>
  <si>
    <t>石巻市</t>
  </si>
  <si>
    <t>石巻日日</t>
  </si>
  <si>
    <t>三陸新報</t>
  </si>
  <si>
    <t>市部合計</t>
  </si>
  <si>
    <t>刈田郡</t>
  </si>
  <si>
    <t>郡部合計</t>
  </si>
  <si>
    <t>宮城県合計</t>
  </si>
  <si>
    <r>
      <t>2</t>
    </r>
    <r>
      <rPr>
        <b/>
        <sz val="6"/>
        <color indexed="9"/>
        <rFont val="ＭＳ Ｐゴシック"/>
        <family val="3"/>
        <charset val="128"/>
      </rPr>
      <t>-</t>
    </r>
    <r>
      <rPr>
        <b/>
        <sz val="10"/>
        <color indexed="9"/>
        <rFont val="ＭＳ Ｐゴシック"/>
        <family val="3"/>
        <charset val="128"/>
      </rPr>
      <t>1</t>
    </r>
    <phoneticPr fontId="3"/>
  </si>
  <si>
    <r>
      <t>2</t>
    </r>
    <r>
      <rPr>
        <b/>
        <sz val="5"/>
        <color indexed="9"/>
        <rFont val="ＭＳ Ｐゴシック"/>
        <family val="3"/>
        <charset val="128"/>
      </rPr>
      <t>-</t>
    </r>
    <r>
      <rPr>
        <b/>
        <sz val="10"/>
        <color indexed="9"/>
        <rFont val="ＭＳ Ｐゴシック"/>
        <family val="3"/>
        <charset val="128"/>
      </rPr>
      <t>2</t>
    </r>
    <phoneticPr fontId="3"/>
  </si>
  <si>
    <t>榴　岡</t>
    <rPh sb="0" eb="1">
      <t>ザクロ</t>
    </rPh>
    <rPh sb="2" eb="3">
      <t>オカ</t>
    </rPh>
    <phoneticPr fontId="3"/>
  </si>
  <si>
    <t>高砂東</t>
    <rPh sb="0" eb="2">
      <t>タカサゴ</t>
    </rPh>
    <rPh sb="2" eb="3">
      <t>ヒガシ</t>
    </rPh>
    <phoneticPr fontId="3"/>
  </si>
  <si>
    <t>松島</t>
    <phoneticPr fontId="3"/>
  </si>
  <si>
    <t>*</t>
    <phoneticPr fontId="3"/>
  </si>
  <si>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</si>
  <si>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</si>
  <si>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</si>
  <si>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河  北</t>
    <phoneticPr fontId="3"/>
  </si>
  <si>
    <t>朝  日</t>
    <phoneticPr fontId="3"/>
  </si>
  <si>
    <t>毎  日</t>
    <rPh sb="0" eb="1">
      <t>マイ</t>
    </rPh>
    <rPh sb="3" eb="4">
      <t>ヒ</t>
    </rPh>
    <phoneticPr fontId="3"/>
  </si>
  <si>
    <t>読  売</t>
    <rPh sb="0" eb="4">
      <t>ヨミウリ</t>
    </rPh>
    <phoneticPr fontId="3"/>
  </si>
  <si>
    <t>日  経</t>
    <phoneticPr fontId="3"/>
  </si>
  <si>
    <t>他  紙</t>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</si>
  <si>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</si>
  <si>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</si>
  <si>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</si>
  <si>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</si>
  <si>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</si>
  <si>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</si>
  <si>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</si>
  <si>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</si>
  <si>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担当者</t>
    <rPh sb="0" eb="3">
      <t>タントウシャ</t>
    </rPh>
    <phoneticPr fontId="3"/>
  </si>
  <si>
    <t>他紙（大崎タイムス、石巻日日新聞、三陸新報）については、各新聞販売店からの申告部数になります。</t>
  </si>
  <si>
    <t>青宮若</t>
    <rPh sb="0" eb="1">
      <t>アオ</t>
    </rPh>
    <rPh sb="1" eb="2">
      <t>ミヤ</t>
    </rPh>
    <rPh sb="2" eb="3">
      <t>ワカ</t>
    </rPh>
    <phoneticPr fontId="3"/>
  </si>
  <si>
    <t>沖  野</t>
    <rPh sb="0" eb="1">
      <t>オキ</t>
    </rPh>
    <rPh sb="3" eb="4">
      <t>ノ</t>
    </rPh>
    <phoneticPr fontId="3"/>
  </si>
  <si>
    <t/>
  </si>
  <si>
    <t xml:space="preserve">広告主名　　 </t>
  </si>
  <si>
    <t xml:space="preserve">代理店名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</si>
  <si>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</si>
  <si>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</si>
  <si>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</si>
  <si>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</si>
  <si>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</si>
  <si>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</si>
  <si>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</si>
  <si>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</si>
  <si>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</si>
  <si>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</si>
  <si>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</si>
  <si>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中  倉</t>
    <rPh sb="0" eb="4">
      <t>ナカクラ</t>
    </rPh>
    <phoneticPr fontId="3"/>
  </si>
  <si>
    <t>若  林</t>
    <rPh sb="0" eb="4">
      <t>ワカバヤシ</t>
    </rPh>
    <phoneticPr fontId="3"/>
  </si>
  <si>
    <t>郡  山</t>
    <rPh sb="0" eb="4">
      <t>コオリヤマ</t>
    </rPh>
    <phoneticPr fontId="3"/>
  </si>
  <si>
    <t>長町南</t>
    <rPh sb="0" eb="1">
      <t>ナガマ</t>
    </rPh>
    <rPh sb="1" eb="2">
      <t>マチ</t>
    </rPh>
    <rPh sb="2" eb="3">
      <t>ミナミ</t>
    </rPh>
    <phoneticPr fontId="3"/>
  </si>
  <si>
    <t>長  町</t>
    <rPh sb="0" eb="1">
      <t>ナガマ</t>
    </rPh>
    <rPh sb="3" eb="4">
      <t>マチ</t>
    </rPh>
    <phoneticPr fontId="3"/>
  </si>
  <si>
    <t>緑ケ丘</t>
    <rPh sb="0" eb="1">
      <t>ミドリ</t>
    </rPh>
    <rPh sb="2" eb="3">
      <t>オカ</t>
    </rPh>
    <phoneticPr fontId="3"/>
  </si>
  <si>
    <t>八木山</t>
    <rPh sb="0" eb="1">
      <t>ハチ</t>
    </rPh>
    <rPh sb="1" eb="2">
      <t>キ</t>
    </rPh>
    <rPh sb="2" eb="3">
      <t>ヤマ</t>
    </rPh>
    <phoneticPr fontId="3"/>
  </si>
  <si>
    <t>西多賀</t>
    <rPh sb="0" eb="1">
      <t>ニシ</t>
    </rPh>
    <rPh sb="1" eb="3">
      <t>タガ</t>
    </rPh>
    <phoneticPr fontId="3"/>
  </si>
  <si>
    <t>荒  井</t>
    <rPh sb="0" eb="4">
      <t>アライ</t>
    </rPh>
    <phoneticPr fontId="3"/>
  </si>
  <si>
    <t>富  沢</t>
    <rPh sb="0" eb="4">
      <t>トミザワ</t>
    </rPh>
    <phoneticPr fontId="3"/>
  </si>
  <si>
    <t>小    計</t>
    <rPh sb="0" eb="6">
      <t>ショウケイ</t>
    </rPh>
    <phoneticPr fontId="3"/>
  </si>
  <si>
    <t>泉松陵</t>
    <rPh sb="0" eb="1">
      <t>イズミ</t>
    </rPh>
    <rPh sb="1" eb="2">
      <t>マツイ</t>
    </rPh>
    <rPh sb="2" eb="3">
      <t>リョウ</t>
    </rPh>
    <phoneticPr fontId="3"/>
  </si>
  <si>
    <t>合    計</t>
    <rPh sb="0" eb="6">
      <t>ゴウケイ</t>
    </rPh>
    <phoneticPr fontId="3"/>
  </si>
  <si>
    <t>No</t>
    <phoneticPr fontId="3"/>
  </si>
  <si>
    <t>中  山</t>
    <rPh sb="0" eb="4">
      <t>ナカヤマ</t>
    </rPh>
    <phoneticPr fontId="3"/>
  </si>
  <si>
    <t>泉中山</t>
    <rPh sb="0" eb="1">
      <t>イズミ</t>
    </rPh>
    <rPh sb="1" eb="3">
      <t>ナカヤマ</t>
    </rPh>
    <phoneticPr fontId="3"/>
  </si>
  <si>
    <t>桜ケ丘</t>
    <rPh sb="0" eb="3">
      <t>サクラガオカ</t>
    </rPh>
    <phoneticPr fontId="3"/>
  </si>
  <si>
    <t>長命ケ丘</t>
    <rPh sb="0" eb="2">
      <t>チョウメイ</t>
    </rPh>
    <rPh sb="3" eb="4">
      <t>オカ</t>
    </rPh>
    <phoneticPr fontId="3"/>
  </si>
  <si>
    <t>八乙女</t>
    <rPh sb="0" eb="1">
      <t>ハチ</t>
    </rPh>
    <rPh sb="1" eb="3">
      <t>オトメ</t>
    </rPh>
    <phoneticPr fontId="3"/>
  </si>
  <si>
    <t>台  原</t>
    <rPh sb="0" eb="1">
      <t>ダイ</t>
    </rPh>
    <rPh sb="3" eb="4">
      <t>ハラ</t>
    </rPh>
    <phoneticPr fontId="3"/>
  </si>
  <si>
    <t>旭ケ丘</t>
    <rPh sb="0" eb="3">
      <t>アサヒガオカ</t>
    </rPh>
    <phoneticPr fontId="3"/>
  </si>
  <si>
    <t>南光台</t>
    <rPh sb="0" eb="1">
      <t>ミナミ</t>
    </rPh>
    <rPh sb="1" eb="2">
      <t>ヒカリ</t>
    </rPh>
    <rPh sb="2" eb="3">
      <t>ダイ</t>
    </rPh>
    <phoneticPr fontId="3"/>
  </si>
  <si>
    <t>鶴ケ谷</t>
    <rPh sb="0" eb="1">
      <t>ツル</t>
    </rPh>
    <rPh sb="2" eb="3">
      <t>タニ</t>
    </rPh>
    <phoneticPr fontId="3"/>
  </si>
  <si>
    <t>東仙台</t>
    <rPh sb="0" eb="3">
      <t>ヒガシセンダイ</t>
    </rPh>
    <phoneticPr fontId="3"/>
  </si>
  <si>
    <t>燕  沢</t>
    <rPh sb="0" eb="1">
      <t>ツバメ</t>
    </rPh>
    <rPh sb="3" eb="4">
      <t>サワ</t>
    </rPh>
    <phoneticPr fontId="3"/>
  </si>
  <si>
    <t>宮城野</t>
    <rPh sb="0" eb="2">
      <t>ミヤギ</t>
    </rPh>
    <rPh sb="2" eb="3">
      <t>ノ</t>
    </rPh>
    <phoneticPr fontId="3"/>
  </si>
  <si>
    <t>福田町</t>
    <rPh sb="0" eb="3">
      <t>フクダマチ</t>
    </rPh>
    <phoneticPr fontId="3"/>
  </si>
  <si>
    <t>六丁目</t>
    <rPh sb="0" eb="3">
      <t>ロクチョウメ</t>
    </rPh>
    <phoneticPr fontId="3"/>
  </si>
  <si>
    <t>折  立</t>
    <rPh sb="0" eb="4">
      <t>オリタテ</t>
    </rPh>
    <phoneticPr fontId="3"/>
  </si>
  <si>
    <t>吉  成</t>
    <rPh sb="0" eb="4">
      <t>ヨシナリ</t>
    </rPh>
    <phoneticPr fontId="3"/>
  </si>
  <si>
    <t>愛  子</t>
    <rPh sb="0" eb="4">
      <t>アヤシ</t>
    </rPh>
    <phoneticPr fontId="3"/>
  </si>
  <si>
    <t>五  橋</t>
    <rPh sb="0" eb="1">
      <t>ゴ</t>
    </rPh>
    <rPh sb="3" eb="4">
      <t>ハシ</t>
    </rPh>
    <phoneticPr fontId="3"/>
  </si>
  <si>
    <t>八  幡</t>
    <rPh sb="0" eb="4">
      <t>ハチマン</t>
    </rPh>
    <phoneticPr fontId="3"/>
  </si>
  <si>
    <t>国  見</t>
    <rPh sb="0" eb="4">
      <t>クニミ</t>
    </rPh>
    <phoneticPr fontId="3"/>
  </si>
  <si>
    <t>北  山</t>
    <rPh sb="0" eb="4">
      <t>キタヤマ</t>
    </rPh>
    <phoneticPr fontId="3"/>
  </si>
  <si>
    <t>上  杉</t>
    <rPh sb="0" eb="1">
      <t>ウエ</t>
    </rPh>
    <rPh sb="3" eb="4">
      <t>スギ</t>
    </rPh>
    <phoneticPr fontId="3"/>
  </si>
  <si>
    <t>原  町</t>
    <rPh sb="0" eb="4">
      <t>ハラマチ</t>
    </rPh>
    <phoneticPr fontId="3"/>
  </si>
  <si>
    <t>向  山</t>
    <rPh sb="0" eb="1">
      <t>ム</t>
    </rPh>
    <rPh sb="3" eb="4">
      <t>ヤマ</t>
    </rPh>
    <phoneticPr fontId="3"/>
  </si>
  <si>
    <t>根白石</t>
    <rPh sb="0" eb="1">
      <t>ネ</t>
    </rPh>
    <rPh sb="1" eb="3">
      <t>シロイシ</t>
    </rPh>
    <phoneticPr fontId="3"/>
  </si>
  <si>
    <t>泉中央</t>
    <rPh sb="0" eb="1">
      <t>イズミ</t>
    </rPh>
    <rPh sb="1" eb="3">
      <t>チュウオウ</t>
    </rPh>
    <phoneticPr fontId="3"/>
  </si>
  <si>
    <t>将  監</t>
    <rPh sb="0" eb="1">
      <t>ショウグン</t>
    </rPh>
    <rPh sb="3" eb="4">
      <t>カントク</t>
    </rPh>
    <phoneticPr fontId="3"/>
  </si>
  <si>
    <t>向陽台</t>
    <rPh sb="0" eb="3">
      <t>コウヨウダイ</t>
    </rPh>
    <phoneticPr fontId="3"/>
  </si>
  <si>
    <t>岩  切</t>
    <rPh sb="0" eb="4">
      <t>イワキリ</t>
    </rPh>
    <phoneticPr fontId="3"/>
  </si>
  <si>
    <t>高砂中野栄</t>
    <rPh sb="0" eb="2">
      <t>タカサゴ</t>
    </rPh>
    <rPh sb="2" eb="4">
      <t>ナカノ</t>
    </rPh>
    <rPh sb="4" eb="5">
      <t>サカエ</t>
    </rPh>
    <phoneticPr fontId="3"/>
  </si>
  <si>
    <t>総枚数</t>
    <phoneticPr fontId="3"/>
  </si>
  <si>
    <t>仙台市</t>
    <rPh sb="0" eb="3">
      <t>センダイシ</t>
    </rPh>
    <phoneticPr fontId="3"/>
  </si>
  <si>
    <t>仙台市内  東京紙</t>
    <rPh sb="0" eb="1">
      <t>セン</t>
    </rPh>
    <rPh sb="1" eb="2">
      <t>ダイ</t>
    </rPh>
    <rPh sb="2" eb="4">
      <t>シナイ</t>
    </rPh>
    <rPh sb="6" eb="8">
      <t>トウキョウ</t>
    </rPh>
    <rPh sb="8" eb="9">
      <t>カミ</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</si>
  <si>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</si>
  <si>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</si>
  <si>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</si>
  <si>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</si>
  <si>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</si>
  <si>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</si>
  <si>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</si>
  <si>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</si>
  <si>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</si>
  <si>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</si>
  <si>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</si>
  <si>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</si>
  <si>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</si>
  <si>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</si>
  <si>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</si>
  <si>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</si>
  <si>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</si>
  <si>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</si>
  <si>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</si>
  <si>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</si>
  <si>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</si>
  <si>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</si>
  <si>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</si>
  <si>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</si>
  <si>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ゆりが丘</t>
    <rPh sb="3" eb="4">
      <t>オカ</t>
    </rPh>
    <phoneticPr fontId="3"/>
  </si>
  <si>
    <t>宮</t>
    <rPh sb="0" eb="1">
      <t>ミヤ</t>
    </rPh>
    <phoneticPr fontId="3"/>
  </si>
  <si>
    <t>桜ケ丘</t>
    <rPh sb="0" eb="1">
      <t>サクラ</t>
    </rPh>
    <rPh sb="2" eb="3">
      <t>オカ</t>
    </rPh>
    <phoneticPr fontId="3"/>
  </si>
  <si>
    <t>泉青</t>
    <rPh sb="0" eb="1">
      <t>イズミ</t>
    </rPh>
    <rPh sb="1" eb="2">
      <t>アオ</t>
    </rPh>
    <phoneticPr fontId="3"/>
  </si>
  <si>
    <t>中山</t>
    <rPh sb="0" eb="2">
      <t>ナカヤマ</t>
    </rPh>
    <phoneticPr fontId="3"/>
  </si>
  <si>
    <t>泉富</t>
    <rPh sb="0" eb="1">
      <t>イズミ</t>
    </rPh>
    <rPh sb="1" eb="2">
      <t>トミ</t>
    </rPh>
    <phoneticPr fontId="3"/>
  </si>
  <si>
    <t>沖野</t>
    <rPh sb="0" eb="2">
      <t>オキノ</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</si>
  <si>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</si>
  <si>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</si>
  <si>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</si>
  <si>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</si>
  <si>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</si>
  <si>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日経合計</t>
    <rPh sb="0" eb="2">
      <t>ニッケイ</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</si>
  <si>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</si>
  <si>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</si>
  <si>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</si>
  <si>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</si>
  <si>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</si>
  <si>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印刷所</t>
    <rPh sb="0" eb="3">
      <t>インサツジョ</t>
    </rPh>
    <phoneticPr fontId="3"/>
  </si>
  <si>
    <t>河北</t>
    <phoneticPr fontId="3"/>
  </si>
  <si>
    <t>朝日</t>
    <phoneticPr fontId="3"/>
  </si>
  <si>
    <t>毎日</t>
    <phoneticPr fontId="3"/>
  </si>
  <si>
    <t>読売</t>
    <phoneticPr fontId="3"/>
  </si>
  <si>
    <t>日経</t>
    <phoneticPr fontId="3"/>
  </si>
  <si>
    <t>利府青葉台</t>
    <rPh sb="0" eb="2">
      <t>リフ</t>
    </rPh>
    <phoneticPr fontId="3"/>
  </si>
  <si>
    <t>計</t>
    <rPh sb="0" eb="1">
      <t>ケイ</t>
    </rPh>
    <phoneticPr fontId="3"/>
  </si>
  <si>
    <r>
      <t>塩釜</t>
    </r>
    <r>
      <rPr>
        <sz val="9"/>
        <color indexed="20"/>
        <rFont val="ＭＳ Ｐ明朝"/>
        <family val="1"/>
        <charset val="128"/>
      </rPr>
      <t>※</t>
    </r>
    <phoneticPr fontId="3"/>
  </si>
  <si>
    <t>総枚数</t>
    <phoneticPr fontId="3"/>
  </si>
  <si>
    <t>仙南方面</t>
    <rPh sb="0" eb="2">
      <t>センナン</t>
    </rPh>
    <rPh sb="2" eb="4">
      <t>ホウメン</t>
    </rPh>
    <phoneticPr fontId="3"/>
  </si>
  <si>
    <t>刈田郡</t>
    <phoneticPr fontId="3"/>
  </si>
  <si>
    <t>蔵王町</t>
    <rPh sb="0" eb="2">
      <t>ザオウ</t>
    </rPh>
    <rPh sb="2" eb="3">
      <t>マチ</t>
    </rPh>
    <phoneticPr fontId="3"/>
  </si>
  <si>
    <t>七ケ宿町</t>
    <rPh sb="0" eb="1">
      <t>ナナ</t>
    </rPh>
    <rPh sb="2" eb="3">
      <t>ヤド</t>
    </rPh>
    <rPh sb="3" eb="4">
      <t>マチ</t>
    </rPh>
    <phoneticPr fontId="3"/>
  </si>
  <si>
    <t>船岡</t>
    <phoneticPr fontId="3"/>
  </si>
  <si>
    <r>
      <t>白石</t>
    </r>
    <r>
      <rPr>
        <sz val="9"/>
        <color indexed="20"/>
        <rFont val="ＭＳ Ｐ明朝"/>
        <family val="1"/>
        <charset val="128"/>
      </rPr>
      <t>※</t>
    </r>
    <phoneticPr fontId="3"/>
  </si>
  <si>
    <r>
      <t>角田</t>
    </r>
    <r>
      <rPr>
        <sz val="9"/>
        <color indexed="20"/>
        <rFont val="ＭＳ Ｐ明朝"/>
        <family val="1"/>
        <charset val="128"/>
      </rPr>
      <t>※</t>
    </r>
    <phoneticPr fontId="3"/>
  </si>
  <si>
    <t>大崎方面</t>
    <rPh sb="0" eb="2">
      <t>オオサキ</t>
    </rPh>
    <rPh sb="2" eb="4">
      <t>ホウメン</t>
    </rPh>
    <phoneticPr fontId="3"/>
  </si>
  <si>
    <t>岩出山</t>
    <rPh sb="1" eb="2">
      <t>デ</t>
    </rPh>
    <phoneticPr fontId="3"/>
  </si>
  <si>
    <r>
      <t>大崎ﾀｲﾑｽ</t>
    </r>
    <r>
      <rPr>
        <sz val="8"/>
        <color indexed="20"/>
        <rFont val="ＭＳ Ｐ明朝"/>
        <family val="1"/>
        <charset val="128"/>
      </rPr>
      <t>※</t>
    </r>
    <rPh sb="0" eb="2">
      <t>オオサキ</t>
    </rPh>
    <phoneticPr fontId="3"/>
  </si>
  <si>
    <t>石巻方面</t>
    <rPh sb="0" eb="2">
      <t>イシノマキ</t>
    </rPh>
    <rPh sb="2" eb="4">
      <t>ホウメン</t>
    </rPh>
    <phoneticPr fontId="3"/>
  </si>
  <si>
    <t>立町</t>
    <rPh sb="0" eb="2">
      <t>タチマチ</t>
    </rPh>
    <phoneticPr fontId="3"/>
  </si>
  <si>
    <t>橋浦</t>
    <phoneticPr fontId="3"/>
  </si>
  <si>
    <t>計</t>
    <phoneticPr fontId="3"/>
  </si>
  <si>
    <r>
      <t>石巻日日</t>
    </r>
    <r>
      <rPr>
        <sz val="8"/>
        <color indexed="20"/>
        <rFont val="ＭＳ Ｐ明朝"/>
        <family val="1"/>
        <charset val="128"/>
      </rPr>
      <t>※</t>
    </r>
    <rPh sb="0" eb="2">
      <t>イシノマキ</t>
    </rPh>
    <rPh sb="2" eb="3">
      <t>ヒ</t>
    </rPh>
    <rPh sb="3" eb="4">
      <t>ヒ</t>
    </rPh>
    <phoneticPr fontId="3"/>
  </si>
  <si>
    <t>栗原方面</t>
    <rPh sb="0" eb="2">
      <t>クリハラ</t>
    </rPh>
    <rPh sb="2" eb="4">
      <t>ホウメン</t>
    </rPh>
    <phoneticPr fontId="3"/>
  </si>
  <si>
    <t>気仙沼登米方面</t>
    <rPh sb="0" eb="3">
      <t>ケセンヌマ</t>
    </rPh>
    <rPh sb="3" eb="5">
      <t>トメ</t>
    </rPh>
    <rPh sb="5" eb="7">
      <t>ホウメン</t>
    </rPh>
    <phoneticPr fontId="3"/>
  </si>
  <si>
    <t>米山</t>
    <rPh sb="1" eb="2">
      <t>ヤマ</t>
    </rPh>
    <phoneticPr fontId="3"/>
  </si>
  <si>
    <r>
      <t>三陸新報</t>
    </r>
    <r>
      <rPr>
        <sz val="9"/>
        <color indexed="20"/>
        <rFont val="ＭＳ Ｐ明朝"/>
        <family val="1"/>
        <charset val="128"/>
      </rPr>
      <t>※</t>
    </r>
    <rPh sb="0" eb="2">
      <t>サンリク</t>
    </rPh>
    <rPh sb="2" eb="4">
      <t>シンポウ</t>
    </rPh>
    <phoneticPr fontId="3"/>
  </si>
  <si>
    <t>総枚数</t>
    <phoneticPr fontId="3"/>
  </si>
  <si>
    <t xml:space="preserve">代理店名　 </t>
    <phoneticPr fontId="3"/>
  </si>
  <si>
    <t>河北</t>
    <rPh sb="0" eb="2">
      <t>カホク</t>
    </rPh>
    <phoneticPr fontId="3"/>
  </si>
  <si>
    <t>No</t>
    <phoneticPr fontId="3"/>
  </si>
  <si>
    <t>名</t>
    <rPh sb="0" eb="1">
      <t>ナ</t>
    </rPh>
    <phoneticPr fontId="3"/>
  </si>
  <si>
    <t>No</t>
    <phoneticPr fontId="3"/>
  </si>
  <si>
    <t>玉川</t>
    <phoneticPr fontId="3"/>
  </si>
  <si>
    <r>
      <t>中新田伊藤</t>
    </r>
    <r>
      <rPr>
        <sz val="7.5"/>
        <color indexed="20"/>
        <rFont val="ＭＳ Ｐ明朝"/>
        <family val="1"/>
        <charset val="128"/>
      </rPr>
      <t>※</t>
    </r>
    <phoneticPr fontId="3"/>
  </si>
  <si>
    <r>
      <t>中新田森</t>
    </r>
    <r>
      <rPr>
        <sz val="7.5"/>
        <color indexed="20"/>
        <rFont val="ＭＳ Ｐ明朝"/>
        <family val="1"/>
        <charset val="128"/>
      </rPr>
      <t>※</t>
    </r>
    <phoneticPr fontId="3"/>
  </si>
  <si>
    <t>計</t>
    <phoneticPr fontId="3"/>
  </si>
  <si>
    <r>
      <t>女川</t>
    </r>
    <r>
      <rPr>
        <sz val="9"/>
        <color indexed="20"/>
        <rFont val="ＭＳ Ｐ明朝"/>
        <family val="1"/>
        <charset val="128"/>
      </rPr>
      <t>※</t>
    </r>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</si>
  <si>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</si>
  <si>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</si>
  <si>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</si>
  <si>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</si>
  <si>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</si>
  <si>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</si>
  <si>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</si>
  <si>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加美町</t>
    <rPh sb="0" eb="2">
      <t>カミ</t>
    </rPh>
    <rPh sb="2" eb="3">
      <t>マチ</t>
    </rPh>
    <phoneticPr fontId="3"/>
  </si>
  <si>
    <t>仙台市内河北新報（旧市内）</t>
    <rPh sb="0" eb="1">
      <t>セン</t>
    </rPh>
    <rPh sb="1" eb="2">
      <t>ダイ</t>
    </rPh>
    <rPh sb="2" eb="4">
      <t>シナイ</t>
    </rPh>
    <rPh sb="4" eb="6">
      <t>カホク</t>
    </rPh>
    <rPh sb="6" eb="8">
      <t>シンポウ</t>
    </rPh>
    <rPh sb="9" eb="10">
      <t>キュウ</t>
    </rPh>
    <rPh sb="10" eb="12">
      <t>シナイ</t>
    </rPh>
    <phoneticPr fontId="3"/>
  </si>
  <si>
    <t>No</t>
    <phoneticPr fontId="3"/>
  </si>
  <si>
    <t>No</t>
    <phoneticPr fontId="3"/>
  </si>
  <si>
    <t>夕刊</t>
    <rPh sb="0" eb="2">
      <t>ユウカン</t>
    </rPh>
    <phoneticPr fontId="3"/>
  </si>
  <si>
    <t>朝刊</t>
    <rPh sb="0" eb="2">
      <t>チョウカン</t>
    </rPh>
    <phoneticPr fontId="3"/>
  </si>
  <si>
    <t>仙台小田原</t>
    <rPh sb="0" eb="2">
      <t>センダイ</t>
    </rPh>
    <rPh sb="2" eb="5">
      <t>オダワラ</t>
    </rPh>
    <phoneticPr fontId="3"/>
  </si>
  <si>
    <t>頁枚数</t>
    <rPh sb="0" eb="1">
      <t>ページ</t>
    </rPh>
    <rPh sb="1" eb="3">
      <t>マイスウ</t>
    </rPh>
    <phoneticPr fontId="3"/>
  </si>
  <si>
    <t xml:space="preserve">広告主名　 </t>
    <phoneticPr fontId="3"/>
  </si>
  <si>
    <t>広告主名　</t>
    <phoneticPr fontId="3"/>
  </si>
  <si>
    <t>広告主名</t>
    <phoneticPr fontId="3"/>
  </si>
  <si>
    <t>+</t>
    <phoneticPr fontId="3"/>
  </si>
  <si>
    <t>納品日</t>
    <rPh sb="0" eb="2">
      <t>ノウヒン</t>
    </rPh>
    <rPh sb="2" eb="3">
      <t>ヒ</t>
    </rPh>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</si>
  <si>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</si>
  <si>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</si>
  <si>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</si>
  <si>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</si>
  <si>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</si>
  <si>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</si>
  <si>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旧石巻市</t>
    <rPh sb="0" eb="1">
      <t>キュウ</t>
    </rPh>
    <rPh sb="1" eb="4">
      <t>イシノマキシ</t>
    </rPh>
    <phoneticPr fontId="3"/>
  </si>
  <si>
    <t>旧河南町</t>
    <rPh sb="0" eb="1">
      <t>キュウ</t>
    </rPh>
    <rPh sb="3" eb="4">
      <t>チョウ</t>
    </rPh>
    <phoneticPr fontId="3"/>
  </si>
  <si>
    <t>旧河北町</t>
    <rPh sb="0" eb="1">
      <t>キュウ</t>
    </rPh>
    <rPh sb="1" eb="3">
      <t>カホク</t>
    </rPh>
    <rPh sb="3" eb="4">
      <t>チョウ</t>
    </rPh>
    <phoneticPr fontId="3"/>
  </si>
  <si>
    <t>旧北上町</t>
    <rPh sb="0" eb="1">
      <t>キュウ</t>
    </rPh>
    <rPh sb="1" eb="3">
      <t>キタカミ</t>
    </rPh>
    <rPh sb="3" eb="4">
      <t>マチ</t>
    </rPh>
    <phoneticPr fontId="3"/>
  </si>
  <si>
    <t>旧桃生町</t>
    <rPh sb="0" eb="1">
      <t>キュウ</t>
    </rPh>
    <rPh sb="1" eb="4">
      <t>モノウチョウ</t>
    </rPh>
    <phoneticPr fontId="3"/>
  </si>
  <si>
    <t>旧雄勝町</t>
    <rPh sb="0" eb="1">
      <t>キュウ</t>
    </rPh>
    <rPh sb="1" eb="4">
      <t>オガツチョウ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</si>
  <si>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</si>
  <si>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</si>
  <si>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</si>
  <si>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</si>
  <si>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</si>
  <si>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</si>
  <si>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</si>
  <si>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</si>
  <si>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</si>
  <si>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</si>
  <si>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旧鹿島台町</t>
    <rPh sb="0" eb="1">
      <t>キュウ</t>
    </rPh>
    <phoneticPr fontId="3"/>
  </si>
  <si>
    <t>旧田尻町</t>
    <rPh sb="0" eb="1">
      <t>キュウ</t>
    </rPh>
    <phoneticPr fontId="3"/>
  </si>
  <si>
    <t>大崎市</t>
    <rPh sb="0" eb="2">
      <t>オオサキ</t>
    </rPh>
    <rPh sb="2" eb="3">
      <t>シ</t>
    </rPh>
    <phoneticPr fontId="3"/>
  </si>
  <si>
    <t>旧岩出山町</t>
    <rPh sb="0" eb="1">
      <t>キュウ</t>
    </rPh>
    <rPh sb="2" eb="3">
      <t>デ</t>
    </rPh>
    <phoneticPr fontId="3"/>
  </si>
  <si>
    <t>旧鳴子町</t>
    <rPh sb="0" eb="1">
      <t>キュウ</t>
    </rPh>
    <phoneticPr fontId="3"/>
  </si>
  <si>
    <t>多賀城</t>
    <rPh sb="0" eb="3">
      <t>タガジョウ</t>
    </rPh>
    <phoneticPr fontId="3"/>
  </si>
  <si>
    <t>栗原市</t>
    <rPh sb="0" eb="3">
      <t>クリハラシ</t>
    </rPh>
    <phoneticPr fontId="3"/>
  </si>
  <si>
    <t>中新田</t>
    <phoneticPr fontId="3"/>
  </si>
  <si>
    <t>(鶯沢含)</t>
    <rPh sb="1" eb="2">
      <t>ウグイス</t>
    </rPh>
    <rPh sb="2" eb="3">
      <t>ウグイスザワ</t>
    </rPh>
    <rPh sb="3" eb="4">
      <t>フク</t>
    </rPh>
    <phoneticPr fontId="3"/>
  </si>
  <si>
    <t>気仙沼市 本吉郡 登米市</t>
    <rPh sb="0" eb="4">
      <t>ケセンヌマシ</t>
    </rPh>
    <rPh sb="5" eb="8">
      <t>モトヨシグン</t>
    </rPh>
    <rPh sb="9" eb="11">
      <t>トメ</t>
    </rPh>
    <rPh sb="11" eb="12">
      <t>シ</t>
    </rPh>
    <phoneticPr fontId="3"/>
  </si>
  <si>
    <t>仙台市・仙台近郊</t>
    <rPh sb="4" eb="6">
      <t>センダイ</t>
    </rPh>
    <rPh sb="6" eb="8">
      <t>キンコウ</t>
    </rPh>
    <phoneticPr fontId="3"/>
  </si>
  <si>
    <t>【夕刊】</t>
    <rPh sb="1" eb="3">
      <t>ユウカン</t>
    </rPh>
    <phoneticPr fontId="3"/>
  </si>
  <si>
    <t>産　経</t>
    <rPh sb="0" eb="1">
      <t>サン</t>
    </rPh>
    <rPh sb="2" eb="3">
      <t>キョウ</t>
    </rPh>
    <phoneticPr fontId="3"/>
  </si>
  <si>
    <r>
      <t>宮崎</t>
    </r>
    <r>
      <rPr>
        <sz val="9"/>
        <color indexed="61"/>
        <rFont val="ＭＳ Ｐ明朝"/>
        <family val="1"/>
        <charset val="128"/>
      </rPr>
      <t>※</t>
    </r>
    <phoneticPr fontId="3"/>
  </si>
  <si>
    <t>納品日</t>
    <rPh sb="0" eb="2">
      <t>ノウヒン</t>
    </rPh>
    <rPh sb="2" eb="3">
      <t>ヒ</t>
    </rPh>
    <phoneticPr fontId="3"/>
  </si>
  <si>
    <t>-</t>
    <phoneticPr fontId="3"/>
  </si>
  <si>
    <t>仙台市（河北新報　朝刊）</t>
    <rPh sb="0" eb="3">
      <t>センダイシ</t>
    </rPh>
    <rPh sb="4" eb="6">
      <t>カホク</t>
    </rPh>
    <rPh sb="6" eb="8">
      <t>シンポウ</t>
    </rPh>
    <rPh sb="9" eb="11">
      <t>チョウカン</t>
    </rPh>
    <phoneticPr fontId="3"/>
  </si>
  <si>
    <t>仙台市（朝日新聞・読売新聞・毎日新聞）</t>
    <rPh sb="0" eb="3">
      <t>センダイシ</t>
    </rPh>
    <rPh sb="4" eb="6">
      <t>アサヒ</t>
    </rPh>
    <rPh sb="6" eb="8">
      <t>シンブン</t>
    </rPh>
    <rPh sb="9" eb="11">
      <t>ヨミウリ</t>
    </rPh>
    <rPh sb="11" eb="13">
      <t>シンブン</t>
    </rPh>
    <rPh sb="14" eb="16">
      <t>マイニチ</t>
    </rPh>
    <rPh sb="16" eb="18">
      <t>シンブン</t>
    </rPh>
    <phoneticPr fontId="3"/>
  </si>
  <si>
    <t>東京紙１</t>
    <rPh sb="0" eb="2">
      <t>トウキョウ</t>
    </rPh>
    <rPh sb="2" eb="3">
      <t>カミ</t>
    </rPh>
    <phoneticPr fontId="3"/>
  </si>
  <si>
    <t>東京紙2</t>
    <rPh sb="0" eb="2">
      <t>トウキョウ</t>
    </rPh>
    <rPh sb="2" eb="3">
      <t>カミ</t>
    </rPh>
    <phoneticPr fontId="3"/>
  </si>
  <si>
    <t>仙台市（日本経済新聞・産経新聞）</t>
    <rPh sb="0" eb="3">
      <t>センダイシ</t>
    </rPh>
    <rPh sb="4" eb="6">
      <t>ニホン</t>
    </rPh>
    <rPh sb="6" eb="8">
      <t>ケイザイ</t>
    </rPh>
    <rPh sb="8" eb="10">
      <t>シンブン</t>
    </rPh>
    <rPh sb="11" eb="13">
      <t>サンケイ</t>
    </rPh>
    <rPh sb="13" eb="15">
      <t>シンブン</t>
    </rPh>
    <phoneticPr fontId="3"/>
  </si>
  <si>
    <t>日本経済新聞</t>
    <rPh sb="0" eb="2">
      <t>ニホン</t>
    </rPh>
    <rPh sb="2" eb="4">
      <t>ケイザイ</t>
    </rPh>
    <rPh sb="4" eb="6">
      <t>シンブン</t>
    </rPh>
    <phoneticPr fontId="3"/>
  </si>
  <si>
    <t>産経</t>
    <rPh sb="0" eb="2">
      <t>サンケイ</t>
    </rPh>
    <phoneticPr fontId="3"/>
  </si>
  <si>
    <t>塩釜</t>
    <rPh sb="0" eb="2">
      <t>シオガマ</t>
    </rPh>
    <phoneticPr fontId="3"/>
  </si>
  <si>
    <t>折込部数</t>
    <rPh sb="2" eb="3">
      <t>ブ</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</si>
  <si>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</si>
  <si>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他紙</t>
    <rPh sb="0" eb="2">
      <t>タシ</t>
    </rPh>
    <phoneticPr fontId="3"/>
  </si>
  <si>
    <r>
      <t>高清水</t>
    </r>
    <r>
      <rPr>
        <sz val="9"/>
        <color indexed="20"/>
        <rFont val="ＭＳ Ｐ明朝"/>
        <family val="1"/>
        <charset val="128"/>
      </rPr>
      <t>※</t>
    </r>
    <phoneticPr fontId="3"/>
  </si>
  <si>
    <t xml:space="preserve">広告主名　 </t>
    <phoneticPr fontId="3"/>
  </si>
  <si>
    <t>タイトル</t>
    <phoneticPr fontId="3"/>
  </si>
  <si>
    <t xml:space="preserve">代理店名　 </t>
    <phoneticPr fontId="3"/>
  </si>
  <si>
    <t>総枚数</t>
    <phoneticPr fontId="3"/>
  </si>
  <si>
    <t>+</t>
    <phoneticPr fontId="3"/>
  </si>
  <si>
    <t>（河北新報　夕刊）</t>
    <rPh sb="6" eb="8">
      <t>ユウカン</t>
    </rPh>
    <phoneticPr fontId="3"/>
  </si>
  <si>
    <t>仙台市　仙台近郊</t>
    <rPh sb="0" eb="3">
      <t>センダイシ</t>
    </rPh>
    <rPh sb="4" eb="6">
      <t>センダイ</t>
    </rPh>
    <rPh sb="6" eb="8">
      <t>キンコウ</t>
    </rPh>
    <phoneticPr fontId="3"/>
  </si>
  <si>
    <t>（新市内・仙台近郊）</t>
    <rPh sb="1" eb="2">
      <t>シン</t>
    </rPh>
    <rPh sb="2" eb="4">
      <t>シナイ</t>
    </rPh>
    <rPh sb="5" eb="7">
      <t>センダイ</t>
    </rPh>
    <rPh sb="7" eb="9">
      <t>キンコウ</t>
    </rPh>
    <phoneticPr fontId="3"/>
  </si>
  <si>
    <t>多賀城中央</t>
    <rPh sb="0" eb="3">
      <t>タガジョウ</t>
    </rPh>
    <rPh sb="3" eb="5">
      <t>チュウオウ</t>
    </rPh>
    <phoneticPr fontId="3"/>
  </si>
  <si>
    <t>多賀城西部</t>
    <rPh sb="0" eb="3">
      <t>タガジョウ</t>
    </rPh>
    <rPh sb="3" eb="5">
      <t>セイブ</t>
    </rPh>
    <phoneticPr fontId="3"/>
  </si>
  <si>
    <t>利府青葉台</t>
    <rPh sb="0" eb="2">
      <t>リフ</t>
    </rPh>
    <rPh sb="2" eb="5">
      <t>アオバダイ</t>
    </rPh>
    <phoneticPr fontId="3"/>
  </si>
  <si>
    <t>南名取</t>
    <rPh sb="0" eb="1">
      <t>ミナミ</t>
    </rPh>
    <rPh sb="1" eb="3">
      <t>ナトリ</t>
    </rPh>
    <phoneticPr fontId="3"/>
  </si>
  <si>
    <t>利　府</t>
    <rPh sb="0" eb="1">
      <t>リ</t>
    </rPh>
    <rPh sb="2" eb="3">
      <t>フ</t>
    </rPh>
    <phoneticPr fontId="3"/>
  </si>
  <si>
    <t>住吉台のみ</t>
    <rPh sb="0" eb="2">
      <t>スミヨシ</t>
    </rPh>
    <rPh sb="2" eb="3">
      <t>ダイ</t>
    </rPh>
    <phoneticPr fontId="3"/>
  </si>
  <si>
    <t>茂庭台のみ</t>
    <rPh sb="0" eb="1">
      <t>モ</t>
    </rPh>
    <rPh sb="1" eb="2">
      <t>ニワ</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</si>
  <si>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</si>
  <si>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合…合売店 （新聞全紙取り扱っている販売店）  複…複合店（2紙以上取り扱っている販売店）</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</si>
  <si>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  合…合売店 （新聞全紙取り扱っている販売店）  複…複合店（2紙以上取り扱っている販売店）　Ｋ…河北新報</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</si>
  <si>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r>
      <t>太白　</t>
    </r>
    <r>
      <rPr>
        <sz val="11"/>
        <color indexed="20"/>
        <rFont val="ＭＳ Ｐ明朝"/>
        <family val="1"/>
        <charset val="128"/>
      </rPr>
      <t>※</t>
    </r>
    <rPh sb="0" eb="2">
      <t>タイハク</t>
    </rPh>
    <phoneticPr fontId="3"/>
  </si>
  <si>
    <t>白石市</t>
    <rPh sb="0" eb="3">
      <t>シロイシシ</t>
    </rPh>
    <phoneticPr fontId="3"/>
  </si>
  <si>
    <t>七ヶ宿町</t>
    <rPh sb="0" eb="3">
      <t>シチガシュク</t>
    </rPh>
    <rPh sb="3" eb="4">
      <t>チョウ</t>
    </rPh>
    <phoneticPr fontId="3"/>
  </si>
  <si>
    <t>部　数</t>
    <rPh sb="0" eb="1">
      <t>ブ</t>
    </rPh>
    <rPh sb="2" eb="3">
      <t>カズ</t>
    </rPh>
    <phoneticPr fontId="3"/>
  </si>
  <si>
    <t>地区</t>
    <rPh sb="0" eb="2">
      <t>チク</t>
    </rPh>
    <phoneticPr fontId="3"/>
  </si>
  <si>
    <r>
      <t>※</t>
    </r>
    <r>
      <rPr>
        <sz val="10"/>
        <color indexed="8"/>
        <rFont val="ＭＳ Ｐゴシック"/>
        <family val="3"/>
        <charset val="128"/>
      </rPr>
      <t>河北新報白石販売店　内訳</t>
    </r>
    <rPh sb="1" eb="3">
      <t>カホク</t>
    </rPh>
    <rPh sb="3" eb="5">
      <t>シンポウ</t>
    </rPh>
    <rPh sb="5" eb="7">
      <t>シロイシ</t>
    </rPh>
    <rPh sb="7" eb="9">
      <t>ハンバイ</t>
    </rPh>
    <rPh sb="9" eb="10">
      <t>テン</t>
    </rPh>
    <rPh sb="11" eb="13">
      <t>ウチワケ</t>
    </rPh>
    <phoneticPr fontId="3"/>
  </si>
  <si>
    <t xml:space="preserve">大崎市 遠田郡 加美郡 </t>
    <rPh sb="0" eb="2">
      <t>オオサキ</t>
    </rPh>
    <rPh sb="2" eb="3">
      <t>シ</t>
    </rPh>
    <rPh sb="4" eb="7">
      <t>トオダグン</t>
    </rPh>
    <rPh sb="8" eb="11">
      <t>カミグン</t>
    </rPh>
    <phoneticPr fontId="3"/>
  </si>
  <si>
    <t>旧小野田</t>
    <rPh sb="0" eb="1">
      <t>キュウ</t>
    </rPh>
    <rPh sb="1" eb="4">
      <t>オノダ</t>
    </rPh>
    <phoneticPr fontId="3"/>
  </si>
  <si>
    <t>色麻町</t>
    <rPh sb="0" eb="2">
      <t>シカマ</t>
    </rPh>
    <rPh sb="2" eb="3">
      <t>マチ</t>
    </rPh>
    <phoneticPr fontId="3"/>
  </si>
  <si>
    <t>西古川</t>
    <rPh sb="0" eb="1">
      <t>ニシ</t>
    </rPh>
    <rPh sb="1" eb="3">
      <t>フルカワ</t>
    </rPh>
    <phoneticPr fontId="3"/>
  </si>
  <si>
    <t>旧中新田</t>
    <rPh sb="0" eb="1">
      <t>キュウ</t>
    </rPh>
    <rPh sb="1" eb="4">
      <t>ナカニイダ</t>
    </rPh>
    <phoneticPr fontId="3"/>
  </si>
  <si>
    <t>※河北中新田伊藤販売店内訳</t>
    <rPh sb="1" eb="3">
      <t>カホク</t>
    </rPh>
    <rPh sb="3" eb="6">
      <t>ナカニイダ</t>
    </rPh>
    <rPh sb="6" eb="8">
      <t>イトウ</t>
    </rPh>
    <rPh sb="8" eb="11">
      <t>ハンバイテン</t>
    </rPh>
    <rPh sb="11" eb="13">
      <t>ウチワケ</t>
    </rPh>
    <phoneticPr fontId="3"/>
  </si>
  <si>
    <t>※河北中新田森　販売店内訳</t>
    <rPh sb="1" eb="3">
      <t>カホク</t>
    </rPh>
    <rPh sb="3" eb="6">
      <t>ナカニイダ</t>
    </rPh>
    <rPh sb="6" eb="7">
      <t>モリ</t>
    </rPh>
    <rPh sb="8" eb="11">
      <t>ハンバイテン</t>
    </rPh>
    <rPh sb="11" eb="13">
      <t>ウチワケ</t>
    </rPh>
    <phoneticPr fontId="3"/>
  </si>
  <si>
    <t>地　区</t>
    <rPh sb="0" eb="1">
      <t>チ</t>
    </rPh>
    <rPh sb="2" eb="3">
      <t>ク</t>
    </rPh>
    <phoneticPr fontId="3"/>
  </si>
  <si>
    <t>茂  庭</t>
    <rPh sb="0" eb="1">
      <t>モ</t>
    </rPh>
    <rPh sb="3" eb="4">
      <t>ニワ</t>
    </rPh>
    <phoneticPr fontId="3"/>
  </si>
  <si>
    <t>※  合…合売店 （新聞全紙取り扱っている販売店）  複…複合店（2紙以上取り扱っている販売店）　　※　Ａ…朝日新聞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</si>
  <si>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石巻市　牡鹿郡　東松島市</t>
    <rPh sb="0" eb="3">
      <t>イシノマキシ</t>
    </rPh>
    <rPh sb="4" eb="7">
      <t>オシカグン</t>
    </rPh>
    <rPh sb="8" eb="9">
      <t>ヒガシ</t>
    </rPh>
    <rPh sb="9" eb="11">
      <t>マツシマ</t>
    </rPh>
    <rPh sb="11" eb="12">
      <t>シ</t>
    </rPh>
    <phoneticPr fontId="3"/>
  </si>
  <si>
    <t>TEL</t>
    <phoneticPr fontId="3"/>
  </si>
  <si>
    <t>丸森町</t>
    <rPh sb="0" eb="2">
      <t>マルモリ</t>
    </rPh>
    <rPh sb="2" eb="3">
      <t>マチ</t>
    </rPh>
    <phoneticPr fontId="3"/>
  </si>
  <si>
    <t>折込日</t>
    <phoneticPr fontId="3"/>
  </si>
  <si>
    <t>枚数</t>
  </si>
  <si>
    <t>折込数</t>
  </si>
  <si>
    <t>広告主名</t>
    <rPh sb="0" eb="2">
      <t>コウコク</t>
    </rPh>
    <rPh sb="2" eb="3">
      <t>ヌシ</t>
    </rPh>
    <rPh sb="3" eb="4">
      <t>メイ</t>
    </rPh>
    <phoneticPr fontId="3"/>
  </si>
  <si>
    <t>依頼主</t>
    <rPh sb="0" eb="3">
      <t>イライヌシ</t>
    </rPh>
    <phoneticPr fontId="3"/>
  </si>
  <si>
    <t>総枚数</t>
    <phoneticPr fontId="3"/>
  </si>
  <si>
    <t>岩手県</t>
    <rPh sb="0" eb="3">
      <t>イワテケン</t>
    </rPh>
    <phoneticPr fontId="3"/>
  </si>
  <si>
    <t>枚数明細書</t>
    <rPh sb="2" eb="4">
      <t>メイサイ</t>
    </rPh>
    <rPh sb="4" eb="5">
      <t>ショ</t>
    </rPh>
    <phoneticPr fontId="3"/>
  </si>
  <si>
    <t>岩手日報</t>
    <rPh sb="0" eb="2">
      <t>イワテ</t>
    </rPh>
    <rPh sb="2" eb="4">
      <t>ニッポウ</t>
    </rPh>
    <phoneticPr fontId="3"/>
  </si>
  <si>
    <t>読売</t>
    <rPh sb="0" eb="2">
      <t>ヨミウリ</t>
    </rPh>
    <phoneticPr fontId="3"/>
  </si>
  <si>
    <t>朝日</t>
    <rPh sb="0" eb="2">
      <t>アサヒ</t>
    </rPh>
    <phoneticPr fontId="3"/>
  </si>
  <si>
    <t>毎日</t>
    <rPh sb="0" eb="2">
      <t>マイニチ</t>
    </rPh>
    <phoneticPr fontId="3"/>
  </si>
  <si>
    <t>一関市</t>
    <rPh sb="0" eb="3">
      <t>イチノセキシ</t>
    </rPh>
    <phoneticPr fontId="3"/>
  </si>
  <si>
    <t>一関</t>
    <rPh sb="0" eb="2">
      <t>イチノセキシ</t>
    </rPh>
    <phoneticPr fontId="3"/>
  </si>
  <si>
    <t>一関</t>
    <rPh sb="0" eb="2">
      <t>イチノセキ</t>
    </rPh>
    <phoneticPr fontId="3"/>
  </si>
  <si>
    <t>日経・一関（読）</t>
    <rPh sb="0" eb="2">
      <t>ニッケイ</t>
    </rPh>
    <rPh sb="3" eb="5">
      <t>イチノセキシ</t>
    </rPh>
    <rPh sb="6" eb="7">
      <t>ヨ</t>
    </rPh>
    <phoneticPr fontId="3"/>
  </si>
  <si>
    <t>山目</t>
    <rPh sb="0" eb="2">
      <t>ヤマノメ</t>
    </rPh>
    <phoneticPr fontId="3"/>
  </si>
  <si>
    <t>岩手日日</t>
    <rPh sb="0" eb="2">
      <t>イワテ</t>
    </rPh>
    <rPh sb="2" eb="3">
      <t>ヒ</t>
    </rPh>
    <rPh sb="3" eb="4">
      <t>ヒ</t>
    </rPh>
    <phoneticPr fontId="3"/>
  </si>
  <si>
    <t>花泉</t>
    <rPh sb="0" eb="2">
      <t>ハナイズミ</t>
    </rPh>
    <phoneticPr fontId="3"/>
  </si>
  <si>
    <t>（専売）一関</t>
    <rPh sb="1" eb="2">
      <t>センモン</t>
    </rPh>
    <rPh sb="2" eb="3">
      <t>ウ</t>
    </rPh>
    <rPh sb="4" eb="6">
      <t>イチノセキ</t>
    </rPh>
    <phoneticPr fontId="3"/>
  </si>
  <si>
    <t>薄衣</t>
    <rPh sb="0" eb="1">
      <t>ウス</t>
    </rPh>
    <rPh sb="1" eb="2">
      <t>キヌ</t>
    </rPh>
    <phoneticPr fontId="3"/>
  </si>
  <si>
    <t>（読）一関</t>
    <rPh sb="1" eb="2">
      <t>ドク</t>
    </rPh>
    <rPh sb="3" eb="5">
      <t>イチノセキ</t>
    </rPh>
    <phoneticPr fontId="3"/>
  </si>
  <si>
    <t>東山</t>
    <rPh sb="0" eb="2">
      <t>ヒガシヤマ</t>
    </rPh>
    <phoneticPr fontId="3"/>
  </si>
  <si>
    <t>摺沢</t>
    <rPh sb="0" eb="1">
      <t>スリ</t>
    </rPh>
    <rPh sb="1" eb="2">
      <t>サワ</t>
    </rPh>
    <phoneticPr fontId="3"/>
  </si>
  <si>
    <t>大原</t>
    <rPh sb="0" eb="2">
      <t>オオハラ</t>
    </rPh>
    <phoneticPr fontId="3"/>
  </si>
  <si>
    <t>興田</t>
    <rPh sb="0" eb="1">
      <t>コウギョウ</t>
    </rPh>
    <rPh sb="1" eb="2">
      <t>タ</t>
    </rPh>
    <phoneticPr fontId="3"/>
  </si>
  <si>
    <t>（専売）東山</t>
    <rPh sb="1" eb="3">
      <t>センバイ</t>
    </rPh>
    <rPh sb="4" eb="6">
      <t>ヒガシヤマ</t>
    </rPh>
    <phoneticPr fontId="3"/>
  </si>
  <si>
    <t>（専売）千厩</t>
    <rPh sb="1" eb="3">
      <t>センバイ</t>
    </rPh>
    <rPh sb="4" eb="5">
      <t>セン</t>
    </rPh>
    <rPh sb="5" eb="6">
      <t>ウマヤ</t>
    </rPh>
    <phoneticPr fontId="3"/>
  </si>
  <si>
    <t>岩手日日計</t>
    <rPh sb="0" eb="2">
      <t>イワテ</t>
    </rPh>
    <rPh sb="2" eb="3">
      <t>ヒ</t>
    </rPh>
    <rPh sb="3" eb="4">
      <t>ヒ</t>
    </rPh>
    <rPh sb="4" eb="5">
      <t>ケイ</t>
    </rPh>
    <phoneticPr fontId="3"/>
  </si>
  <si>
    <t>西磐井郡</t>
    <rPh sb="0" eb="4">
      <t>ニシイワイグン</t>
    </rPh>
    <phoneticPr fontId="3"/>
  </si>
  <si>
    <t>平泉町</t>
    <rPh sb="0" eb="2">
      <t>ヒライズミ</t>
    </rPh>
    <rPh sb="2" eb="3">
      <t>マチ</t>
    </rPh>
    <phoneticPr fontId="3"/>
  </si>
  <si>
    <r>
      <t xml:space="preserve">平泉   </t>
    </r>
    <r>
      <rPr>
        <sz val="9"/>
        <color indexed="20"/>
        <rFont val="ＭＳ Ｐ明朝"/>
        <family val="1"/>
        <charset val="128"/>
      </rPr>
      <t>②</t>
    </r>
    <rPh sb="0" eb="2">
      <t>ヒライズミ</t>
    </rPh>
    <phoneticPr fontId="3"/>
  </si>
  <si>
    <t>合…合売店    複…複合店    日日…岩手日日新聞</t>
    <rPh sb="0" eb="1">
      <t>ゴウ</t>
    </rPh>
    <rPh sb="2" eb="3">
      <t>ゴウ</t>
    </rPh>
    <rPh sb="3" eb="4">
      <t>ウ</t>
    </rPh>
    <rPh sb="4" eb="5">
      <t>テン</t>
    </rPh>
    <rPh sb="9" eb="10">
      <t>フク</t>
    </rPh>
    <rPh sb="11" eb="13">
      <t>フクゴウ</t>
    </rPh>
    <rPh sb="13" eb="14">
      <t>テン</t>
    </rPh>
    <rPh sb="18" eb="19">
      <t>ヒ</t>
    </rPh>
    <rPh sb="19" eb="20">
      <t>ヒ</t>
    </rPh>
    <rPh sb="21" eb="23">
      <t>イワテ</t>
    </rPh>
    <rPh sb="23" eb="24">
      <t>ヒ</t>
    </rPh>
    <rPh sb="24" eb="25">
      <t>ヒ</t>
    </rPh>
    <rPh sb="25" eb="27">
      <t>シンブン</t>
    </rPh>
    <phoneticPr fontId="3"/>
  </si>
  <si>
    <t>陸前高田市</t>
    <rPh sb="0" eb="2">
      <t>リクゼン</t>
    </rPh>
    <rPh sb="2" eb="4">
      <t>タカダシ</t>
    </rPh>
    <rPh sb="4" eb="5">
      <t>シ</t>
    </rPh>
    <phoneticPr fontId="3"/>
  </si>
  <si>
    <t>高田</t>
    <rPh sb="0" eb="2">
      <t>タカダ</t>
    </rPh>
    <phoneticPr fontId="3"/>
  </si>
  <si>
    <t>小友</t>
    <rPh sb="0" eb="1">
      <t>コ</t>
    </rPh>
    <rPh sb="1" eb="2">
      <t>トモ</t>
    </rPh>
    <phoneticPr fontId="3"/>
  </si>
  <si>
    <t>広田</t>
    <rPh sb="0" eb="2">
      <t>ヒロタ</t>
    </rPh>
    <phoneticPr fontId="3"/>
  </si>
  <si>
    <t>多賀城東部</t>
    <rPh sb="0" eb="3">
      <t>タガジョウ</t>
    </rPh>
    <rPh sb="3" eb="5">
      <t>トウブ</t>
    </rPh>
    <phoneticPr fontId="3"/>
  </si>
  <si>
    <t>FAX</t>
    <phoneticPr fontId="3"/>
  </si>
  <si>
    <t>住所</t>
    <rPh sb="0" eb="2">
      <t>ジュウショ</t>
    </rPh>
    <phoneticPr fontId="3"/>
  </si>
  <si>
    <t>【岩手県】</t>
    <rPh sb="1" eb="4">
      <t>イワテケン</t>
    </rPh>
    <phoneticPr fontId="3"/>
  </si>
  <si>
    <t>一関・両磐・高田</t>
    <rPh sb="0" eb="2">
      <t>イチノセキ</t>
    </rPh>
    <rPh sb="3" eb="4">
      <t>リョウ</t>
    </rPh>
    <rPh sb="4" eb="5">
      <t>イワ</t>
    </rPh>
    <rPh sb="6" eb="8">
      <t>タカタ</t>
    </rPh>
    <phoneticPr fontId="3"/>
  </si>
  <si>
    <t>日経</t>
    <rPh sb="0" eb="2">
      <t>ニッケイ</t>
    </rPh>
    <phoneticPr fontId="3"/>
  </si>
  <si>
    <t>岩手日日</t>
    <rPh sb="0" eb="2">
      <t>イワテ</t>
    </rPh>
    <rPh sb="2" eb="3">
      <t>ニチ</t>
    </rPh>
    <rPh sb="3" eb="4">
      <t>ニチ</t>
    </rPh>
    <phoneticPr fontId="3"/>
  </si>
  <si>
    <t>みやぎ野</t>
    <rPh sb="3" eb="4">
      <t>ノ</t>
    </rPh>
    <phoneticPr fontId="3"/>
  </si>
  <si>
    <t>※　下記地区の各紙取扱販売店</t>
    <rPh sb="2" eb="4">
      <t>カキ</t>
    </rPh>
    <rPh sb="4" eb="6">
      <t>チク</t>
    </rPh>
    <rPh sb="7" eb="9">
      <t>カクシ</t>
    </rPh>
    <rPh sb="9" eb="11">
      <t>トリアツカイ</t>
    </rPh>
    <rPh sb="11" eb="14">
      <t>ハンバイテン</t>
    </rPh>
    <phoneticPr fontId="3"/>
  </si>
  <si>
    <t>　　　・槻木地区・毎日⇒河北槻木店、朝日⇒読売槻木店</t>
    <rPh sb="4" eb="6">
      <t>ツキノキ</t>
    </rPh>
    <rPh sb="6" eb="8">
      <t>チク</t>
    </rPh>
    <rPh sb="9" eb="11">
      <t>マイニチ</t>
    </rPh>
    <rPh sb="12" eb="14">
      <t>カホク</t>
    </rPh>
    <rPh sb="14" eb="16">
      <t>ツキノキ</t>
    </rPh>
    <rPh sb="16" eb="17">
      <t>テン</t>
    </rPh>
    <rPh sb="18" eb="20">
      <t>アサヒ</t>
    </rPh>
    <rPh sb="21" eb="23">
      <t>ヨミウリ</t>
    </rPh>
    <rPh sb="23" eb="25">
      <t>ツキノキ</t>
    </rPh>
    <rPh sb="25" eb="26">
      <t>テン</t>
    </rPh>
    <phoneticPr fontId="3"/>
  </si>
  <si>
    <t>※下記地区の各紙取扱販売店</t>
    <rPh sb="1" eb="3">
      <t>カキ</t>
    </rPh>
    <rPh sb="3" eb="5">
      <t>チク</t>
    </rPh>
    <rPh sb="6" eb="8">
      <t>カクシ</t>
    </rPh>
    <rPh sb="8" eb="10">
      <t>トリアツカイ</t>
    </rPh>
    <rPh sb="10" eb="13">
      <t>ハンバイテン</t>
    </rPh>
    <phoneticPr fontId="3"/>
  </si>
  <si>
    <t>〔折込休日〕三陸新報（朝刊紙）は月曜日が休刊です</t>
    <rPh sb="11" eb="14">
      <t>チョウカンシ</t>
    </rPh>
    <rPh sb="20" eb="22">
      <t>キュウカン</t>
    </rPh>
    <phoneticPr fontId="3"/>
  </si>
  <si>
    <t>仙　台　近　郊</t>
    <rPh sb="0" eb="1">
      <t>ヤマト</t>
    </rPh>
    <rPh sb="2" eb="3">
      <t>ダイ</t>
    </rPh>
    <rPh sb="4" eb="5">
      <t>コン</t>
    </rPh>
    <rPh sb="6" eb="7">
      <t>コウ</t>
    </rPh>
    <phoneticPr fontId="3"/>
  </si>
  <si>
    <t>利</t>
    <rPh sb="0" eb="1">
      <t>リ</t>
    </rPh>
    <phoneticPr fontId="3"/>
  </si>
  <si>
    <t xml:space="preserve">広告主名　 </t>
    <phoneticPr fontId="3"/>
  </si>
  <si>
    <t>タイトル</t>
    <phoneticPr fontId="3"/>
  </si>
  <si>
    <t xml:space="preserve">代理店名　 </t>
    <phoneticPr fontId="3"/>
  </si>
  <si>
    <t>総枚数</t>
    <phoneticPr fontId="3"/>
  </si>
  <si>
    <t>+</t>
    <phoneticPr fontId="3"/>
  </si>
  <si>
    <t>TEL</t>
    <phoneticPr fontId="3"/>
  </si>
  <si>
    <t>FAX</t>
    <phoneticPr fontId="3"/>
  </si>
  <si>
    <t>No</t>
    <phoneticPr fontId="3"/>
  </si>
  <si>
    <t>No</t>
    <phoneticPr fontId="3"/>
  </si>
  <si>
    <t>ポスティング</t>
    <phoneticPr fontId="3"/>
  </si>
  <si>
    <t>申込部数</t>
    <rPh sb="0" eb="2">
      <t>モウシコミ</t>
    </rPh>
    <rPh sb="2" eb="4">
      <t>ブスウ</t>
    </rPh>
    <phoneticPr fontId="3"/>
  </si>
  <si>
    <t>-</t>
    <phoneticPr fontId="3"/>
  </si>
  <si>
    <t>－</t>
    <phoneticPr fontId="3"/>
  </si>
  <si>
    <t>河北PP</t>
    <rPh sb="0" eb="2">
      <t>カホク</t>
    </rPh>
    <phoneticPr fontId="3"/>
  </si>
  <si>
    <t>唐桑</t>
    <rPh sb="0" eb="2">
      <t>カラクワ</t>
    </rPh>
    <phoneticPr fontId="3"/>
  </si>
  <si>
    <t>本吉</t>
    <rPh sb="0" eb="2">
      <t>モトヨシ</t>
    </rPh>
    <phoneticPr fontId="3"/>
  </si>
  <si>
    <t>旧気仙沼市</t>
    <rPh sb="0" eb="1">
      <t>キュウ</t>
    </rPh>
    <rPh sb="1" eb="5">
      <t>ケセンヌマシ</t>
    </rPh>
    <phoneticPr fontId="3"/>
  </si>
  <si>
    <t>旧唐桑町</t>
    <rPh sb="0" eb="1">
      <t>キュウ</t>
    </rPh>
    <rPh sb="1" eb="4">
      <t>カラクワチョウ</t>
    </rPh>
    <phoneticPr fontId="3"/>
  </si>
  <si>
    <t>旧本吉町</t>
    <rPh sb="0" eb="1">
      <t>キュウ</t>
    </rPh>
    <rPh sb="1" eb="4">
      <t>モトヨシチョウ</t>
    </rPh>
    <phoneticPr fontId="3"/>
  </si>
  <si>
    <t>南三陸町</t>
    <rPh sb="0" eb="1">
      <t>ミナミ</t>
    </rPh>
    <rPh sb="1" eb="3">
      <t>サンリク</t>
    </rPh>
    <rPh sb="3" eb="4">
      <t>マチ</t>
    </rPh>
    <phoneticPr fontId="3"/>
  </si>
  <si>
    <t>三日町八日町魚町南町</t>
    <rPh sb="0" eb="3">
      <t>ミッカマチ</t>
    </rPh>
    <rPh sb="3" eb="6">
      <t>ヨウカマチ</t>
    </rPh>
    <rPh sb="6" eb="8">
      <t>ウオマチ</t>
    </rPh>
    <rPh sb="8" eb="10">
      <t>ミナミマチ</t>
    </rPh>
    <phoneticPr fontId="3"/>
  </si>
  <si>
    <t>新町・古町</t>
    <rPh sb="0" eb="2">
      <t>シンマチ</t>
    </rPh>
    <rPh sb="3" eb="4">
      <t>フル</t>
    </rPh>
    <rPh sb="4" eb="5">
      <t>マチ</t>
    </rPh>
    <phoneticPr fontId="3"/>
  </si>
  <si>
    <t>新月・松川</t>
    <rPh sb="0" eb="1">
      <t>シン</t>
    </rPh>
    <rPh sb="1" eb="2">
      <t>ツキ</t>
    </rPh>
    <rPh sb="3" eb="5">
      <t>マツカワ</t>
    </rPh>
    <phoneticPr fontId="3"/>
  </si>
  <si>
    <t>河原田・内の脇</t>
    <rPh sb="0" eb="2">
      <t>カワラ</t>
    </rPh>
    <rPh sb="2" eb="3">
      <t>タ</t>
    </rPh>
    <rPh sb="4" eb="5">
      <t>ウチ</t>
    </rPh>
    <rPh sb="6" eb="7">
      <t>ワキ</t>
    </rPh>
    <phoneticPr fontId="3"/>
  </si>
  <si>
    <t>条南（南郷・本郷・九条・田中）</t>
    <rPh sb="0" eb="1">
      <t>ジョウ</t>
    </rPh>
    <rPh sb="1" eb="2">
      <t>ナン</t>
    </rPh>
    <rPh sb="3" eb="5">
      <t>ナンゴウ</t>
    </rPh>
    <rPh sb="6" eb="8">
      <t>ホンゴウ</t>
    </rPh>
    <rPh sb="9" eb="11">
      <t>キュウジョウ</t>
    </rPh>
    <rPh sb="12" eb="14">
      <t>タナカ</t>
    </rPh>
    <phoneticPr fontId="3"/>
  </si>
  <si>
    <t>鹿折</t>
    <rPh sb="0" eb="2">
      <t>シシオリ</t>
    </rPh>
    <phoneticPr fontId="3"/>
  </si>
  <si>
    <t>松岩</t>
    <rPh sb="0" eb="2">
      <t>マツイワ</t>
    </rPh>
    <phoneticPr fontId="3"/>
  </si>
  <si>
    <t>階上</t>
    <rPh sb="0" eb="2">
      <t>ハシカミ</t>
    </rPh>
    <phoneticPr fontId="3"/>
  </si>
  <si>
    <t>大島</t>
    <rPh sb="0" eb="2">
      <t>オオシマ</t>
    </rPh>
    <phoneticPr fontId="3"/>
  </si>
  <si>
    <t>志津川</t>
    <rPh sb="0" eb="3">
      <t>シヅガワ</t>
    </rPh>
    <phoneticPr fontId="3"/>
  </si>
  <si>
    <t>歌津</t>
    <rPh sb="0" eb="2">
      <t>ウタツ</t>
    </rPh>
    <phoneticPr fontId="3"/>
  </si>
  <si>
    <t>枚</t>
    <rPh sb="0" eb="1">
      <t>マイ</t>
    </rPh>
    <phoneticPr fontId="3"/>
  </si>
  <si>
    <t>※三陸新報内訳</t>
    <rPh sb="1" eb="3">
      <t>サンリク</t>
    </rPh>
    <rPh sb="3" eb="5">
      <t>シンポウ</t>
    </rPh>
    <rPh sb="5" eb="7">
      <t>ウチワケ</t>
    </rPh>
    <phoneticPr fontId="3"/>
  </si>
  <si>
    <t>部数</t>
    <rPh sb="0" eb="2">
      <t>ブスウ</t>
    </rPh>
    <phoneticPr fontId="3"/>
  </si>
  <si>
    <t>三陸新報（内訳）</t>
    <rPh sb="0" eb="2">
      <t>サンリク</t>
    </rPh>
    <rPh sb="2" eb="4">
      <t>シンポウ</t>
    </rPh>
    <rPh sb="5" eb="7">
      <t>ウチワケ</t>
    </rPh>
    <phoneticPr fontId="3"/>
  </si>
  <si>
    <t>宮泉</t>
    <rPh sb="0" eb="1">
      <t>ミヤ</t>
    </rPh>
    <rPh sb="1" eb="2">
      <t>イズミ</t>
    </rPh>
    <phoneticPr fontId="3"/>
  </si>
  <si>
    <t>富泉和</t>
    <rPh sb="0" eb="1">
      <t>トミ</t>
    </rPh>
    <rPh sb="1" eb="2">
      <t>イズミ</t>
    </rPh>
    <rPh sb="2" eb="3">
      <t>ワ</t>
    </rPh>
    <phoneticPr fontId="3"/>
  </si>
  <si>
    <t>宮泉</t>
  </si>
  <si>
    <t>泉</t>
  </si>
  <si>
    <t>宮</t>
  </si>
  <si>
    <t>宮若</t>
  </si>
  <si>
    <t>若宮</t>
  </si>
  <si>
    <t>若</t>
  </si>
  <si>
    <t>太</t>
  </si>
  <si>
    <t>※天災、災害等の事故や選挙報道等で新聞制作の遅れが生ずる場合、やむを得ず折込日の変更をさせて頂く事や折込不能となる場合があります。</t>
    <phoneticPr fontId="3"/>
  </si>
  <si>
    <t>※悪天候、災害、事故等のやむを得ない理由により、折込不可能もしくは折込日の変更をせざるを得ない場合、折込料金以外の損害賠償について免責とさせていただきます。</t>
    <rPh sb="65" eb="67">
      <t>メンセキ</t>
    </rPh>
    <phoneticPr fontId="3"/>
  </si>
  <si>
    <t>大街道</t>
  </si>
  <si>
    <t>蛇田</t>
  </si>
  <si>
    <t>鹿妻</t>
  </si>
  <si>
    <t>石巻日日（内訳）</t>
    <rPh sb="0" eb="2">
      <t>イシノマキ</t>
    </rPh>
    <rPh sb="2" eb="3">
      <t>ニチ</t>
    </rPh>
    <rPh sb="3" eb="4">
      <t>ニチ</t>
    </rPh>
    <rPh sb="5" eb="7">
      <t>ウチワケ</t>
    </rPh>
    <phoneticPr fontId="3"/>
  </si>
  <si>
    <t>中央専売所</t>
    <rPh sb="0" eb="2">
      <t>チュウオウ</t>
    </rPh>
    <rPh sb="2" eb="4">
      <t>センバイ</t>
    </rPh>
    <rPh sb="4" eb="5">
      <t>ジョ</t>
    </rPh>
    <phoneticPr fontId="3"/>
  </si>
  <si>
    <t>山下専売所</t>
    <rPh sb="0" eb="2">
      <t>ヤマシタ</t>
    </rPh>
    <rPh sb="2" eb="4">
      <t>センバイ</t>
    </rPh>
    <rPh sb="4" eb="5">
      <t>ジョ</t>
    </rPh>
    <phoneticPr fontId="3"/>
  </si>
  <si>
    <t>蛇田専売所</t>
    <rPh sb="0" eb="2">
      <t>ヘビタ</t>
    </rPh>
    <rPh sb="2" eb="4">
      <t>センバイ</t>
    </rPh>
    <rPh sb="4" eb="5">
      <t>ジョ</t>
    </rPh>
    <phoneticPr fontId="3"/>
  </si>
  <si>
    <t>渡波専売所</t>
    <rPh sb="0" eb="2">
      <t>ワタノハ</t>
    </rPh>
    <rPh sb="2" eb="4">
      <t>センバイ</t>
    </rPh>
    <rPh sb="4" eb="5">
      <t>ジョ</t>
    </rPh>
    <phoneticPr fontId="3"/>
  </si>
  <si>
    <t>〒980-0014 仙台市青葉区本町１丁目13番24号　錦ビル２階Ａ号室</t>
    <rPh sb="10" eb="12">
      <t>センダイ</t>
    </rPh>
    <rPh sb="12" eb="13">
      <t>シ</t>
    </rPh>
    <rPh sb="13" eb="16">
      <t>アオバク</t>
    </rPh>
    <rPh sb="16" eb="18">
      <t>ホンチョウ</t>
    </rPh>
    <rPh sb="19" eb="21">
      <t>チョウメ</t>
    </rPh>
    <rPh sb="23" eb="24">
      <t>バン</t>
    </rPh>
    <rPh sb="26" eb="27">
      <t>ゴウ</t>
    </rPh>
    <rPh sb="28" eb="29">
      <t>ニシキ</t>
    </rPh>
    <rPh sb="32" eb="33">
      <t>カイ</t>
    </rPh>
    <rPh sb="34" eb="35">
      <t>ゴウ</t>
    </rPh>
    <rPh sb="35" eb="36">
      <t>シツ</t>
    </rPh>
    <phoneticPr fontId="3"/>
  </si>
  <si>
    <t>TEL022-217-6766</t>
    <phoneticPr fontId="3"/>
  </si>
  <si>
    <t>FAX022-721-5580</t>
    <phoneticPr fontId="3"/>
  </si>
  <si>
    <t xml:space="preserve">FAX022-721-5580 </t>
    <phoneticPr fontId="3"/>
  </si>
  <si>
    <t xml:space="preserve">FAX022-721-558 </t>
    <phoneticPr fontId="3"/>
  </si>
  <si>
    <r>
      <t>小牛田駅前</t>
    </r>
    <r>
      <rPr>
        <sz val="7.5"/>
        <color indexed="61"/>
        <rFont val="ＭＳ Ｐ明朝"/>
        <family val="1"/>
        <charset val="128"/>
      </rPr>
      <t>※</t>
    </r>
    <phoneticPr fontId="3"/>
  </si>
  <si>
    <r>
      <t>本小牛田</t>
    </r>
    <r>
      <rPr>
        <sz val="9"/>
        <color indexed="61"/>
        <rFont val="ＭＳ Ｐ明朝"/>
        <family val="1"/>
        <charset val="128"/>
      </rPr>
      <t>※</t>
    </r>
    <phoneticPr fontId="3"/>
  </si>
  <si>
    <r>
      <t>南郷</t>
    </r>
    <r>
      <rPr>
        <sz val="9"/>
        <color indexed="61"/>
        <rFont val="ＭＳ Ｐ明朝"/>
        <family val="1"/>
        <charset val="128"/>
      </rPr>
      <t>※</t>
    </r>
    <phoneticPr fontId="3"/>
  </si>
  <si>
    <t>折込日</t>
    <rPh sb="0" eb="2">
      <t>オリコミ</t>
    </rPh>
    <rPh sb="2" eb="3">
      <t>ビ</t>
    </rPh>
    <phoneticPr fontId="3"/>
  </si>
  <si>
    <r>
      <t>鶴巣</t>
    </r>
    <r>
      <rPr>
        <sz val="9"/>
        <color indexed="20"/>
        <rFont val="ＭＳ Ｐ明朝"/>
        <family val="1"/>
        <charset val="128"/>
      </rPr>
      <t>※</t>
    </r>
    <phoneticPr fontId="3"/>
  </si>
  <si>
    <r>
      <t>槻木</t>
    </r>
    <r>
      <rPr>
        <sz val="9"/>
        <color indexed="20"/>
        <rFont val="ＭＳ Ｐ明朝"/>
        <family val="1"/>
        <charset val="128"/>
      </rPr>
      <t>※</t>
    </r>
    <phoneticPr fontId="3"/>
  </si>
  <si>
    <t>※〔折込休日〕石巻日日新聞は夕刊紙のため日曜日と祝日の一部が休刊です。</t>
    <rPh sb="27" eb="29">
      <t>イチブ</t>
    </rPh>
    <phoneticPr fontId="3"/>
  </si>
  <si>
    <t>旧津山町</t>
    <rPh sb="0" eb="1">
      <t>キュウ</t>
    </rPh>
    <phoneticPr fontId="3"/>
  </si>
  <si>
    <t>旧石越町</t>
    <rPh sb="0" eb="1">
      <t>キュウ</t>
    </rPh>
    <phoneticPr fontId="3"/>
  </si>
  <si>
    <t>旧迫町</t>
    <rPh sb="0" eb="1">
      <t>キュウ</t>
    </rPh>
    <phoneticPr fontId="3"/>
  </si>
  <si>
    <t>旧南方町</t>
    <rPh sb="0" eb="1">
      <t>キュウ</t>
    </rPh>
    <phoneticPr fontId="3"/>
  </si>
  <si>
    <t>旧中田町</t>
    <rPh sb="0" eb="1">
      <t>キュウ</t>
    </rPh>
    <phoneticPr fontId="3"/>
  </si>
  <si>
    <t>旧東和町</t>
    <rPh sb="0" eb="1">
      <t>キュウ</t>
    </rPh>
    <phoneticPr fontId="3"/>
  </si>
  <si>
    <t>旧米山町</t>
    <rPh sb="0" eb="1">
      <t>キュウ</t>
    </rPh>
    <phoneticPr fontId="3"/>
  </si>
  <si>
    <t>旧豊里町</t>
    <rPh sb="0" eb="1">
      <t>キュウ</t>
    </rPh>
    <phoneticPr fontId="3"/>
  </si>
  <si>
    <t>旧唐桑町</t>
    <rPh sb="0" eb="1">
      <t>キュウ</t>
    </rPh>
    <rPh sb="1" eb="3">
      <t>カラクワ</t>
    </rPh>
    <rPh sb="3" eb="4">
      <t>チョウ</t>
    </rPh>
    <phoneticPr fontId="3"/>
  </si>
  <si>
    <t>旧本吉町</t>
    <rPh sb="0" eb="1">
      <t>キュウ</t>
    </rPh>
    <rPh sb="1" eb="3">
      <t>モトヨシ</t>
    </rPh>
    <rPh sb="3" eb="4">
      <t>マチ</t>
    </rPh>
    <phoneticPr fontId="3"/>
  </si>
  <si>
    <t xml:space="preserve">※　〔折込休日〕夕刊は日曜・祝日と振替休日、年末年始は発行されません。 </t>
    <phoneticPr fontId="3"/>
  </si>
  <si>
    <t xml:space="preserve"> </t>
    <phoneticPr fontId="3"/>
  </si>
  <si>
    <t xml:space="preserve"> </t>
    <phoneticPr fontId="3"/>
  </si>
  <si>
    <t>ＴＥＬ　022-217-6766</t>
    <phoneticPr fontId="3"/>
  </si>
  <si>
    <t>ＦＡＸ　022-721-5580</t>
    <phoneticPr fontId="3"/>
  </si>
  <si>
    <t>・河北鶴巣店では富谷町の一部を取り扱っております。</t>
    <rPh sb="1" eb="3">
      <t>カホク</t>
    </rPh>
    <rPh sb="3" eb="4">
      <t>ツル</t>
    </rPh>
    <rPh sb="4" eb="5">
      <t>ス</t>
    </rPh>
    <rPh sb="5" eb="6">
      <t>テン</t>
    </rPh>
    <rPh sb="8" eb="10">
      <t>トミヤ</t>
    </rPh>
    <rPh sb="10" eb="11">
      <t>チョウ</t>
    </rPh>
    <rPh sb="12" eb="14">
      <t>イチブ</t>
    </rPh>
    <rPh sb="15" eb="16">
      <t>ト</t>
    </rPh>
    <rPh sb="17" eb="18">
      <t>アツカ</t>
    </rPh>
    <phoneticPr fontId="3"/>
  </si>
  <si>
    <t>TEL022-217-6766</t>
  </si>
  <si>
    <t>　　　・角田市内・日本経済⇒読売角田店</t>
    <phoneticPr fontId="3"/>
  </si>
  <si>
    <t>美里西部※</t>
    <rPh sb="0" eb="2">
      <t>ミサト</t>
    </rPh>
    <rPh sb="2" eb="4">
      <t>セイブ</t>
    </rPh>
    <phoneticPr fontId="3"/>
  </si>
  <si>
    <t>※  合…合売店 （新聞全紙取り扱っている販売店）  複…複合店（2紙以上取り扱っている販売店）　Ｋ…河北新報　</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</si>
  <si>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t>※美里町の河北中埣店は美里西部店と名称が変わりました。</t>
    <rPh sb="1" eb="4">
      <t>ミサトチョウ</t>
    </rPh>
    <rPh sb="5" eb="7">
      <t>カホク</t>
    </rPh>
    <rPh sb="7" eb="8">
      <t>ナカ</t>
    </rPh>
    <rPh sb="8" eb="9">
      <t>サイ</t>
    </rPh>
    <rPh sb="9" eb="10">
      <t>テン</t>
    </rPh>
    <rPh sb="11" eb="12">
      <t>ミ</t>
    </rPh>
    <rPh sb="12" eb="13">
      <t>サト</t>
    </rPh>
    <rPh sb="13" eb="14">
      <t>ニシ</t>
    </rPh>
    <rPh sb="14" eb="15">
      <t>ブ</t>
    </rPh>
    <rPh sb="15" eb="16">
      <t>ミセ</t>
    </rPh>
    <rPh sb="17" eb="19">
      <t>メイショウ</t>
    </rPh>
    <rPh sb="20" eb="21">
      <t>カ</t>
    </rPh>
    <phoneticPr fontId="3"/>
  </si>
  <si>
    <t>※  合…合売店 （新聞全紙取り扱っている販売店）  複…複合店（2紙以上取り扱っている販売店）　K…河北新報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rPh sb="58" eb="60">
      <t>ヨミウリ</t>
    </rPh>
    <rPh sb="60" eb="62">
      <t>シンブン</t>
    </rPh>
    <phoneticPr fontId="3"/>
  </si>
  <si>
    <r>
      <t>柳津　</t>
    </r>
    <r>
      <rPr>
        <sz val="9"/>
        <color indexed="20"/>
        <rFont val="ＭＳ Ｐ明朝"/>
        <family val="1"/>
        <charset val="128"/>
      </rPr>
      <t>※</t>
    </r>
    <phoneticPr fontId="3"/>
  </si>
  <si>
    <t>折込休日</t>
  </si>
  <si>
    <t>①</t>
  </si>
  <si>
    <t>②</t>
  </si>
  <si>
    <t>折込休日がある販売店</t>
  </si>
  <si>
    <t>③</t>
  </si>
  <si>
    <t>④</t>
  </si>
  <si>
    <t>下記の折込広告についてはお取り扱いできませんのでご注意下さい</t>
  </si>
  <si>
    <t>責任の所在および内容のはっきりしないもの。</t>
  </si>
  <si>
    <t>虚偽または内容が不明確で誤認されるおそれがあるもの。</t>
  </si>
  <si>
    <t>公序良俗に反するおそれがあるもの。</t>
  </si>
  <si>
    <t>政治問題について極端な主義主張を述べたもの。</t>
  </si>
  <si>
    <t>⑤</t>
  </si>
  <si>
    <t>関係諸法規に違反するおそれがあるもの。</t>
  </si>
  <si>
    <t>⑥</t>
  </si>
  <si>
    <t>新聞公正競争規約に抵触するもの。</t>
  </si>
  <si>
    <t>⑦</t>
  </si>
  <si>
    <t>名誉・プライバシーなどを損なう広告。</t>
  </si>
  <si>
    <t>販売店です。</t>
  </si>
  <si>
    <t>《取扱い注意事項》</t>
    <rPh sb="1" eb="3">
      <t>トリアツカイ</t>
    </rPh>
    <rPh sb="4" eb="6">
      <t>チュウイ</t>
    </rPh>
    <rPh sb="6" eb="8">
      <t>ジコウ</t>
    </rPh>
    <phoneticPr fontId="3"/>
  </si>
  <si>
    <t>新聞休刊（右記参照）を除き、仙台市内は原則として折込休日はありません。</t>
    <rPh sb="5" eb="6">
      <t>ミギ</t>
    </rPh>
    <phoneticPr fontId="3"/>
  </si>
  <si>
    <t>気仙沼</t>
    <phoneticPr fontId="3"/>
  </si>
  <si>
    <t>複</t>
    <phoneticPr fontId="3"/>
  </si>
  <si>
    <t>※  天災、災害等の事故や選挙報道等で新聞制作の遅れが生ずる場合、やむを得ず折込日の変更をさせて頂く事や折込不能となる場合があります。</t>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</si>
  <si>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</si>
  <si>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r>
      <t>①</t>
    </r>
    <r>
      <rPr>
        <sz val="8"/>
        <rFont val="ＭＳ Ｐ明朝"/>
        <family val="1"/>
        <charset val="128"/>
      </rPr>
      <t>…藤沢町を含む販売店 (日報千厩)</t>
    </r>
    <phoneticPr fontId="3"/>
  </si>
  <si>
    <t>愛子西部</t>
    <rPh sb="0" eb="2">
      <t>アヤシ</t>
    </rPh>
    <rPh sb="2" eb="4">
      <t>セイブ</t>
    </rPh>
    <phoneticPr fontId="3"/>
  </si>
  <si>
    <r>
      <t>愛子東部</t>
    </r>
    <r>
      <rPr>
        <sz val="11"/>
        <color indexed="20"/>
        <rFont val="ＭＳ Ｐ明朝"/>
        <family val="1"/>
        <charset val="128"/>
      </rPr>
      <t>※</t>
    </r>
    <rPh sb="0" eb="2">
      <t>アヤシ</t>
    </rPh>
    <rPh sb="2" eb="3">
      <t>ヒガシ</t>
    </rPh>
    <rPh sb="3" eb="4">
      <t>ブ</t>
    </rPh>
    <phoneticPr fontId="3"/>
  </si>
  <si>
    <r>
      <t>愛子西部</t>
    </r>
    <r>
      <rPr>
        <sz val="11"/>
        <color indexed="20"/>
        <rFont val="ＭＳ Ｐ明朝"/>
        <family val="1"/>
        <charset val="128"/>
      </rPr>
      <t>※</t>
    </r>
    <rPh sb="0" eb="2">
      <t>アヤシ</t>
    </rPh>
    <rPh sb="2" eb="4">
      <t>セイブ</t>
    </rPh>
    <phoneticPr fontId="3"/>
  </si>
  <si>
    <t>※ひろせ販売店Ｃは愛子東部店と名称が変わりました。（H25.5.1）</t>
    <rPh sb="4" eb="7">
      <t>ハンバイテン</t>
    </rPh>
    <rPh sb="9" eb="11">
      <t>アヤシ</t>
    </rPh>
    <rPh sb="11" eb="13">
      <t>トウブ</t>
    </rPh>
    <rPh sb="13" eb="14">
      <t>テン</t>
    </rPh>
    <rPh sb="15" eb="17">
      <t>メイショウ</t>
    </rPh>
    <rPh sb="18" eb="19">
      <t>カ</t>
    </rPh>
    <phoneticPr fontId="3"/>
  </si>
  <si>
    <t>※作並店は愛子西部店と名称が変わりました。（H25.5.1）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</si>
  <si>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愛子東部</t>
    <rPh sb="0" eb="2">
      <t>アヤシ</t>
    </rPh>
    <rPh sb="2" eb="4">
      <t>トウブ</t>
    </rPh>
    <phoneticPr fontId="3"/>
  </si>
  <si>
    <t>泉西　</t>
    <rPh sb="0" eb="1">
      <t>イズミ</t>
    </rPh>
    <rPh sb="1" eb="2">
      <t>ニシ</t>
    </rPh>
    <phoneticPr fontId="3"/>
  </si>
  <si>
    <t>青葉八幡</t>
    <rPh sb="0" eb="2">
      <t>アオバ</t>
    </rPh>
    <rPh sb="2" eb="4">
      <t>ハチマン</t>
    </rPh>
    <phoneticPr fontId="3"/>
  </si>
  <si>
    <t>気仙沼唐桑は河北気仙沼へ移管（H25.10.01）</t>
    <rPh sb="0" eb="3">
      <t>ケセンヌマ</t>
    </rPh>
    <rPh sb="3" eb="4">
      <t>カラ</t>
    </rPh>
    <rPh sb="4" eb="5">
      <t>クワ</t>
    </rPh>
    <rPh sb="6" eb="8">
      <t>カホク</t>
    </rPh>
    <rPh sb="8" eb="11">
      <t>ケセンヌマ</t>
    </rPh>
    <rPh sb="12" eb="14">
      <t>イカン</t>
    </rPh>
    <phoneticPr fontId="3"/>
  </si>
  <si>
    <t>ひろせ中央</t>
    <rPh sb="3" eb="5">
      <t>チュウオウ</t>
    </rPh>
    <phoneticPr fontId="3"/>
  </si>
  <si>
    <t>宮泉青</t>
    <rPh sb="0" eb="1">
      <t>ミヤ</t>
    </rPh>
    <rPh sb="1" eb="2">
      <t>イズミ</t>
    </rPh>
    <rPh sb="2" eb="3">
      <t>アオ</t>
    </rPh>
    <phoneticPr fontId="3"/>
  </si>
  <si>
    <t>名太</t>
    <rPh sb="0" eb="1">
      <t>ナ</t>
    </rPh>
    <rPh sb="1" eb="2">
      <t>フト</t>
    </rPh>
    <phoneticPr fontId="3"/>
  </si>
  <si>
    <r>
      <t>西佐沼</t>
    </r>
    <r>
      <rPr>
        <sz val="9"/>
        <color indexed="20"/>
        <rFont val="ＭＳ Ｐ明朝"/>
        <family val="1"/>
        <charset val="128"/>
      </rPr>
      <t>※</t>
    </r>
    <phoneticPr fontId="3"/>
  </si>
  <si>
    <t>ＦＡＸ</t>
    <phoneticPr fontId="3"/>
  </si>
  <si>
    <t>印刷所</t>
    <rPh sb="0" eb="2">
      <t>インサツ</t>
    </rPh>
    <rPh sb="2" eb="3">
      <t>ショ</t>
    </rPh>
    <phoneticPr fontId="3"/>
  </si>
  <si>
    <t>納品日</t>
    <rPh sb="0" eb="2">
      <t>ノウヒン</t>
    </rPh>
    <rPh sb="2" eb="3">
      <t>ニチ</t>
    </rPh>
    <phoneticPr fontId="3"/>
  </si>
  <si>
    <t>ＴＥＬ</t>
    <phoneticPr fontId="3"/>
  </si>
  <si>
    <t>幸　町</t>
    <rPh sb="0" eb="1">
      <t>サイワイ</t>
    </rPh>
    <rPh sb="2" eb="3">
      <t>マチ</t>
    </rPh>
    <phoneticPr fontId="3"/>
  </si>
  <si>
    <t>旧市内</t>
    <rPh sb="0" eb="3">
      <t>キュウシナイ</t>
    </rPh>
    <phoneticPr fontId="3"/>
  </si>
  <si>
    <t>市内</t>
    <rPh sb="0" eb="2">
      <t>シナイ</t>
    </rPh>
    <phoneticPr fontId="3"/>
  </si>
  <si>
    <t>株式会社ケンオリ　仙台営業所</t>
    <rPh sb="0" eb="4">
      <t>カブシキガイシャ</t>
    </rPh>
    <rPh sb="9" eb="11">
      <t>センダイ</t>
    </rPh>
    <rPh sb="11" eb="14">
      <t>エイギョウショ</t>
    </rPh>
    <phoneticPr fontId="3"/>
  </si>
  <si>
    <t>　　㈱ケンオリ　仙台営業所</t>
    <rPh sb="8" eb="10">
      <t>センダイ</t>
    </rPh>
    <rPh sb="10" eb="13">
      <t>エイギョウショ</t>
    </rPh>
    <phoneticPr fontId="3"/>
  </si>
  <si>
    <t>　㈱ケンオリ　仙台営業所</t>
    <phoneticPr fontId="3"/>
  </si>
  <si>
    <t>㈱ケンオリ　仙台営業所</t>
    <phoneticPr fontId="3"/>
  </si>
  <si>
    <t>雄勝は河北女川に移管へ（H27.8.1）</t>
    <rPh sb="3" eb="5">
      <t>カホク</t>
    </rPh>
    <rPh sb="5" eb="7">
      <t>オナガワ</t>
    </rPh>
    <rPh sb="8" eb="10">
      <t>イカン</t>
    </rPh>
    <phoneticPr fontId="3"/>
  </si>
  <si>
    <r>
      <t>岩沼</t>
    </r>
    <r>
      <rPr>
        <sz val="9"/>
        <color indexed="20"/>
        <rFont val="ＭＳ Ｐ明朝"/>
        <family val="1"/>
        <charset val="128"/>
      </rPr>
      <t>※</t>
    </r>
    <phoneticPr fontId="3"/>
  </si>
  <si>
    <r>
      <t>名取</t>
    </r>
    <r>
      <rPr>
        <sz val="9"/>
        <color indexed="20"/>
        <rFont val="ＭＳ Ｐ明朝"/>
        <family val="1"/>
        <charset val="128"/>
      </rPr>
      <t>※</t>
    </r>
    <rPh sb="0" eb="2">
      <t>ナトリ</t>
    </rPh>
    <phoneticPr fontId="3"/>
  </si>
  <si>
    <r>
      <t>岩沼</t>
    </r>
    <r>
      <rPr>
        <sz val="9"/>
        <color indexed="20"/>
        <rFont val="ＭＳ Ｐ明朝"/>
        <family val="1"/>
        <charset val="128"/>
      </rPr>
      <t>※</t>
    </r>
    <phoneticPr fontId="3"/>
  </si>
  <si>
    <r>
      <t>古川</t>
    </r>
    <r>
      <rPr>
        <sz val="9"/>
        <color indexed="20"/>
        <rFont val="ＭＳ Ｐ明朝"/>
        <family val="1"/>
        <charset val="128"/>
      </rPr>
      <t>※</t>
    </r>
    <phoneticPr fontId="3"/>
  </si>
  <si>
    <t>旧築館町</t>
    <rPh sb="0" eb="1">
      <t>キュウ</t>
    </rPh>
    <rPh sb="3" eb="4">
      <t>マチ</t>
    </rPh>
    <phoneticPr fontId="3"/>
  </si>
  <si>
    <t>旧志波姫町</t>
    <rPh sb="0" eb="1">
      <t>キュウ</t>
    </rPh>
    <rPh sb="4" eb="5">
      <t>マチ</t>
    </rPh>
    <phoneticPr fontId="3"/>
  </si>
  <si>
    <t>旧若柳町</t>
    <rPh sb="0" eb="1">
      <t>キュウ</t>
    </rPh>
    <rPh sb="3" eb="4">
      <t>マチ</t>
    </rPh>
    <phoneticPr fontId="3"/>
  </si>
  <si>
    <t>旧栗駒町</t>
    <rPh sb="0" eb="1">
      <t>キュウ</t>
    </rPh>
    <rPh sb="3" eb="4">
      <t>マチ</t>
    </rPh>
    <phoneticPr fontId="3"/>
  </si>
  <si>
    <t>旧一迫町</t>
    <rPh sb="0" eb="1">
      <t>キュウ</t>
    </rPh>
    <rPh sb="3" eb="4">
      <t>マチ</t>
    </rPh>
    <phoneticPr fontId="3"/>
  </si>
  <si>
    <t>旧花山村</t>
    <rPh sb="0" eb="1">
      <t>キュウ</t>
    </rPh>
    <rPh sb="3" eb="4">
      <t>ムラ</t>
    </rPh>
    <phoneticPr fontId="3"/>
  </si>
  <si>
    <t>旧高清水町</t>
    <rPh sb="0" eb="1">
      <t>キュウ</t>
    </rPh>
    <rPh sb="4" eb="5">
      <t>マチ</t>
    </rPh>
    <phoneticPr fontId="3"/>
  </si>
  <si>
    <t>旧瀬峰町</t>
    <rPh sb="0" eb="1">
      <t>キュウ</t>
    </rPh>
    <rPh sb="3" eb="4">
      <t>マチ</t>
    </rPh>
    <phoneticPr fontId="3"/>
  </si>
  <si>
    <r>
      <t>岩ヶ崎</t>
    </r>
    <r>
      <rPr>
        <sz val="9"/>
        <color indexed="20"/>
        <rFont val="ＭＳ Ｐ明朝"/>
        <family val="1"/>
        <charset val="128"/>
      </rPr>
      <t>※</t>
    </r>
    <rPh sb="0" eb="1">
      <t>イワ</t>
    </rPh>
    <rPh sb="2" eb="3">
      <t>サキ</t>
    </rPh>
    <phoneticPr fontId="3"/>
  </si>
  <si>
    <t>面瀬</t>
    <rPh sb="0" eb="1">
      <t>オモ</t>
    </rPh>
    <rPh sb="1" eb="2">
      <t>セ</t>
    </rPh>
    <phoneticPr fontId="3"/>
  </si>
  <si>
    <r>
      <t>南三陸　</t>
    </r>
    <r>
      <rPr>
        <sz val="9"/>
        <color indexed="36"/>
        <rFont val="ＭＳ Ｐ明朝"/>
        <family val="1"/>
        <charset val="128"/>
      </rPr>
      <t>※</t>
    </r>
    <rPh sb="0" eb="1">
      <t>ミナミ</t>
    </rPh>
    <rPh sb="1" eb="3">
      <t>サンリク</t>
    </rPh>
    <phoneticPr fontId="3"/>
  </si>
  <si>
    <t>※気仙沼市の津谷店は本吉店と名称が変わりました。</t>
    <rPh sb="1" eb="5">
      <t>ケセンヌマシ</t>
    </rPh>
    <rPh sb="6" eb="7">
      <t>ツ</t>
    </rPh>
    <rPh sb="7" eb="8">
      <t>タニ</t>
    </rPh>
    <rPh sb="8" eb="9">
      <t>テン</t>
    </rPh>
    <rPh sb="10" eb="12">
      <t>モトヨシ</t>
    </rPh>
    <rPh sb="12" eb="13">
      <t>テン</t>
    </rPh>
    <rPh sb="14" eb="16">
      <t>メイショウ</t>
    </rPh>
    <rPh sb="17" eb="18">
      <t>カ</t>
    </rPh>
    <phoneticPr fontId="3"/>
  </si>
  <si>
    <r>
      <t xml:space="preserve">亘理・
山元
</t>
    </r>
    <r>
      <rPr>
        <sz val="9"/>
        <color indexed="20"/>
        <rFont val="ＭＳ Ｐ明朝"/>
        <family val="1"/>
        <charset val="128"/>
      </rPr>
      <t>※</t>
    </r>
    <rPh sb="4" eb="6">
      <t>ヤマモト</t>
    </rPh>
    <phoneticPr fontId="3"/>
  </si>
  <si>
    <t>※  読売新聞の茂庭地区は12.読売太白店の管轄です。</t>
    <phoneticPr fontId="3"/>
  </si>
  <si>
    <t xml:space="preserve">※  朝日新聞の複合店⇒日本経済新聞、産経新聞を取り扱っております。 </t>
    <rPh sb="12" eb="14">
      <t>ニッポン</t>
    </rPh>
    <rPh sb="14" eb="16">
      <t>ケイザイ</t>
    </rPh>
    <rPh sb="16" eb="18">
      <t>シンブン</t>
    </rPh>
    <phoneticPr fontId="3"/>
  </si>
  <si>
    <t>ゆりが丘はＡＳＡ南仙台に統合されました。</t>
    <rPh sb="3" eb="4">
      <t>オカ</t>
    </rPh>
    <rPh sb="8" eb="11">
      <t>ミナミセンダイ</t>
    </rPh>
    <rPh sb="12" eb="14">
      <t>トウゴウ</t>
    </rPh>
    <phoneticPr fontId="3"/>
  </si>
  <si>
    <t>中山はＡＳＡ中山に統合されました。</t>
    <rPh sb="0" eb="2">
      <t>ナカヤマ</t>
    </rPh>
    <rPh sb="6" eb="8">
      <t>ナカヤマ</t>
    </rPh>
    <rPh sb="9" eb="11">
      <t>トウゴウ</t>
    </rPh>
    <phoneticPr fontId="3"/>
  </si>
  <si>
    <t>長町はＡＳＡ長町に統合されました。</t>
    <rPh sb="0" eb="2">
      <t>ナガマチ</t>
    </rPh>
    <rPh sb="6" eb="8">
      <t>ナガマチ</t>
    </rPh>
    <rPh sb="9" eb="11">
      <t>トウゴウ</t>
    </rPh>
    <phoneticPr fontId="3"/>
  </si>
  <si>
    <t>八木山はＡＳＡ八木山に統合されました。</t>
    <rPh sb="0" eb="2">
      <t>ヤギ</t>
    </rPh>
    <rPh sb="2" eb="3">
      <t>ヤマ</t>
    </rPh>
    <rPh sb="7" eb="9">
      <t>ヤギ</t>
    </rPh>
    <rPh sb="9" eb="10">
      <t>ヤマ</t>
    </rPh>
    <rPh sb="11" eb="13">
      <t>トウゴウ</t>
    </rPh>
    <phoneticPr fontId="3"/>
  </si>
  <si>
    <t>泉中央はＡＳＡ泉中央に統合されました。</t>
    <rPh sb="0" eb="3">
      <t>イズミチュウオウ</t>
    </rPh>
    <rPh sb="7" eb="10">
      <t>イズミチュウオウ</t>
    </rPh>
    <rPh sb="11" eb="13">
      <t>トウゴウ</t>
    </rPh>
    <phoneticPr fontId="3"/>
  </si>
  <si>
    <t>泉東部はＡＳＡ泉東部に統合されました。</t>
    <rPh sb="0" eb="1">
      <t>イズミ</t>
    </rPh>
    <rPh sb="1" eb="3">
      <t>トウブ</t>
    </rPh>
    <rPh sb="7" eb="8">
      <t>イズミ</t>
    </rPh>
    <rPh sb="8" eb="10">
      <t>トウブ</t>
    </rPh>
    <rPh sb="11" eb="13">
      <t>トウゴウ</t>
    </rPh>
    <phoneticPr fontId="3"/>
  </si>
  <si>
    <t>泉西部はＡＳＡ泉西部に統合されました。</t>
    <rPh sb="0" eb="1">
      <t>イズミ</t>
    </rPh>
    <rPh sb="1" eb="3">
      <t>セイブ</t>
    </rPh>
    <rPh sb="7" eb="8">
      <t>イズミ</t>
    </rPh>
    <rPh sb="8" eb="10">
      <t>セイブ</t>
    </rPh>
    <rPh sb="11" eb="13">
      <t>トウゴウ</t>
    </rPh>
    <phoneticPr fontId="3"/>
  </si>
  <si>
    <t>泉北部はＡＳＡ泉北部に統合されました。</t>
    <rPh sb="0" eb="1">
      <t>イズミ</t>
    </rPh>
    <rPh sb="1" eb="3">
      <t>ホクブ</t>
    </rPh>
    <rPh sb="7" eb="8">
      <t>イズミ</t>
    </rPh>
    <rPh sb="8" eb="10">
      <t>ホクブ</t>
    </rPh>
    <rPh sb="11" eb="13">
      <t>トウゴウ</t>
    </rPh>
    <phoneticPr fontId="3"/>
  </si>
  <si>
    <t>高砂東はＹＣ中野栄に統合されました。</t>
    <rPh sb="0" eb="2">
      <t>タカサゴ</t>
    </rPh>
    <rPh sb="2" eb="3">
      <t>ヒガシ</t>
    </rPh>
    <rPh sb="6" eb="8">
      <t>ナカノ</t>
    </rPh>
    <rPh sb="8" eb="9">
      <t>サカエ</t>
    </rPh>
    <rPh sb="10" eb="12">
      <t>トウゴウ</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</si>
  <si>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</si>
  <si>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</si>
  <si>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</si>
  <si>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・名取市内の毎日新聞は河北新報販売店が、日経新聞・産経新聞は朝日新聞名取店が取り扱っております。　・岩沼市内の毎日新聞⇒河北岩沼店、産経新聞⇒朝日岩沼店。</t>
    <rPh sb="3" eb="5">
      <t>ナトリ</t>
    </rPh>
    <rPh sb="10" eb="12">
      <t>シンブン</t>
    </rPh>
    <rPh sb="13" eb="15">
      <t>カホク</t>
    </rPh>
    <rPh sb="15" eb="17">
      <t>シンポウ</t>
    </rPh>
    <rPh sb="17" eb="20">
      <t>ハンバイテン</t>
    </rPh>
    <rPh sb="22" eb="24">
      <t>ニッケイ</t>
    </rPh>
    <rPh sb="24" eb="26">
      <t>シンブン</t>
    </rPh>
    <rPh sb="27" eb="29">
      <t>サンケイ</t>
    </rPh>
    <rPh sb="29" eb="31">
      <t>シンブン</t>
    </rPh>
    <rPh sb="32" eb="34">
      <t>アサヒ</t>
    </rPh>
    <rPh sb="34" eb="36">
      <t>シンブン</t>
    </rPh>
    <rPh sb="36" eb="38">
      <t>ナトリ</t>
    </rPh>
    <rPh sb="38" eb="39">
      <t>テン</t>
    </rPh>
    <rPh sb="40" eb="41">
      <t>ト</t>
    </rPh>
    <rPh sb="42" eb="43">
      <t>アツカ</t>
    </rPh>
    <rPh sb="52" eb="56">
      <t>イワヌマシナイ</t>
    </rPh>
    <rPh sb="57" eb="59">
      <t>マイニチ</t>
    </rPh>
    <rPh sb="59" eb="61">
      <t>シンブン</t>
    </rPh>
    <rPh sb="64" eb="66">
      <t>イワヌマ</t>
    </rPh>
    <rPh sb="75" eb="77">
      <t>イワヌマ</t>
    </rPh>
    <rPh sb="77" eb="78">
      <t>テン</t>
    </rPh>
    <phoneticPr fontId="3"/>
  </si>
  <si>
    <r>
      <t>多賀城</t>
    </r>
    <r>
      <rPr>
        <sz val="9"/>
        <color indexed="20"/>
        <rFont val="ＭＳ Ｐ明朝"/>
        <family val="1"/>
        <charset val="128"/>
      </rPr>
      <t>※</t>
    </r>
    <phoneticPr fontId="3"/>
  </si>
  <si>
    <r>
      <t>岩沼</t>
    </r>
    <r>
      <rPr>
        <sz val="9"/>
        <color indexed="20"/>
        <rFont val="ＭＳ Ｐ明朝"/>
        <family val="1"/>
        <charset val="128"/>
      </rPr>
      <t>※</t>
    </r>
    <phoneticPr fontId="3"/>
  </si>
  <si>
    <r>
      <t>利府</t>
    </r>
    <r>
      <rPr>
        <sz val="9"/>
        <color indexed="20"/>
        <rFont val="ＭＳ Ｐ明朝"/>
        <family val="1"/>
        <charset val="128"/>
      </rPr>
      <t>※</t>
    </r>
    <phoneticPr fontId="3"/>
  </si>
  <si>
    <t>　　　・角田市内、亘理町内・朝日新聞⇒河北新報各店が取り扱っております。</t>
    <rPh sb="4" eb="7">
      <t>カクダシ</t>
    </rPh>
    <rPh sb="7" eb="8">
      <t>ナイ</t>
    </rPh>
    <rPh sb="9" eb="11">
      <t>ワタリ</t>
    </rPh>
    <rPh sb="11" eb="13">
      <t>チョウナイ</t>
    </rPh>
    <rPh sb="14" eb="16">
      <t>アサヒ</t>
    </rPh>
    <rPh sb="16" eb="18">
      <t>シンブン</t>
    </rPh>
    <rPh sb="19" eb="21">
      <t>カホク</t>
    </rPh>
    <rPh sb="21" eb="23">
      <t>シンポウ</t>
    </rPh>
    <rPh sb="23" eb="25">
      <t>カクテン</t>
    </rPh>
    <rPh sb="26" eb="27">
      <t>ト</t>
    </rPh>
    <rPh sb="28" eb="29">
      <t>アツカ</t>
    </rPh>
    <phoneticPr fontId="3"/>
  </si>
  <si>
    <t>※遠田郡美里町と涌谷町の朝日・日経新聞⇒河北新報各店が取り扱っております。</t>
    <rPh sb="1" eb="3">
      <t>トオダ</t>
    </rPh>
    <rPh sb="3" eb="4">
      <t>グン</t>
    </rPh>
    <rPh sb="4" eb="5">
      <t>ミ</t>
    </rPh>
    <rPh sb="5" eb="6">
      <t>サト</t>
    </rPh>
    <rPh sb="6" eb="7">
      <t>マチ</t>
    </rPh>
    <rPh sb="8" eb="10">
      <t>ワクヤ</t>
    </rPh>
    <rPh sb="10" eb="11">
      <t>マチ</t>
    </rPh>
    <rPh sb="12" eb="14">
      <t>アサヒ</t>
    </rPh>
    <rPh sb="15" eb="17">
      <t>ニッケイ</t>
    </rPh>
    <rPh sb="17" eb="19">
      <t>シンブン</t>
    </rPh>
    <rPh sb="20" eb="22">
      <t>カホク</t>
    </rPh>
    <rPh sb="22" eb="24">
      <t>シンポウ</t>
    </rPh>
    <rPh sb="24" eb="26">
      <t>カクテン</t>
    </rPh>
    <rPh sb="27" eb="28">
      <t>ト</t>
    </rPh>
    <rPh sb="29" eb="30">
      <t>アツカ</t>
    </rPh>
    <phoneticPr fontId="3"/>
  </si>
  <si>
    <t>　　・女川町の産経新聞⇒読売女川店　　</t>
    <rPh sb="3" eb="5">
      <t>オナガワ</t>
    </rPh>
    <rPh sb="5" eb="6">
      <t>マチ</t>
    </rPh>
    <rPh sb="7" eb="9">
      <t>サンケイ</t>
    </rPh>
    <rPh sb="9" eb="11">
      <t>シンブン</t>
    </rPh>
    <rPh sb="12" eb="14">
      <t>ヨミウリ</t>
    </rPh>
    <rPh sb="14" eb="16">
      <t>オナガワ</t>
    </rPh>
    <rPh sb="16" eb="17">
      <t>テン</t>
    </rPh>
    <phoneticPr fontId="3"/>
  </si>
  <si>
    <r>
      <t>立町</t>
    </r>
    <r>
      <rPr>
        <sz val="9"/>
        <color indexed="20"/>
        <rFont val="ＭＳ Ｐ明朝"/>
        <family val="1"/>
        <charset val="128"/>
      </rPr>
      <t>※</t>
    </r>
    <rPh sb="0" eb="2">
      <t>タチマチ</t>
    </rPh>
    <phoneticPr fontId="3"/>
  </si>
  <si>
    <r>
      <t>山下</t>
    </r>
    <r>
      <rPr>
        <sz val="9"/>
        <color indexed="20"/>
        <rFont val="ＭＳ Ｐ明朝"/>
        <family val="1"/>
        <charset val="128"/>
      </rPr>
      <t>※</t>
    </r>
    <rPh sb="0" eb="2">
      <t>ヤマシタ</t>
    </rPh>
    <phoneticPr fontId="3"/>
  </si>
  <si>
    <r>
      <t>蛇田</t>
    </r>
    <r>
      <rPr>
        <sz val="9"/>
        <color indexed="20"/>
        <rFont val="ＭＳ Ｐ明朝"/>
        <family val="1"/>
        <charset val="128"/>
      </rPr>
      <t>※</t>
    </r>
    <rPh sb="0" eb="2">
      <t>ヘビタ</t>
    </rPh>
    <phoneticPr fontId="3"/>
  </si>
  <si>
    <r>
      <t>鹿妻</t>
    </r>
    <r>
      <rPr>
        <sz val="9"/>
        <color indexed="20"/>
        <rFont val="ＭＳ Ｐ明朝"/>
        <family val="1"/>
        <charset val="128"/>
      </rPr>
      <t>※</t>
    </r>
    <rPh sb="0" eb="2">
      <t>カヅマ</t>
    </rPh>
    <phoneticPr fontId="3"/>
  </si>
  <si>
    <r>
      <t>稲井</t>
    </r>
    <r>
      <rPr>
        <sz val="9"/>
        <color indexed="20"/>
        <rFont val="ＭＳ Ｐ明朝"/>
        <family val="1"/>
        <charset val="128"/>
      </rPr>
      <t>※</t>
    </r>
    <rPh sb="0" eb="2">
      <t>イナイ</t>
    </rPh>
    <phoneticPr fontId="3"/>
  </si>
  <si>
    <r>
      <t>築館</t>
    </r>
    <r>
      <rPr>
        <sz val="9"/>
        <color indexed="20"/>
        <rFont val="ＭＳ Ｐ明朝"/>
        <family val="1"/>
        <charset val="128"/>
      </rPr>
      <t>※</t>
    </r>
    <phoneticPr fontId="3"/>
  </si>
  <si>
    <t>　　・旧石巻市内の日経新聞は、旧石巻市内河北新報各店で取り扱っております。　　　</t>
    <rPh sb="3" eb="4">
      <t>キュウ</t>
    </rPh>
    <rPh sb="4" eb="8">
      <t>イシノマキシナイ</t>
    </rPh>
    <rPh sb="9" eb="11">
      <t>ニッケイ</t>
    </rPh>
    <rPh sb="11" eb="13">
      <t>シンブン</t>
    </rPh>
    <rPh sb="15" eb="16">
      <t>キュウ</t>
    </rPh>
    <rPh sb="16" eb="19">
      <t>イシノマキシ</t>
    </rPh>
    <rPh sb="19" eb="20">
      <t>ナイ</t>
    </rPh>
    <rPh sb="20" eb="22">
      <t>カホク</t>
    </rPh>
    <rPh sb="22" eb="24">
      <t>シンポウ</t>
    </rPh>
    <rPh sb="24" eb="26">
      <t>カクテン</t>
    </rPh>
    <rPh sb="27" eb="28">
      <t>ト</t>
    </rPh>
    <rPh sb="29" eb="30">
      <t>アツカ</t>
    </rPh>
    <phoneticPr fontId="3"/>
  </si>
  <si>
    <t>（荒巻は廃店となり北山・中山・桜ヶ丘・台原に統合されました）</t>
    <phoneticPr fontId="3"/>
  </si>
  <si>
    <r>
      <t>くりこま　</t>
    </r>
    <r>
      <rPr>
        <sz val="9"/>
        <color indexed="36"/>
        <rFont val="ＭＳ Ｐ明朝"/>
        <family val="1"/>
        <charset val="128"/>
      </rPr>
      <t>※</t>
    </r>
    <phoneticPr fontId="3"/>
  </si>
  <si>
    <t>気仙沼市内</t>
    <rPh sb="0" eb="3">
      <t>ケセンヌマ</t>
    </rPh>
    <rPh sb="3" eb="4">
      <t>シ</t>
    </rPh>
    <rPh sb="4" eb="5">
      <t>ナイ</t>
    </rPh>
    <phoneticPr fontId="3"/>
  </si>
  <si>
    <t>H28.5.1廃店移管</t>
    <phoneticPr fontId="3"/>
  </si>
  <si>
    <t>　　・旧栗駒町、旧鴬沢町・毎日新聞⇒読売新聞岩ヶ崎販売店　　　・くりこま佐藤は栗駒千葉との統合に伴い、店名がくりこまに変わりました。</t>
    <rPh sb="3" eb="4">
      <t>キュウ</t>
    </rPh>
    <rPh sb="4" eb="6">
      <t>クリコマ</t>
    </rPh>
    <rPh sb="6" eb="7">
      <t>マチ</t>
    </rPh>
    <rPh sb="8" eb="9">
      <t>キュウ</t>
    </rPh>
    <rPh sb="9" eb="11">
      <t>ウグイスザワ</t>
    </rPh>
    <rPh sb="11" eb="12">
      <t>マチ</t>
    </rPh>
    <rPh sb="13" eb="15">
      <t>マイニチ</t>
    </rPh>
    <rPh sb="15" eb="17">
      <t>シンブン</t>
    </rPh>
    <rPh sb="18" eb="20">
      <t>ヨミウリ</t>
    </rPh>
    <rPh sb="20" eb="22">
      <t>シンブン</t>
    </rPh>
    <rPh sb="22" eb="23">
      <t>イワ</t>
    </rPh>
    <rPh sb="24" eb="25">
      <t>サキ</t>
    </rPh>
    <rPh sb="25" eb="28">
      <t>ハンバイテン</t>
    </rPh>
    <phoneticPr fontId="3"/>
  </si>
  <si>
    <t>白石は河北新報に統合されました（H28.9.1）</t>
    <phoneticPr fontId="3"/>
  </si>
  <si>
    <t>鳴子は河北新報に統合されました（H28.9.1）</t>
    <phoneticPr fontId="3"/>
  </si>
  <si>
    <t>（向山は廃店となり八木山に統合されました）</t>
    <rPh sb="1" eb="3">
      <t>ムカイヤマ</t>
    </rPh>
    <rPh sb="4" eb="6">
      <t>ハイテン</t>
    </rPh>
    <rPh sb="9" eb="11">
      <t>ヤギ</t>
    </rPh>
    <rPh sb="11" eb="12">
      <t>ヤマ</t>
    </rPh>
    <rPh sb="13" eb="15">
      <t>トウゴウ</t>
    </rPh>
    <phoneticPr fontId="3"/>
  </si>
  <si>
    <t>（向山は廃店となり八木山に統合されました）</t>
    <phoneticPr fontId="3"/>
  </si>
  <si>
    <t>※表記地区名と行政区域が販売店管轄区域と一致しない区域、または表記があります。</t>
    <phoneticPr fontId="3"/>
  </si>
  <si>
    <t>※H28年10月10日より、富谷町→富谷市に移行しました。</t>
    <phoneticPr fontId="3"/>
  </si>
  <si>
    <t>富谷市</t>
    <rPh sb="0" eb="2">
      <t>トミヤ</t>
    </rPh>
    <rPh sb="2" eb="3">
      <t>シ</t>
    </rPh>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</si>
  <si>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</si>
  <si>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</si>
  <si>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・富谷市の部数は仙台市内の一部の販売店にも含まれています。</t>
    <rPh sb="1" eb="3">
      <t>トミヤ</t>
    </rPh>
    <rPh sb="3" eb="4">
      <t>シ</t>
    </rPh>
    <rPh sb="5" eb="7">
      <t>ブスウ</t>
    </rPh>
    <rPh sb="8" eb="11">
      <t>センダイシ</t>
    </rPh>
    <rPh sb="11" eb="12">
      <t>ナイ</t>
    </rPh>
    <rPh sb="13" eb="15">
      <t>イチブ</t>
    </rPh>
    <rPh sb="16" eb="18">
      <t>ハンバイ</t>
    </rPh>
    <rPh sb="18" eb="19">
      <t>テン</t>
    </rPh>
    <rPh sb="21" eb="22">
      <t>フク</t>
    </rPh>
    <phoneticPr fontId="3"/>
  </si>
  <si>
    <t>富谷市</t>
    <rPh sb="2" eb="3">
      <t>シ</t>
    </rPh>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</si>
  <si>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</si>
  <si>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幸　町</t>
    <rPh sb="0" eb="1">
      <t>ユキ</t>
    </rPh>
    <rPh sb="2" eb="3">
      <t>マチ</t>
    </rPh>
    <phoneticPr fontId="3"/>
  </si>
  <si>
    <t>（原町は廃店となり宮城野に統合されました）</t>
    <rPh sb="1" eb="3">
      <t>ハラマチ</t>
    </rPh>
    <rPh sb="9" eb="11">
      <t>ミヤギ</t>
    </rPh>
    <rPh sb="11" eb="12">
      <t>ノ</t>
    </rPh>
    <phoneticPr fontId="3"/>
  </si>
  <si>
    <t>（原町は廃店となり宮城野に統合されました）</t>
    <rPh sb="1" eb="3">
      <t>ハラマチ</t>
    </rPh>
    <rPh sb="9" eb="12">
      <t>ミヤギノ</t>
    </rPh>
    <phoneticPr fontId="3"/>
  </si>
  <si>
    <t>一関市 西磐井郡 陸前高田市</t>
    <rPh sb="0" eb="3">
      <t>イチノセキシ</t>
    </rPh>
    <rPh sb="4" eb="8">
      <t>ニシイワイグン</t>
    </rPh>
    <rPh sb="9" eb="11">
      <t>リクゼン</t>
    </rPh>
    <rPh sb="11" eb="14">
      <t>タカダシ</t>
    </rPh>
    <phoneticPr fontId="3"/>
  </si>
  <si>
    <t>(南光台は廃店となり泉南部に統合されました)</t>
    <rPh sb="1" eb="4">
      <t>ナンコウダイ</t>
    </rPh>
    <rPh sb="5" eb="7">
      <t>ハイテン</t>
    </rPh>
    <rPh sb="10" eb="11">
      <t>イズミ</t>
    </rPh>
    <rPh sb="11" eb="13">
      <t>ナンブ</t>
    </rPh>
    <rPh sb="14" eb="16">
      <t>トウゴウ</t>
    </rPh>
    <phoneticPr fontId="3"/>
  </si>
  <si>
    <t>（原町は廃店となり宮城野に統合されました）</t>
    <rPh sb="1" eb="3">
      <t>ハラマチ</t>
    </rPh>
    <rPh sb="4" eb="6">
      <t>ハイテン</t>
    </rPh>
    <rPh sb="9" eb="12">
      <t>ミヤギノ</t>
    </rPh>
    <rPh sb="13" eb="15">
      <t>トウゴウ</t>
    </rPh>
    <phoneticPr fontId="3"/>
  </si>
  <si>
    <t>泉青宮</t>
    <rPh sb="0" eb="1">
      <t>イズミ</t>
    </rPh>
    <rPh sb="1" eb="2">
      <t>アオ</t>
    </rPh>
    <rPh sb="2" eb="3">
      <t>ミヤ</t>
    </rPh>
    <phoneticPr fontId="3"/>
  </si>
  <si>
    <t>※毎日原町店は、仙台東販売店へと名称が変わりました。（Ｈ30.02.01）</t>
    <rPh sb="1" eb="3">
      <t>マイニチ</t>
    </rPh>
    <rPh sb="3" eb="5">
      <t>ハラマチ</t>
    </rPh>
    <rPh sb="5" eb="6">
      <t>テン</t>
    </rPh>
    <rPh sb="8" eb="10">
      <t>センダイ</t>
    </rPh>
    <rPh sb="10" eb="11">
      <t>ヒガシ</t>
    </rPh>
    <rPh sb="11" eb="13">
      <t>ハンバイ</t>
    </rPh>
    <rPh sb="13" eb="14">
      <t>テン</t>
    </rPh>
    <rPh sb="16" eb="18">
      <t>メイショウ</t>
    </rPh>
    <rPh sb="19" eb="20">
      <t>カ</t>
    </rPh>
    <phoneticPr fontId="3"/>
  </si>
  <si>
    <r>
      <rPr>
        <sz val="11"/>
        <rFont val="ＭＳ Ｐ明朝"/>
        <family val="1"/>
        <charset val="128"/>
      </rPr>
      <t>仙台東</t>
    </r>
    <r>
      <rPr>
        <sz val="11"/>
        <color indexed="20"/>
        <rFont val="ＭＳ Ｐ明朝"/>
        <family val="1"/>
        <charset val="128"/>
      </rPr>
      <t>※</t>
    </r>
    <rPh sb="0" eb="2">
      <t>センダイ</t>
    </rPh>
    <rPh sb="2" eb="3">
      <t>ヒガシ</t>
    </rPh>
    <phoneticPr fontId="3"/>
  </si>
  <si>
    <r>
      <t>中里</t>
    </r>
    <r>
      <rPr>
        <sz val="9"/>
        <color indexed="20"/>
        <rFont val="ＭＳ Ｐ明朝"/>
        <family val="1"/>
        <charset val="128"/>
      </rPr>
      <t>※</t>
    </r>
    <rPh sb="0" eb="2">
      <t>ナカザト</t>
    </rPh>
    <phoneticPr fontId="3"/>
  </si>
  <si>
    <r>
      <rPr>
        <sz val="9"/>
        <rFont val="ＭＳ Ｐ明朝"/>
        <family val="1"/>
        <charset val="128"/>
      </rPr>
      <t>渡波</t>
    </r>
    <r>
      <rPr>
        <sz val="9"/>
        <color indexed="20"/>
        <rFont val="ＭＳ Ｐ明朝"/>
        <family val="1"/>
        <charset val="128"/>
      </rPr>
      <t>※</t>
    </r>
    <rPh sb="0" eb="1">
      <t>ワタル</t>
    </rPh>
    <rPh sb="1" eb="2">
      <t>ナミ</t>
    </rPh>
    <phoneticPr fontId="3"/>
  </si>
  <si>
    <r>
      <t>野蒜・小野</t>
    </r>
    <r>
      <rPr>
        <sz val="9"/>
        <color indexed="20"/>
        <rFont val="ＭＳ Ｐ明朝"/>
        <family val="1"/>
        <charset val="128"/>
      </rPr>
      <t>※</t>
    </r>
    <rPh sb="0" eb="2">
      <t>ノビル</t>
    </rPh>
    <phoneticPr fontId="3"/>
  </si>
  <si>
    <t>・河北野蒜・小野販売店（野蒜地区700枚、小野1,100枚）</t>
    <rPh sb="1" eb="3">
      <t>カホク</t>
    </rPh>
    <rPh sb="3" eb="5">
      <t>ノビル</t>
    </rPh>
    <rPh sb="6" eb="8">
      <t>オノ</t>
    </rPh>
    <rPh sb="8" eb="10">
      <t>ハンバイ</t>
    </rPh>
    <rPh sb="10" eb="11">
      <t>テン</t>
    </rPh>
    <rPh sb="12" eb="14">
      <t>ノビル</t>
    </rPh>
    <rPh sb="14" eb="16">
      <t>チク</t>
    </rPh>
    <rPh sb="19" eb="20">
      <t>マイ</t>
    </rPh>
    <rPh sb="21" eb="23">
      <t>オノ</t>
    </rPh>
    <rPh sb="28" eb="29">
      <t>マイ</t>
    </rPh>
    <phoneticPr fontId="3"/>
  </si>
  <si>
    <t>朝日栗駒は河北くりこま販売店に統合されました。</t>
    <rPh sb="0" eb="2">
      <t>アサヒ</t>
    </rPh>
    <rPh sb="2" eb="4">
      <t>クリコマ</t>
    </rPh>
    <rPh sb="5" eb="7">
      <t>カホク</t>
    </rPh>
    <rPh sb="11" eb="13">
      <t>ハンバイ</t>
    </rPh>
    <rPh sb="13" eb="14">
      <t>テン</t>
    </rPh>
    <rPh sb="15" eb="17">
      <t>トウゴウ</t>
    </rPh>
    <phoneticPr fontId="3"/>
  </si>
  <si>
    <t>　　・築館町の朝日新聞⇒河北築館店　　　・読売新聞築館店550枚には、100枚日経新聞が含まれています。</t>
    <rPh sb="3" eb="5">
      <t>ツキダテ</t>
    </rPh>
    <rPh sb="5" eb="6">
      <t>マチ</t>
    </rPh>
    <rPh sb="7" eb="9">
      <t>アサヒ</t>
    </rPh>
    <rPh sb="9" eb="11">
      <t>シンブン</t>
    </rPh>
    <rPh sb="12" eb="14">
      <t>カホク</t>
    </rPh>
    <rPh sb="14" eb="16">
      <t>ツキダテ</t>
    </rPh>
    <rPh sb="16" eb="17">
      <t>テン</t>
    </rPh>
    <rPh sb="21" eb="23">
      <t>ヨミウリ</t>
    </rPh>
    <rPh sb="23" eb="25">
      <t>シンブン</t>
    </rPh>
    <rPh sb="25" eb="27">
      <t>ツキダテ</t>
    </rPh>
    <rPh sb="27" eb="28">
      <t>テン</t>
    </rPh>
    <rPh sb="31" eb="32">
      <t>マイ</t>
    </rPh>
    <rPh sb="38" eb="39">
      <t>マイ</t>
    </rPh>
    <rPh sb="39" eb="41">
      <t>ニッケイ</t>
    </rPh>
    <rPh sb="41" eb="43">
      <t>シンブン</t>
    </rPh>
    <rPh sb="44" eb="45">
      <t>フク</t>
    </rPh>
    <phoneticPr fontId="3"/>
  </si>
  <si>
    <t>※河北青葉店は、のぞみ野店と名称が変わりました。（Ｈ30.02.01）</t>
    <rPh sb="1" eb="3">
      <t>カホク</t>
    </rPh>
    <rPh sb="3" eb="5">
      <t>アオバ</t>
    </rPh>
    <rPh sb="5" eb="6">
      <t>テン</t>
    </rPh>
    <rPh sb="11" eb="12">
      <t>ノ</t>
    </rPh>
    <rPh sb="12" eb="13">
      <t>テン</t>
    </rPh>
    <rPh sb="14" eb="16">
      <t>メイショウ</t>
    </rPh>
    <rPh sb="17" eb="18">
      <t>カ</t>
    </rPh>
    <phoneticPr fontId="3"/>
  </si>
  <si>
    <t>※河北大橋店は、中里店と名称が変わりました。（Ｈ30.02.01）</t>
    <rPh sb="1" eb="3">
      <t>カホク</t>
    </rPh>
    <rPh sb="3" eb="5">
      <t>オオハシ</t>
    </rPh>
    <rPh sb="5" eb="6">
      <t>テン</t>
    </rPh>
    <rPh sb="8" eb="10">
      <t>ナカザト</t>
    </rPh>
    <rPh sb="10" eb="11">
      <t>テン</t>
    </rPh>
    <rPh sb="12" eb="14">
      <t>メイショウ</t>
    </rPh>
    <rPh sb="15" eb="16">
      <t>カ</t>
    </rPh>
    <phoneticPr fontId="3"/>
  </si>
  <si>
    <t>※河北万石店は、渡波店と名称が変わりました。（Ｈ30.02.01）</t>
    <rPh sb="1" eb="3">
      <t>カホク</t>
    </rPh>
    <rPh sb="3" eb="5">
      <t>マンゴク</t>
    </rPh>
    <rPh sb="5" eb="6">
      <t>テン</t>
    </rPh>
    <rPh sb="8" eb="9">
      <t>ワタル</t>
    </rPh>
    <rPh sb="9" eb="10">
      <t>ナミ</t>
    </rPh>
    <rPh sb="10" eb="11">
      <t>テン</t>
    </rPh>
    <rPh sb="12" eb="14">
      <t>メイショウ</t>
    </rPh>
    <rPh sb="15" eb="16">
      <t>カ</t>
    </rPh>
    <phoneticPr fontId="3"/>
  </si>
  <si>
    <t>青泉宮</t>
    <rPh sb="0" eb="1">
      <t>アオ</t>
    </rPh>
    <rPh sb="1" eb="2">
      <t>イズミ</t>
    </rPh>
    <rPh sb="2" eb="3">
      <t>ミヤ</t>
    </rPh>
    <phoneticPr fontId="3"/>
  </si>
  <si>
    <t>（南光台は廃店となり黒松・旭ヶ丘・鶴ヶ谷に統合）</t>
    <rPh sb="1" eb="4">
      <t>ナンコウダイ</t>
    </rPh>
    <rPh sb="5" eb="7">
      <t>ハイテン</t>
    </rPh>
    <rPh sb="10" eb="12">
      <t>クロマツ</t>
    </rPh>
    <rPh sb="13" eb="16">
      <t>アサヒガオカ</t>
    </rPh>
    <rPh sb="17" eb="18">
      <t>ツル</t>
    </rPh>
    <rPh sb="19" eb="20">
      <t>ヤ</t>
    </rPh>
    <rPh sb="21" eb="23">
      <t>トウゴウ</t>
    </rPh>
    <phoneticPr fontId="3"/>
  </si>
  <si>
    <t>（中倉は廃店となり宮城野・南小泉に統合）</t>
    <rPh sb="1" eb="3">
      <t>ナカクラ</t>
    </rPh>
    <rPh sb="4" eb="6">
      <t>ハイテン</t>
    </rPh>
    <rPh sb="9" eb="12">
      <t>ミヤギノ</t>
    </rPh>
    <rPh sb="13" eb="14">
      <t>ミナミ</t>
    </rPh>
    <rPh sb="14" eb="16">
      <t>コイズミ</t>
    </rPh>
    <rPh sb="17" eb="19">
      <t>トウゴウ</t>
    </rPh>
    <phoneticPr fontId="3"/>
  </si>
  <si>
    <t>（東部店は廃店となり多賀城店へ統合）</t>
    <rPh sb="1" eb="3">
      <t>トウブ</t>
    </rPh>
    <rPh sb="3" eb="4">
      <t>テン</t>
    </rPh>
    <rPh sb="5" eb="7">
      <t>ハイテン</t>
    </rPh>
    <rPh sb="10" eb="13">
      <t>タガジョウ</t>
    </rPh>
    <rPh sb="13" eb="14">
      <t>テン</t>
    </rPh>
    <rPh sb="15" eb="17">
      <t>トウゴウ</t>
    </rPh>
    <phoneticPr fontId="3"/>
  </si>
  <si>
    <t>（南光台は廃店となり黒松・旭ヶ丘・鶴ヶ谷に統合）</t>
    <phoneticPr fontId="3"/>
  </si>
  <si>
    <t>青泉宮</t>
    <rPh sb="1" eb="2">
      <t>イズミ</t>
    </rPh>
    <phoneticPr fontId="3"/>
  </si>
  <si>
    <t>（中倉は廃店となり宮城野・南小泉に統合）</t>
    <phoneticPr fontId="3"/>
  </si>
  <si>
    <r>
      <t>矢作二又</t>
    </r>
    <r>
      <rPr>
        <sz val="8"/>
        <color indexed="20"/>
        <rFont val="ＭＳ Ｐ明朝"/>
        <family val="1"/>
        <charset val="128"/>
      </rPr>
      <t>④</t>
    </r>
    <rPh sb="0" eb="1">
      <t>ヤ</t>
    </rPh>
    <rPh sb="1" eb="2">
      <t>サク</t>
    </rPh>
    <rPh sb="2" eb="4">
      <t>フタマタ</t>
    </rPh>
    <phoneticPr fontId="3"/>
  </si>
  <si>
    <r>
      <t>住田</t>
    </r>
    <r>
      <rPr>
        <sz val="9"/>
        <color indexed="20"/>
        <rFont val="ＭＳ Ｐ明朝"/>
        <family val="1"/>
        <charset val="128"/>
      </rPr>
      <t>③④</t>
    </r>
    <rPh sb="0" eb="2">
      <t>スミダ</t>
    </rPh>
    <phoneticPr fontId="3"/>
  </si>
  <si>
    <t>室根</t>
    <rPh sb="0" eb="2">
      <t>ムロネ</t>
    </rPh>
    <phoneticPr fontId="3"/>
  </si>
  <si>
    <t>藤沢</t>
    <rPh sb="0" eb="1">
      <t>フジ</t>
    </rPh>
    <rPh sb="1" eb="2">
      <t>サワ</t>
    </rPh>
    <phoneticPr fontId="3"/>
  </si>
  <si>
    <t xml:space="preserve">高田 </t>
    <rPh sb="0" eb="2">
      <t>タカダ</t>
    </rPh>
    <phoneticPr fontId="3"/>
  </si>
  <si>
    <t>富泉和</t>
    <rPh sb="0" eb="1">
      <t>トミ</t>
    </rPh>
    <rPh sb="2" eb="3">
      <t>ワ</t>
    </rPh>
    <phoneticPr fontId="3"/>
  </si>
  <si>
    <t>泉南部はＡＳＡ泉南部に統合されました。</t>
    <rPh sb="0" eb="1">
      <t>イズミ</t>
    </rPh>
    <rPh sb="1" eb="3">
      <t>ナンブ</t>
    </rPh>
    <rPh sb="7" eb="8">
      <t>イズミ</t>
    </rPh>
    <rPh sb="8" eb="10">
      <t>ナンブ</t>
    </rPh>
    <rPh sb="11" eb="13">
      <t>トウゴウ</t>
    </rPh>
    <phoneticPr fontId="3"/>
  </si>
  <si>
    <t>※　大崎タイムスの旧古川市中心部は前日の夕方に配達されます。</t>
    <phoneticPr fontId="3"/>
  </si>
  <si>
    <r>
      <t>涌谷</t>
    </r>
    <r>
      <rPr>
        <sz val="9"/>
        <color indexed="10"/>
        <rFont val="ＭＳ Ｐ明朝"/>
        <family val="1"/>
        <charset val="128"/>
      </rPr>
      <t>（注）</t>
    </r>
    <rPh sb="3" eb="4">
      <t>チュウ</t>
    </rPh>
    <phoneticPr fontId="3"/>
  </si>
  <si>
    <t>（注） 河北新報涌谷店は平成30年6月以降の折込料金について大幅で急な改定をしました。</t>
    <phoneticPr fontId="3"/>
  </si>
  <si>
    <t>※産経新聞石巻店は朝日新聞石巻店に統合されました</t>
    <rPh sb="1" eb="3">
      <t>サンケイ</t>
    </rPh>
    <rPh sb="3" eb="5">
      <t>シンブン</t>
    </rPh>
    <rPh sb="5" eb="7">
      <t>イシノマキ</t>
    </rPh>
    <rPh sb="7" eb="8">
      <t>テン</t>
    </rPh>
    <rPh sb="9" eb="11">
      <t>アサヒ</t>
    </rPh>
    <rPh sb="11" eb="13">
      <t>シンブン</t>
    </rPh>
    <rPh sb="13" eb="15">
      <t>イシノマキ</t>
    </rPh>
    <rPh sb="15" eb="16">
      <t>テン</t>
    </rPh>
    <rPh sb="17" eb="19">
      <t>トウゴウ</t>
    </rPh>
    <phoneticPr fontId="3"/>
  </si>
  <si>
    <t>　　　・亘理町内・日経新聞⇒読売亘理・山元店</t>
    <rPh sb="4" eb="6">
      <t>ワタリ</t>
    </rPh>
    <rPh sb="6" eb="8">
      <t>チョウナイ</t>
    </rPh>
    <rPh sb="9" eb="11">
      <t>ニッケイ</t>
    </rPh>
    <rPh sb="11" eb="13">
      <t>シンブン</t>
    </rPh>
    <rPh sb="14" eb="15">
      <t>ヨ</t>
    </rPh>
    <rPh sb="15" eb="16">
      <t>ウ</t>
    </rPh>
    <rPh sb="16" eb="18">
      <t>ワタリ</t>
    </rPh>
    <rPh sb="19" eb="21">
      <t>ヤマモト</t>
    </rPh>
    <rPh sb="21" eb="22">
      <t>テン</t>
    </rPh>
    <phoneticPr fontId="3"/>
  </si>
  <si>
    <r>
      <rPr>
        <sz val="9"/>
        <rFont val="ＭＳ Ｐ明朝"/>
        <family val="1"/>
        <charset val="128"/>
      </rPr>
      <t>のぞみ野</t>
    </r>
    <r>
      <rPr>
        <sz val="9"/>
        <color indexed="20"/>
        <rFont val="ＭＳ Ｐ明朝"/>
        <family val="1"/>
        <charset val="128"/>
      </rPr>
      <t>※</t>
    </r>
    <rPh sb="3" eb="4">
      <t>ノ</t>
    </rPh>
    <phoneticPr fontId="3"/>
  </si>
  <si>
    <r>
      <t>大街道</t>
    </r>
    <r>
      <rPr>
        <sz val="9"/>
        <color indexed="20"/>
        <rFont val="ＭＳ Ｐ明朝"/>
        <family val="1"/>
        <charset val="128"/>
      </rPr>
      <t>※</t>
    </r>
    <rPh sb="0" eb="3">
      <t>オオカイドウ</t>
    </rPh>
    <phoneticPr fontId="3"/>
  </si>
  <si>
    <t>(野蒜は野蒜・小野販売店に統合されました)</t>
    <rPh sb="1" eb="3">
      <t>ノビル</t>
    </rPh>
    <rPh sb="4" eb="6">
      <t>ノビル</t>
    </rPh>
    <rPh sb="7" eb="9">
      <t>オノ</t>
    </rPh>
    <rPh sb="9" eb="11">
      <t>ハンバイ</t>
    </rPh>
    <rPh sb="11" eb="12">
      <t>テン</t>
    </rPh>
    <rPh sb="13" eb="15">
      <t>トウゴウ</t>
    </rPh>
    <phoneticPr fontId="3"/>
  </si>
  <si>
    <r>
      <t>女川</t>
    </r>
    <r>
      <rPr>
        <sz val="9"/>
        <color indexed="20"/>
        <rFont val="ＭＳ Ｐ明朝"/>
        <family val="1"/>
        <charset val="128"/>
      </rPr>
      <t>※</t>
    </r>
    <phoneticPr fontId="3"/>
  </si>
  <si>
    <r>
      <t>石巻</t>
    </r>
    <r>
      <rPr>
        <sz val="9"/>
        <color indexed="20"/>
        <rFont val="ＭＳ Ｐ明朝"/>
        <family val="1"/>
        <charset val="128"/>
      </rPr>
      <t>※</t>
    </r>
    <rPh sb="0" eb="2">
      <t>イシノマキ</t>
    </rPh>
    <phoneticPr fontId="3"/>
  </si>
  <si>
    <t>旧登米町</t>
    <rPh sb="0" eb="1">
      <t>キュウ</t>
    </rPh>
    <phoneticPr fontId="3"/>
  </si>
  <si>
    <r>
      <t>東佐沼</t>
    </r>
    <r>
      <rPr>
        <sz val="9"/>
        <color indexed="20"/>
        <rFont val="ＭＳ Ｐ明朝"/>
        <family val="1"/>
        <charset val="128"/>
      </rPr>
      <t>※</t>
    </r>
    <phoneticPr fontId="3"/>
  </si>
  <si>
    <t>※ 登米市の産経新聞は読売新聞佐沼店、朝日新聞・毎日新聞は読売新聞登米店が取り扱っております。</t>
    <rPh sb="2" eb="4">
      <t>トメ</t>
    </rPh>
    <rPh sb="4" eb="5">
      <t>シ</t>
    </rPh>
    <rPh sb="19" eb="21">
      <t>アサヒ</t>
    </rPh>
    <rPh sb="21" eb="23">
      <t>シンブン</t>
    </rPh>
    <rPh sb="24" eb="26">
      <t>マイニチ</t>
    </rPh>
    <rPh sb="26" eb="28">
      <t>シンブン</t>
    </rPh>
    <rPh sb="29" eb="31">
      <t>ヨミウリ</t>
    </rPh>
    <rPh sb="31" eb="33">
      <t>シンブン</t>
    </rPh>
    <rPh sb="33" eb="35">
      <t>トメ</t>
    </rPh>
    <rPh sb="35" eb="36">
      <t>テン</t>
    </rPh>
    <phoneticPr fontId="3"/>
  </si>
  <si>
    <r>
      <t>佐沼</t>
    </r>
    <r>
      <rPr>
        <sz val="8"/>
        <color indexed="20"/>
        <rFont val="ＭＳ Ｐ明朝"/>
        <family val="1"/>
        <charset val="128"/>
      </rPr>
      <t>※</t>
    </r>
    <phoneticPr fontId="3"/>
  </si>
  <si>
    <r>
      <t>登米</t>
    </r>
    <r>
      <rPr>
        <sz val="8"/>
        <color indexed="20"/>
        <rFont val="ＭＳ Ｐ明朝"/>
        <family val="1"/>
        <charset val="128"/>
      </rPr>
      <t>※</t>
    </r>
    <phoneticPr fontId="3"/>
  </si>
  <si>
    <t>※大崎市の旧鹿島台の河北鹿島台千葉店は鹿島台只野店と名称が変わりました。</t>
    <rPh sb="1" eb="3">
      <t>オオサキ</t>
    </rPh>
    <rPh sb="3" eb="4">
      <t>シ</t>
    </rPh>
    <rPh sb="5" eb="6">
      <t>キュウ</t>
    </rPh>
    <rPh sb="6" eb="9">
      <t>カシマダイ</t>
    </rPh>
    <rPh sb="10" eb="12">
      <t>カホク</t>
    </rPh>
    <rPh sb="12" eb="15">
      <t>カシマダイ</t>
    </rPh>
    <rPh sb="15" eb="17">
      <t>チバ</t>
    </rPh>
    <rPh sb="17" eb="18">
      <t>テン</t>
    </rPh>
    <rPh sb="19" eb="22">
      <t>カシマダイ</t>
    </rPh>
    <rPh sb="22" eb="24">
      <t>タダノ</t>
    </rPh>
    <rPh sb="24" eb="25">
      <t>ミセ</t>
    </rPh>
    <rPh sb="26" eb="28">
      <t>メイショウ</t>
    </rPh>
    <rPh sb="29" eb="30">
      <t>カ</t>
    </rPh>
    <phoneticPr fontId="3"/>
  </si>
  <si>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</si>
  <si>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代理店名</t>
    <rPh sb="0" eb="2">
      <t>ダイリ</t>
    </rPh>
    <rPh sb="2" eb="3">
      <t>テン</t>
    </rPh>
    <rPh sb="3" eb="4">
      <t>メイ</t>
    </rPh>
    <phoneticPr fontId="3"/>
  </si>
  <si>
    <t>サイズ</t>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</si>
  <si>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</si>
  <si>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</si>
  <si>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</si>
  <si>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ＭＤＳ</t>
    <phoneticPr fontId="3"/>
  </si>
  <si>
    <t>納品日</t>
    <rPh sb="0" eb="2">
      <t>ノウヒン</t>
    </rPh>
    <rPh sb="2" eb="3">
      <t>ビ</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</si>
  <si>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</si>
  <si>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</si>
  <si>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</si>
  <si>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</si>
  <si>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</si>
  <si>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</si>
  <si>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</si>
  <si>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山下</t>
    <phoneticPr fontId="3"/>
  </si>
  <si>
    <t>のぞみ野</t>
    <rPh sb="3" eb="4">
      <t>ノ</t>
    </rPh>
    <phoneticPr fontId="3"/>
  </si>
  <si>
    <t>中里</t>
    <rPh sb="0" eb="2">
      <t>ナカザト</t>
    </rPh>
    <phoneticPr fontId="3"/>
  </si>
  <si>
    <t>稲井</t>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</si>
  <si>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</si>
  <si>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</si>
  <si>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</si>
  <si>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180"/>
  </si>
  <si>
    <r>
      <t xml:space="preserve">平泉  </t>
    </r>
    <r>
      <rPr>
        <sz val="9"/>
        <color indexed="20"/>
        <rFont val="ＭＳ Ｐ明朝"/>
        <family val="1"/>
        <charset val="128"/>
      </rPr>
      <t>②</t>
    </r>
    <r>
      <rPr>
        <sz val="6"/>
        <color indexed="20"/>
        <rFont val="ＭＳ Ｐ明朝"/>
        <family val="1"/>
        <charset val="128"/>
      </rPr>
      <t>▲</t>
    </r>
    <rPh sb="0" eb="2">
      <t>ヒライズミ</t>
    </rPh>
    <phoneticPr fontId="3"/>
  </si>
  <si>
    <t>(原町は廃店となり仙台東に統合されました)</t>
    <rPh sb="1" eb="2">
      <t>ハラ</t>
    </rPh>
    <rPh sb="2" eb="3">
      <t>マチ</t>
    </rPh>
    <rPh sb="4" eb="6">
      <t>ハイテン</t>
    </rPh>
    <rPh sb="9" eb="11">
      <t>センダイ</t>
    </rPh>
    <rPh sb="11" eb="12">
      <t>ヒガシ</t>
    </rPh>
    <rPh sb="13" eb="15">
      <t>トウゴウ</t>
    </rPh>
    <phoneticPr fontId="3"/>
  </si>
  <si>
    <t>・読売岩沼店2,700枚には450枚日本経済新聞が含まれております。</t>
    <rPh sb="1" eb="3">
      <t>ヨミウリ</t>
    </rPh>
    <rPh sb="3" eb="5">
      <t>イワヌマ</t>
    </rPh>
    <rPh sb="5" eb="6">
      <t>テン</t>
    </rPh>
    <rPh sb="11" eb="12">
      <t>マイ</t>
    </rPh>
    <rPh sb="17" eb="18">
      <t>マイ</t>
    </rPh>
    <rPh sb="18" eb="20">
      <t>ニホン</t>
    </rPh>
    <rPh sb="20" eb="22">
      <t>ケイザイ</t>
    </rPh>
    <rPh sb="22" eb="24">
      <t>シンブン</t>
    </rPh>
    <rPh sb="25" eb="26">
      <t>フク</t>
    </rPh>
    <phoneticPr fontId="3"/>
  </si>
  <si>
    <t>　　・旧古川市清滝地区⇒栗原方面　河北高清水店の管轄で、300枚となります。</t>
    <rPh sb="3" eb="4">
      <t>キュウ</t>
    </rPh>
    <rPh sb="4" eb="6">
      <t>フルカワ</t>
    </rPh>
    <rPh sb="6" eb="7">
      <t>シ</t>
    </rPh>
    <rPh sb="7" eb="9">
      <t>キヨタキ</t>
    </rPh>
    <rPh sb="9" eb="11">
      <t>チク</t>
    </rPh>
    <rPh sb="12" eb="14">
      <t>クリハラ</t>
    </rPh>
    <rPh sb="14" eb="16">
      <t>ホウメン</t>
    </rPh>
    <rPh sb="17" eb="19">
      <t>カホク</t>
    </rPh>
    <rPh sb="19" eb="22">
      <t>タカシミズ</t>
    </rPh>
    <rPh sb="22" eb="23">
      <t>テン</t>
    </rPh>
    <rPh sb="24" eb="26">
      <t>カンカツ</t>
    </rPh>
    <rPh sb="31" eb="32">
      <t>マイ</t>
    </rPh>
    <phoneticPr fontId="3"/>
  </si>
  <si>
    <t>旧金成町</t>
    <phoneticPr fontId="3"/>
  </si>
  <si>
    <r>
      <t>金成　　</t>
    </r>
    <r>
      <rPr>
        <sz val="9"/>
        <color indexed="20"/>
        <rFont val="ＭＳ Ｐ明朝"/>
        <family val="1"/>
        <charset val="128"/>
      </rPr>
      <t>※</t>
    </r>
    <rPh sb="0" eb="2">
      <t>カンナリ</t>
    </rPh>
    <phoneticPr fontId="3"/>
  </si>
  <si>
    <t>　　・旧古川市清滝地区⇒河北高清水店（300枚）</t>
    <rPh sb="3" eb="4">
      <t>キュウ</t>
    </rPh>
    <rPh sb="4" eb="6">
      <t>フルカワ</t>
    </rPh>
    <rPh sb="6" eb="7">
      <t>シ</t>
    </rPh>
    <rPh sb="7" eb="9">
      <t>キヨタキ</t>
    </rPh>
    <rPh sb="9" eb="11">
      <t>チク</t>
    </rPh>
    <rPh sb="12" eb="14">
      <t>カホク</t>
    </rPh>
    <rPh sb="14" eb="17">
      <t>タカシミズ</t>
    </rPh>
    <rPh sb="17" eb="18">
      <t>テン</t>
    </rPh>
    <rPh sb="22" eb="23">
      <t>マイ</t>
    </rPh>
    <phoneticPr fontId="3"/>
  </si>
  <si>
    <r>
      <t>槻木</t>
    </r>
    <r>
      <rPr>
        <sz val="9"/>
        <color indexed="20"/>
        <rFont val="ＭＳ Ｐ明朝"/>
        <family val="1"/>
        <charset val="128"/>
      </rPr>
      <t>※</t>
    </r>
    <phoneticPr fontId="3"/>
  </si>
  <si>
    <r>
      <t>角田</t>
    </r>
    <r>
      <rPr>
        <sz val="9"/>
        <color indexed="20"/>
        <rFont val="ＭＳ Ｐ明朝"/>
        <family val="1"/>
        <charset val="128"/>
      </rPr>
      <t>※</t>
    </r>
    <phoneticPr fontId="3"/>
  </si>
  <si>
    <r>
      <t>亘理</t>
    </r>
    <r>
      <rPr>
        <sz val="9"/>
        <color indexed="20"/>
        <rFont val="ＭＳ Ｐ明朝"/>
        <family val="1"/>
        <charset val="128"/>
      </rPr>
      <t>※</t>
    </r>
    <phoneticPr fontId="3"/>
  </si>
  <si>
    <r>
      <t>逢隈</t>
    </r>
    <r>
      <rPr>
        <sz val="9"/>
        <color indexed="20"/>
        <rFont val="ＭＳ Ｐ明朝"/>
        <family val="1"/>
        <charset val="128"/>
      </rPr>
      <t>※</t>
    </r>
    <phoneticPr fontId="3"/>
  </si>
  <si>
    <r>
      <t>浜吉田</t>
    </r>
    <r>
      <rPr>
        <sz val="9"/>
        <color indexed="20"/>
        <rFont val="ＭＳ Ｐ明朝"/>
        <family val="1"/>
        <charset val="128"/>
      </rPr>
      <t>※</t>
    </r>
    <rPh sb="0" eb="3">
      <t>ハマヨシダ</t>
    </rPh>
    <phoneticPr fontId="3"/>
  </si>
  <si>
    <r>
      <t>鹿島台只野</t>
    </r>
    <r>
      <rPr>
        <sz val="7.5"/>
        <color indexed="20"/>
        <rFont val="ＭＳ Ｐ明朝"/>
        <family val="1"/>
        <charset val="128"/>
      </rPr>
      <t>※</t>
    </r>
    <rPh sb="3" eb="5">
      <t>タダノ</t>
    </rPh>
    <phoneticPr fontId="3"/>
  </si>
  <si>
    <t>岩</t>
    <rPh sb="0" eb="1">
      <t>イワ</t>
    </rPh>
    <phoneticPr fontId="3"/>
  </si>
  <si>
    <r>
      <t>福田町</t>
    </r>
    <r>
      <rPr>
        <sz val="8"/>
        <color indexed="20"/>
        <rFont val="ＭＳ Ｐ明朝"/>
        <family val="1"/>
        <charset val="128"/>
      </rPr>
      <t>※1</t>
    </r>
    <rPh sb="0" eb="3">
      <t>フクダマチ</t>
    </rPh>
    <phoneticPr fontId="3"/>
  </si>
  <si>
    <r>
      <t>新富谷GC</t>
    </r>
    <r>
      <rPr>
        <sz val="8"/>
        <color indexed="20"/>
        <rFont val="ＭＳ Ｐ明朝"/>
        <family val="1"/>
        <charset val="128"/>
      </rPr>
      <t>※2</t>
    </r>
    <rPh sb="0" eb="2">
      <t>シントミ</t>
    </rPh>
    <rPh sb="2" eb="3">
      <t>ダニ</t>
    </rPh>
    <phoneticPr fontId="3"/>
  </si>
  <si>
    <r>
      <t>利府青葉台</t>
    </r>
    <r>
      <rPr>
        <sz val="8"/>
        <color indexed="20"/>
        <rFont val="ＭＳ Ｐ明朝"/>
        <family val="1"/>
        <charset val="128"/>
      </rPr>
      <t>※3</t>
    </r>
    <rPh sb="0" eb="2">
      <t>リフ</t>
    </rPh>
    <rPh sb="2" eb="5">
      <t>アオバダイ</t>
    </rPh>
    <phoneticPr fontId="3"/>
  </si>
  <si>
    <r>
      <t>利　府　</t>
    </r>
    <r>
      <rPr>
        <sz val="8"/>
        <color indexed="20"/>
        <rFont val="ＭＳ Ｐ明朝"/>
        <family val="1"/>
        <charset val="128"/>
      </rPr>
      <t>※3</t>
    </r>
    <rPh sb="0" eb="1">
      <t>リ</t>
    </rPh>
    <rPh sb="2" eb="3">
      <t>フ</t>
    </rPh>
    <phoneticPr fontId="3"/>
  </si>
  <si>
    <r>
      <t>岩沼</t>
    </r>
    <r>
      <rPr>
        <sz val="8"/>
        <color indexed="20"/>
        <rFont val="ＭＳ Ｐ明朝"/>
        <family val="1"/>
        <charset val="128"/>
      </rPr>
      <t>※5</t>
    </r>
    <rPh sb="0" eb="2">
      <t>イワヌマ</t>
    </rPh>
    <phoneticPr fontId="3"/>
  </si>
  <si>
    <t>（新市内・仙台近郊）</t>
    <phoneticPr fontId="3"/>
  </si>
  <si>
    <r>
      <t>仙台市　仙台近郊</t>
    </r>
    <r>
      <rPr>
        <sz val="16"/>
        <rFont val="HGP創英角ｺﾞｼｯｸUB"/>
        <family val="3"/>
        <charset val="128"/>
      </rPr>
      <t>（河北パワーポスティング）</t>
    </r>
    <rPh sb="0" eb="3">
      <t>センダイシ</t>
    </rPh>
    <rPh sb="4" eb="6">
      <t>センダイ</t>
    </rPh>
    <rPh sb="6" eb="8">
      <t>キンコウ</t>
    </rPh>
    <rPh sb="9" eb="11">
      <t>カホク</t>
    </rPh>
    <phoneticPr fontId="3"/>
  </si>
  <si>
    <t>(西多賀は廃店となり鈎取太白・富沢に統合されました）</t>
    <phoneticPr fontId="3"/>
  </si>
  <si>
    <t>鈎取太白</t>
    <phoneticPr fontId="3"/>
  </si>
  <si>
    <t>石巻市</t>
    <rPh sb="0" eb="3">
      <t>イシノマキシ</t>
    </rPh>
    <phoneticPr fontId="3"/>
  </si>
  <si>
    <t>鹿又</t>
    <rPh sb="0" eb="2">
      <t>カノマタ</t>
    </rPh>
    <phoneticPr fontId="3"/>
  </si>
  <si>
    <t>合</t>
    <rPh sb="0" eb="1">
      <t>ア</t>
    </rPh>
    <phoneticPr fontId="3"/>
  </si>
  <si>
    <t>泉ケ丘大富</t>
    <rPh sb="0" eb="1">
      <t>イズミ</t>
    </rPh>
    <rPh sb="2" eb="3">
      <t>オカ</t>
    </rPh>
    <rPh sb="3" eb="4">
      <t>ダイ</t>
    </rPh>
    <rPh sb="4" eb="5">
      <t>トミ</t>
    </rPh>
    <phoneticPr fontId="3"/>
  </si>
  <si>
    <t>※  仙台市内の日本経済新聞向山地区は河北新報32.八木山店が取り扱っております。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19" eb="21">
      <t>カホク</t>
    </rPh>
    <rPh sb="21" eb="23">
      <t>シンポウ</t>
    </rPh>
    <rPh sb="26" eb="27">
      <t>ハチ</t>
    </rPh>
    <rPh sb="27" eb="29">
      <t>キヤマ</t>
    </rPh>
    <rPh sb="29" eb="30">
      <t>テン</t>
    </rPh>
    <rPh sb="31" eb="34">
      <t>トリアツカ</t>
    </rPh>
    <phoneticPr fontId="3"/>
  </si>
  <si>
    <t>泉南部</t>
    <rPh sb="0" eb="1">
      <t>イズミ</t>
    </rPh>
    <rPh sb="1" eb="3">
      <t>ナンブ</t>
    </rPh>
    <phoneticPr fontId="3"/>
  </si>
  <si>
    <t>（金成有壁は廃店となり金成に統合されました)</t>
    <rPh sb="1" eb="3">
      <t>カンナリ</t>
    </rPh>
    <rPh sb="3" eb="5">
      <t>アリカベ</t>
    </rPh>
    <rPh sb="6" eb="8">
      <t>ハイテン</t>
    </rPh>
    <rPh sb="11" eb="13">
      <t>カンナリ</t>
    </rPh>
    <rPh sb="14" eb="16">
      <t>トウゴウ</t>
    </rPh>
    <phoneticPr fontId="3"/>
  </si>
  <si>
    <t>　　・旧迫町佐沼の朝日新聞（毎日含む）は河北新報西佐沼店、東佐沼店が取り扱っています。　　</t>
    <rPh sb="3" eb="4">
      <t>キュウ</t>
    </rPh>
    <rPh sb="4" eb="5">
      <t>ハサマ</t>
    </rPh>
    <rPh sb="5" eb="6">
      <t>マチ</t>
    </rPh>
    <rPh sb="6" eb="8">
      <t>サヌマ</t>
    </rPh>
    <rPh sb="9" eb="11">
      <t>アサヒ</t>
    </rPh>
    <rPh sb="11" eb="13">
      <t>シンブン</t>
    </rPh>
    <rPh sb="14" eb="16">
      <t>マイニチ</t>
    </rPh>
    <rPh sb="16" eb="17">
      <t>フク</t>
    </rPh>
    <rPh sb="20" eb="22">
      <t>カホク</t>
    </rPh>
    <rPh sb="22" eb="24">
      <t>シンポウ</t>
    </rPh>
    <rPh sb="24" eb="25">
      <t>ニシ</t>
    </rPh>
    <rPh sb="25" eb="27">
      <t>サヌマ</t>
    </rPh>
    <rPh sb="27" eb="28">
      <t>テン</t>
    </rPh>
    <rPh sb="29" eb="30">
      <t>ヒガシ</t>
    </rPh>
    <rPh sb="30" eb="32">
      <t>サヌマ</t>
    </rPh>
    <rPh sb="32" eb="33">
      <t>テン</t>
    </rPh>
    <rPh sb="34" eb="35">
      <t>ト</t>
    </rPh>
    <rPh sb="36" eb="37">
      <t>アツカ</t>
    </rPh>
    <phoneticPr fontId="3"/>
  </si>
  <si>
    <r>
      <t>▲</t>
    </r>
    <r>
      <rPr>
        <sz val="8"/>
        <rFont val="ＭＳ Ｐ明朝"/>
        <family val="1"/>
        <charset val="128"/>
      </rPr>
      <t>…岩手日報平泉店は2019年2月より、岩手日報千厩は2019年4月より、折込料金が値上げになりましたので御注意ください。</t>
    </r>
    <rPh sb="20" eb="22">
      <t>イワテ</t>
    </rPh>
    <rPh sb="22" eb="24">
      <t>ニッポウ</t>
    </rPh>
    <rPh sb="24" eb="26">
      <t>センマヤ</t>
    </rPh>
    <rPh sb="31" eb="32">
      <t>ネン</t>
    </rPh>
    <rPh sb="33" eb="34">
      <t>ガツ</t>
    </rPh>
    <phoneticPr fontId="3"/>
  </si>
  <si>
    <t>東中田</t>
    <rPh sb="0" eb="1">
      <t>ヒガシ</t>
    </rPh>
    <rPh sb="1" eb="3">
      <t>ナカタ</t>
    </rPh>
    <phoneticPr fontId="3"/>
  </si>
  <si>
    <t xml:space="preserve">  ※四郎丸は東中田店と名称が変わりました。（2019.11.01）</t>
    <phoneticPr fontId="3"/>
  </si>
  <si>
    <t>※作並店は愛子西部店と名称が変わりました。（H25.5.1）※ひろせ販売店Ｃは愛子東部店と名称が変わりました。（H25.5.1）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</si>
  <si>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（中田は廃店となり南仙台・東中田に分割、統合）</t>
    <rPh sb="1" eb="3">
      <t>ナカタ</t>
    </rPh>
    <rPh sb="4" eb="6">
      <t>ハイテン</t>
    </rPh>
    <rPh sb="9" eb="12">
      <t>ミナミセンダイ</t>
    </rPh>
    <rPh sb="13" eb="14">
      <t>ヒガシ</t>
    </rPh>
    <rPh sb="14" eb="16">
      <t>ナカタ</t>
    </rPh>
    <rPh sb="17" eb="19">
      <t>ブンカツ</t>
    </rPh>
    <rPh sb="20" eb="22">
      <t>トウゴウ</t>
    </rPh>
    <phoneticPr fontId="3"/>
  </si>
  <si>
    <t>・朝日中新田廃店⇒朝日古川・河北中新田伊藤・河北中新田森・河北宮崎に分割移管になりました（2019.11.01）</t>
    <rPh sb="1" eb="3">
      <t>アサヒ</t>
    </rPh>
    <rPh sb="3" eb="6">
      <t>ナカニイダ</t>
    </rPh>
    <rPh sb="6" eb="8">
      <t>ハイテン</t>
    </rPh>
    <rPh sb="9" eb="11">
      <t>アサヒ</t>
    </rPh>
    <rPh sb="11" eb="13">
      <t>フルカワ</t>
    </rPh>
    <rPh sb="14" eb="16">
      <t>カホク</t>
    </rPh>
    <rPh sb="16" eb="19">
      <t>ナカニイダ</t>
    </rPh>
    <rPh sb="19" eb="21">
      <t>イトウ</t>
    </rPh>
    <rPh sb="22" eb="24">
      <t>カホク</t>
    </rPh>
    <rPh sb="24" eb="27">
      <t>ナカニイダ</t>
    </rPh>
    <rPh sb="27" eb="28">
      <t>モリ</t>
    </rPh>
    <rPh sb="29" eb="31">
      <t>カホク</t>
    </rPh>
    <rPh sb="31" eb="33">
      <t>ミヤザキ</t>
    </rPh>
    <rPh sb="34" eb="36">
      <t>ブンカツ</t>
    </rPh>
    <rPh sb="36" eb="38">
      <t>イカン</t>
    </rPh>
    <phoneticPr fontId="3"/>
  </si>
  <si>
    <t>太</t>
    <rPh sb="0" eb="1">
      <t>タ</t>
    </rPh>
    <phoneticPr fontId="3"/>
  </si>
  <si>
    <r>
      <t>南小泉</t>
    </r>
    <r>
      <rPr>
        <sz val="11"/>
        <color indexed="20"/>
        <rFont val="ＭＳ Ｐ明朝"/>
        <family val="1"/>
        <charset val="128"/>
      </rPr>
      <t>※</t>
    </r>
    <rPh sb="0" eb="1">
      <t>ミナミ</t>
    </rPh>
    <rPh sb="1" eb="3">
      <t>コイズミ</t>
    </rPh>
    <phoneticPr fontId="3"/>
  </si>
  <si>
    <r>
      <t>仙台北部</t>
    </r>
    <r>
      <rPr>
        <sz val="11"/>
        <color indexed="20"/>
        <rFont val="ＭＳ Ｐ明朝"/>
        <family val="1"/>
        <charset val="128"/>
      </rPr>
      <t>※</t>
    </r>
    <rPh sb="0" eb="2">
      <t>センダイ</t>
    </rPh>
    <rPh sb="2" eb="4">
      <t>ホクブ</t>
    </rPh>
    <phoneticPr fontId="3"/>
  </si>
  <si>
    <t>丸森金山店は丸森店に統合（R2.02.01）</t>
    <rPh sb="0" eb="2">
      <t>マルモリ</t>
    </rPh>
    <rPh sb="2" eb="4">
      <t>カナヤマ</t>
    </rPh>
    <rPh sb="4" eb="5">
      <t>テン</t>
    </rPh>
    <rPh sb="6" eb="8">
      <t>マルモリ</t>
    </rPh>
    <rPh sb="8" eb="9">
      <t>テン</t>
    </rPh>
    <rPh sb="10" eb="12">
      <t>トウゴウ</t>
    </rPh>
    <phoneticPr fontId="3"/>
  </si>
  <si>
    <t>※　読売旭ヶ丘店・東仙台店が統合になり、仙台北部店になりました（R1.12.01）</t>
    <rPh sb="2" eb="4">
      <t>ヨミウリ</t>
    </rPh>
    <rPh sb="7" eb="8">
      <t>ミセ</t>
    </rPh>
    <rPh sb="12" eb="13">
      <t>ミセ</t>
    </rPh>
    <rPh sb="24" eb="25">
      <t>ミセ</t>
    </rPh>
    <phoneticPr fontId="3"/>
  </si>
  <si>
    <t>大河原は河北新報に統合されました</t>
    <rPh sb="4" eb="6">
      <t>カホク</t>
    </rPh>
    <rPh sb="6" eb="8">
      <t>シンポウ</t>
    </rPh>
    <rPh sb="9" eb="11">
      <t>トウゴウ</t>
    </rPh>
    <phoneticPr fontId="3"/>
  </si>
  <si>
    <t>船岡は河北新報に統合されました</t>
    <rPh sb="0" eb="2">
      <t>フナオカ</t>
    </rPh>
    <rPh sb="3" eb="5">
      <t>カホク</t>
    </rPh>
    <rPh sb="5" eb="7">
      <t>シンポウ</t>
    </rPh>
    <rPh sb="8" eb="10">
      <t>トウゴウ</t>
    </rPh>
    <phoneticPr fontId="3"/>
  </si>
  <si>
    <t>中新田伊藤は、河北新報に統合されました</t>
    <rPh sb="0" eb="3">
      <t>ナカニイダ</t>
    </rPh>
    <rPh sb="3" eb="5">
      <t>イトウ</t>
    </rPh>
    <rPh sb="7" eb="9">
      <t>カホク</t>
    </rPh>
    <rPh sb="9" eb="11">
      <t>シンポウ</t>
    </rPh>
    <rPh sb="12" eb="14">
      <t>トウゴウ</t>
    </rPh>
    <phoneticPr fontId="3"/>
  </si>
  <si>
    <t>中新田森は、河北新報に統合されました</t>
    <rPh sb="0" eb="3">
      <t>ナカニイダ</t>
    </rPh>
    <rPh sb="3" eb="4">
      <t>モリ</t>
    </rPh>
    <rPh sb="6" eb="8">
      <t>カホク</t>
    </rPh>
    <rPh sb="8" eb="10">
      <t>シンポウ</t>
    </rPh>
    <rPh sb="11" eb="13">
      <t>トウゴウ</t>
    </rPh>
    <phoneticPr fontId="3"/>
  </si>
  <si>
    <t>宮崎は、河北新報に統合されました</t>
    <rPh sb="0" eb="2">
      <t>ミヤザキ</t>
    </rPh>
    <rPh sb="4" eb="6">
      <t>カホク</t>
    </rPh>
    <rPh sb="6" eb="8">
      <t>シンポウ</t>
    </rPh>
    <rPh sb="9" eb="11">
      <t>トウゴウ</t>
    </rPh>
    <phoneticPr fontId="3"/>
  </si>
  <si>
    <t>・朝日大河原店廃店⇒河北大河原店・船岡店に分割移管（2019.11.01）</t>
    <rPh sb="1" eb="3">
      <t>アサヒ</t>
    </rPh>
    <rPh sb="3" eb="6">
      <t>オオガワラ</t>
    </rPh>
    <rPh sb="6" eb="7">
      <t>テン</t>
    </rPh>
    <rPh sb="7" eb="9">
      <t>ハイテン</t>
    </rPh>
    <rPh sb="10" eb="12">
      <t>カホク</t>
    </rPh>
    <rPh sb="12" eb="15">
      <t>オオガワラ</t>
    </rPh>
    <rPh sb="15" eb="16">
      <t>テン</t>
    </rPh>
    <rPh sb="17" eb="19">
      <t>フナオカ</t>
    </rPh>
    <rPh sb="19" eb="20">
      <t>テン</t>
    </rPh>
    <rPh sb="21" eb="23">
      <t>ブンカツ</t>
    </rPh>
    <rPh sb="23" eb="25">
      <t>イカン</t>
    </rPh>
    <phoneticPr fontId="3"/>
  </si>
  <si>
    <t>・河北丸森金山店は廃店となり、河北丸森店へ統合されました。（2020.02.01）</t>
    <rPh sb="1" eb="3">
      <t>カホク</t>
    </rPh>
    <rPh sb="3" eb="5">
      <t>マルモリ</t>
    </rPh>
    <rPh sb="5" eb="7">
      <t>カナヤマ</t>
    </rPh>
    <rPh sb="7" eb="8">
      <t>テン</t>
    </rPh>
    <rPh sb="9" eb="11">
      <t>ハイテン</t>
    </rPh>
    <rPh sb="15" eb="17">
      <t>カホク</t>
    </rPh>
    <rPh sb="17" eb="19">
      <t>マルモリ</t>
    </rPh>
    <rPh sb="19" eb="20">
      <t>テン</t>
    </rPh>
    <rPh sb="21" eb="23">
      <t>トウゴウ</t>
    </rPh>
    <phoneticPr fontId="3"/>
  </si>
  <si>
    <t>（仙台西は、仙台中央に統合されました。）</t>
    <rPh sb="1" eb="3">
      <t>センダイ</t>
    </rPh>
    <rPh sb="3" eb="4">
      <t>ニシ</t>
    </rPh>
    <rPh sb="6" eb="8">
      <t>センダイ</t>
    </rPh>
    <rPh sb="8" eb="10">
      <t>チュウオウ</t>
    </rPh>
    <rPh sb="11" eb="13">
      <t>トウゴウ</t>
    </rPh>
    <phoneticPr fontId="3"/>
  </si>
  <si>
    <t>※ 中田町浅水地区の一部、中田町上沼弥勒寺地区の一部は登米東和で取り扱っております。</t>
    <phoneticPr fontId="3"/>
  </si>
  <si>
    <t>旧東和町</t>
    <phoneticPr fontId="3"/>
  </si>
  <si>
    <t>登米東和</t>
    <rPh sb="0" eb="2">
      <t>トメ</t>
    </rPh>
    <rPh sb="2" eb="4">
      <t>トウワ</t>
    </rPh>
    <phoneticPr fontId="3"/>
  </si>
  <si>
    <t>（東和は、登米東和に統合）</t>
    <rPh sb="5" eb="7">
      <t>トメ</t>
    </rPh>
    <rPh sb="7" eb="9">
      <t>トウワ</t>
    </rPh>
    <rPh sb="10" eb="12">
      <t>トウゴウ</t>
    </rPh>
    <phoneticPr fontId="3"/>
  </si>
  <si>
    <t>（米谷は、登米東和に統合）</t>
    <rPh sb="1" eb="3">
      <t>ヨネヤ</t>
    </rPh>
    <rPh sb="5" eb="7">
      <t>トメ</t>
    </rPh>
    <rPh sb="7" eb="9">
      <t>トウワ</t>
    </rPh>
    <rPh sb="10" eb="12">
      <t>トウゴウ</t>
    </rPh>
    <phoneticPr fontId="3"/>
  </si>
  <si>
    <t>R2.5.1廃店移管</t>
    <phoneticPr fontId="3"/>
  </si>
  <si>
    <r>
      <t xml:space="preserve">千厩  </t>
    </r>
    <r>
      <rPr>
        <sz val="9"/>
        <color indexed="20"/>
        <rFont val="ＭＳ Ｐ明朝"/>
        <family val="1"/>
        <charset val="128"/>
      </rPr>
      <t>①</t>
    </r>
    <r>
      <rPr>
        <sz val="6"/>
        <color indexed="20"/>
        <rFont val="ＭＳ Ｐ明朝"/>
        <family val="1"/>
        <charset val="128"/>
      </rPr>
      <t>▲</t>
    </r>
    <rPh sb="0" eb="1">
      <t>セン</t>
    </rPh>
    <rPh sb="1" eb="2">
      <t>ウマヤ</t>
    </rPh>
    <phoneticPr fontId="3"/>
  </si>
  <si>
    <t>高森寺岡</t>
    <rPh sb="0" eb="2">
      <t>タカモリ</t>
    </rPh>
    <rPh sb="2" eb="4">
      <t>テラオカ</t>
    </rPh>
    <phoneticPr fontId="3"/>
  </si>
  <si>
    <t>（高森店は高森寺岡に統合されました）</t>
    <rPh sb="1" eb="3">
      <t>タカモリ</t>
    </rPh>
    <rPh sb="3" eb="4">
      <t>テン</t>
    </rPh>
    <rPh sb="5" eb="7">
      <t>タカモリ</t>
    </rPh>
    <rPh sb="7" eb="9">
      <t>テラオカ</t>
    </rPh>
    <rPh sb="10" eb="12">
      <t>トウゴウ</t>
    </rPh>
    <phoneticPr fontId="3"/>
  </si>
  <si>
    <t>岩出山北部</t>
    <rPh sb="1" eb="2">
      <t>デ</t>
    </rPh>
    <rPh sb="3" eb="5">
      <t>ホクブ</t>
    </rPh>
    <phoneticPr fontId="3"/>
  </si>
  <si>
    <t>（高森店は高森寺岡に統合されました）</t>
    <phoneticPr fontId="3"/>
  </si>
  <si>
    <t>興田・千田</t>
    <rPh sb="0" eb="1">
      <t>コウギョウ</t>
    </rPh>
    <rPh sb="1" eb="2">
      <t>タ</t>
    </rPh>
    <rPh sb="3" eb="5">
      <t>チダ</t>
    </rPh>
    <phoneticPr fontId="3"/>
  </si>
  <si>
    <r>
      <rPr>
        <sz val="8"/>
        <color indexed="20"/>
        <rFont val="ＭＳ Ｐ明朝"/>
        <family val="1"/>
        <charset val="128"/>
      </rPr>
      <t>③</t>
    </r>
    <r>
      <rPr>
        <sz val="8"/>
        <rFont val="ＭＳ Ｐ明朝"/>
        <family val="1"/>
        <charset val="128"/>
      </rPr>
      <t>…住田町を一部含む販売店 (読売住田150)</t>
    </r>
    <r>
      <rPr>
        <sz val="8"/>
        <color indexed="20"/>
        <rFont val="ＭＳ Ｐ明朝"/>
        <family val="1"/>
        <charset val="128"/>
      </rPr>
      <t>　④</t>
    </r>
    <r>
      <rPr>
        <sz val="8"/>
        <rFont val="ＭＳ Ｐ明朝"/>
        <family val="1"/>
        <charset val="128"/>
      </rPr>
      <t>…岩手日報を含む販売店（読売住田140）(読売矢作二又)</t>
    </r>
    <rPh sb="6" eb="8">
      <t>イチブ</t>
    </rPh>
    <rPh sb="17" eb="19">
      <t>スミタ</t>
    </rPh>
    <rPh sb="39" eb="41">
      <t>スミダ</t>
    </rPh>
    <rPh sb="46" eb="48">
      <t>ヨミウリ</t>
    </rPh>
    <rPh sb="48" eb="49">
      <t>ヤ</t>
    </rPh>
    <rPh sb="49" eb="50">
      <t>サク</t>
    </rPh>
    <rPh sb="50" eb="52">
      <t>フタマタ</t>
    </rPh>
    <phoneticPr fontId="3"/>
  </si>
  <si>
    <t>（注意２）　日本新聞協会加盟新聞社の新聞折込広告部数については各系統会からの資料</t>
  </si>
  <si>
    <t>　　　　　　提供によるものです。他紙（大崎タイムス、石巻日日、三陸新報）について</t>
  </si>
  <si>
    <t>　　　　　　は各新聞販売店からの申告部数となります。</t>
  </si>
  <si>
    <t>（注意３）　折込部数は販売店のエリア内にあまねく折込をするためのもので新聞の部数</t>
    <rPh sb="6" eb="8">
      <t>オリコミ</t>
    </rPh>
    <rPh sb="8" eb="10">
      <t>ブスウ</t>
    </rPh>
    <rPh sb="11" eb="14">
      <t>ハンバイテン</t>
    </rPh>
    <rPh sb="18" eb="19">
      <t>ナイ</t>
    </rPh>
    <rPh sb="24" eb="26">
      <t>オリコミ</t>
    </rPh>
    <rPh sb="35" eb="37">
      <t>シンブン</t>
    </rPh>
    <rPh sb="38" eb="40">
      <t>ブスウ</t>
    </rPh>
    <phoneticPr fontId="3"/>
  </si>
  <si>
    <t>　　　　　　とは異なる場合があります。</t>
    <rPh sb="8" eb="9">
      <t>コト</t>
    </rPh>
    <rPh sb="11" eb="13">
      <t>バアイ</t>
    </rPh>
    <phoneticPr fontId="3"/>
  </si>
  <si>
    <t>（注意４）　部数表上における、K･･･（河北新報）、A･･･（朝日新聞）、Y･･･（読売新聞）</t>
    <rPh sb="6" eb="8">
      <t>ブスウ</t>
    </rPh>
    <rPh sb="8" eb="9">
      <t>ヒョウ</t>
    </rPh>
    <rPh sb="9" eb="10">
      <t>ジョウ</t>
    </rPh>
    <rPh sb="20" eb="22">
      <t>カホク</t>
    </rPh>
    <rPh sb="22" eb="24">
      <t>シンポウ</t>
    </rPh>
    <rPh sb="31" eb="33">
      <t>アサヒ</t>
    </rPh>
    <rPh sb="33" eb="35">
      <t>シンブン</t>
    </rPh>
    <rPh sb="42" eb="44">
      <t>ヨミウリ</t>
    </rPh>
    <rPh sb="44" eb="46">
      <t>シンブン</t>
    </rPh>
    <phoneticPr fontId="3"/>
  </si>
  <si>
    <t>　　　　　　については、別表記をしておりますが、各々記載の販売店が取り扱っているこ</t>
    <rPh sb="12" eb="13">
      <t>ベツ</t>
    </rPh>
    <rPh sb="13" eb="15">
      <t>ヒョウキ</t>
    </rPh>
    <rPh sb="24" eb="26">
      <t>オノオノ</t>
    </rPh>
    <rPh sb="26" eb="28">
      <t>キサイ</t>
    </rPh>
    <rPh sb="29" eb="32">
      <t>ハンバイテン</t>
    </rPh>
    <rPh sb="33" eb="34">
      <t>ト</t>
    </rPh>
    <rPh sb="35" eb="36">
      <t>アツカ</t>
    </rPh>
    <phoneticPr fontId="3"/>
  </si>
  <si>
    <t>　　　　　　とを表しています。</t>
    <rPh sb="8" eb="9">
      <t>アラワ</t>
    </rPh>
    <phoneticPr fontId="3"/>
  </si>
  <si>
    <t>災害等にあたり、各関係各社は全力を傾注して新聞及び折込広告を読者へお届けできるよう</t>
    <rPh sb="2" eb="3">
      <t>トウ</t>
    </rPh>
    <rPh sb="11" eb="12">
      <t>カク</t>
    </rPh>
    <phoneticPr fontId="3"/>
  </si>
  <si>
    <t>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</si>
  <si>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</si>
  <si>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</si>
  <si>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</si>
  <si>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</si>
  <si>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</si>
  <si>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</si>
  <si>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(吉成は№38へ移動になりました）</t>
    <rPh sb="1" eb="3">
      <t>ヨシナリ</t>
    </rPh>
    <rPh sb="8" eb="10">
      <t>イドウ</t>
    </rPh>
    <phoneticPr fontId="3"/>
  </si>
  <si>
    <t xml:space="preserve">       ・読売亘理山元　（亘理地区1,200枚　山下地区450枚）   </t>
    <rPh sb="13" eb="14">
      <t>モト</t>
    </rPh>
    <rPh sb="18" eb="20">
      <t>チク</t>
    </rPh>
    <rPh sb="27" eb="29">
      <t>ヤマシタ</t>
    </rPh>
    <rPh sb="29" eb="31">
      <t>チク</t>
    </rPh>
    <phoneticPr fontId="3"/>
  </si>
  <si>
    <r>
      <t>本吉　</t>
    </r>
    <r>
      <rPr>
        <sz val="9"/>
        <color indexed="20"/>
        <rFont val="ＭＳ Ｐ明朝"/>
        <family val="1"/>
        <charset val="128"/>
      </rPr>
      <t>※</t>
    </r>
    <rPh sb="0" eb="2">
      <t>モトヨシ</t>
    </rPh>
    <phoneticPr fontId="3"/>
  </si>
  <si>
    <r>
      <t>気仙沼市</t>
    </r>
    <r>
      <rPr>
        <sz val="9"/>
        <color indexed="20"/>
        <rFont val="ＭＳ Ｐ明朝"/>
        <family val="1"/>
        <charset val="128"/>
      </rPr>
      <t>※</t>
    </r>
    <rPh sb="0" eb="4">
      <t>ケセンヌマシ</t>
    </rPh>
    <phoneticPr fontId="3"/>
  </si>
  <si>
    <t>（吉成は№38へ移動になりました）</t>
    <rPh sb="1" eb="3">
      <t>ヨシナリ</t>
    </rPh>
    <rPh sb="8" eb="10">
      <t>イドウ</t>
    </rPh>
    <phoneticPr fontId="3"/>
  </si>
  <si>
    <t>（吉成は№38へ移動になりました）</t>
    <rPh sb="1" eb="3">
      <t>ヨシナリ</t>
    </rPh>
    <rPh sb="4" eb="10">
      <t>ナンバー３８ヘイドウ</t>
    </rPh>
    <phoneticPr fontId="3"/>
  </si>
  <si>
    <t>(旧旭ヶ丘・東仙台が統合になり、仙台北部になりました)</t>
    <phoneticPr fontId="3"/>
  </si>
  <si>
    <t>（中田は廃店となり南仙台・東中田に分割、統合）</t>
    <phoneticPr fontId="3"/>
  </si>
  <si>
    <t>仙台あおば(旧八幡)</t>
    <rPh sb="0" eb="2">
      <t>センダイ</t>
    </rPh>
    <rPh sb="6" eb="7">
      <t>キュウ</t>
    </rPh>
    <rPh sb="7" eb="9">
      <t>ハチマン</t>
    </rPh>
    <phoneticPr fontId="3"/>
  </si>
  <si>
    <t>(北仙台は廃店となり、仙台あおば・泉南部に分割統合）</t>
    <rPh sb="1" eb="4">
      <t>キタセンダイ</t>
    </rPh>
    <rPh sb="5" eb="6">
      <t>ハイ</t>
    </rPh>
    <rPh sb="6" eb="7">
      <t>テン</t>
    </rPh>
    <rPh sb="11" eb="13">
      <t>センダイ</t>
    </rPh>
    <rPh sb="17" eb="18">
      <t>イズミ</t>
    </rPh>
    <rPh sb="18" eb="20">
      <t>ナンブ</t>
    </rPh>
    <rPh sb="21" eb="23">
      <t>ブンカツ</t>
    </rPh>
    <rPh sb="23" eb="25">
      <t>トウゴウ</t>
    </rPh>
    <phoneticPr fontId="3"/>
  </si>
  <si>
    <t>（鶴ケ谷は廃店となり、河北幸町・旭ヶ丘・鶴ヶ谷・東仙台・燕沢に分割統合）</t>
    <rPh sb="1" eb="2">
      <t>ツル</t>
    </rPh>
    <rPh sb="3" eb="4">
      <t>タニ</t>
    </rPh>
    <rPh sb="5" eb="6">
      <t>ハイ</t>
    </rPh>
    <rPh sb="6" eb="7">
      <t>テン</t>
    </rPh>
    <rPh sb="11" eb="13">
      <t>カホク</t>
    </rPh>
    <rPh sb="13" eb="15">
      <t>サイワイマチ</t>
    </rPh>
    <rPh sb="16" eb="19">
      <t>アサヒガオカ</t>
    </rPh>
    <rPh sb="20" eb="21">
      <t>ツル</t>
    </rPh>
    <rPh sb="22" eb="23">
      <t>タニ</t>
    </rPh>
    <rPh sb="24" eb="25">
      <t>ヒガシ</t>
    </rPh>
    <rPh sb="25" eb="27">
      <t>センダイ</t>
    </rPh>
    <rPh sb="28" eb="29">
      <t>ツバメ</t>
    </rPh>
    <rPh sb="29" eb="30">
      <t>ザワ</t>
    </rPh>
    <rPh sb="31" eb="33">
      <t>ブンカツ</t>
    </rPh>
    <rPh sb="33" eb="35">
      <t>トウゴウ</t>
    </rPh>
    <phoneticPr fontId="3"/>
  </si>
  <si>
    <r>
      <t>泉南部</t>
    </r>
    <r>
      <rPr>
        <sz val="11"/>
        <color indexed="20"/>
        <rFont val="ＭＳ Ｐ明朝"/>
        <family val="1"/>
        <charset val="128"/>
      </rPr>
      <t>※</t>
    </r>
    <rPh sb="0" eb="1">
      <t>イズミ</t>
    </rPh>
    <rPh sb="1" eb="3">
      <t>ナンブ</t>
    </rPh>
    <phoneticPr fontId="3"/>
  </si>
  <si>
    <t>鶴ヶ谷は河北各店に統合されました。</t>
    <rPh sb="0" eb="3">
      <t>ツルガヤ</t>
    </rPh>
    <rPh sb="4" eb="6">
      <t>カホク</t>
    </rPh>
    <rPh sb="6" eb="7">
      <t>カク</t>
    </rPh>
    <rPh sb="7" eb="8">
      <t>テン</t>
    </rPh>
    <rPh sb="9" eb="11">
      <t>トウゴウ</t>
    </rPh>
    <phoneticPr fontId="3"/>
  </si>
  <si>
    <t>宮利多</t>
    <rPh sb="0" eb="1">
      <t>ミヤ</t>
    </rPh>
    <rPh sb="1" eb="2">
      <t>リ</t>
    </rPh>
    <rPh sb="2" eb="3">
      <t>タ</t>
    </rPh>
    <phoneticPr fontId="3"/>
  </si>
  <si>
    <t>R2.11.1廃店移管</t>
    <phoneticPr fontId="3"/>
  </si>
  <si>
    <r>
      <t>興田　</t>
    </r>
    <r>
      <rPr>
        <sz val="9"/>
        <color indexed="20"/>
        <rFont val="ＭＳ Ｐ明朝"/>
        <family val="1"/>
        <charset val="128"/>
      </rPr>
      <t>●</t>
    </r>
    <rPh sb="0" eb="1">
      <t>コウギョウ</t>
    </rPh>
    <rPh sb="1" eb="2">
      <t>タ</t>
    </rPh>
    <phoneticPr fontId="3"/>
  </si>
  <si>
    <r>
      <t xml:space="preserve">古川 </t>
    </r>
    <r>
      <rPr>
        <sz val="9"/>
        <color indexed="20"/>
        <rFont val="ＭＳ Ｐ明朝"/>
        <family val="1"/>
        <charset val="128"/>
      </rPr>
      <t>※</t>
    </r>
    <phoneticPr fontId="3"/>
  </si>
  <si>
    <r>
      <t>古川南</t>
    </r>
    <r>
      <rPr>
        <sz val="9"/>
        <color indexed="20"/>
        <rFont val="ＭＳ Ｐ明朝"/>
        <family val="1"/>
        <charset val="128"/>
      </rPr>
      <t>※</t>
    </r>
    <rPh sb="2" eb="3">
      <t>ミナミ</t>
    </rPh>
    <phoneticPr fontId="3"/>
  </si>
  <si>
    <r>
      <rPr>
        <sz val="8"/>
        <color indexed="20"/>
        <rFont val="ＭＳ Ｐ明朝"/>
        <family val="1"/>
        <charset val="128"/>
      </rPr>
      <t>●…</t>
    </r>
    <r>
      <rPr>
        <sz val="8"/>
        <rFont val="ＭＳ Ｐ明朝"/>
        <family val="1"/>
        <charset val="128"/>
      </rPr>
      <t>岩手日日興田店廃店につき、興田・千田店と岩手日報摺沢店に移管になりました。</t>
    </r>
    <rPh sb="2" eb="6">
      <t>イワテニチニチ</t>
    </rPh>
    <rPh sb="6" eb="7">
      <t>キョウ</t>
    </rPh>
    <rPh sb="7" eb="8">
      <t>タ</t>
    </rPh>
    <rPh sb="8" eb="9">
      <t>テン</t>
    </rPh>
    <rPh sb="9" eb="10">
      <t>ハイ</t>
    </rPh>
    <rPh sb="10" eb="11">
      <t>テン</t>
    </rPh>
    <rPh sb="15" eb="16">
      <t>キョウ</t>
    </rPh>
    <rPh sb="16" eb="17">
      <t>タ</t>
    </rPh>
    <rPh sb="18" eb="20">
      <t>センダ</t>
    </rPh>
    <rPh sb="20" eb="21">
      <t>テン</t>
    </rPh>
    <rPh sb="22" eb="24">
      <t>イワテ</t>
    </rPh>
    <rPh sb="24" eb="26">
      <t>ニッポウ</t>
    </rPh>
    <rPh sb="28" eb="29">
      <t>テン</t>
    </rPh>
    <rPh sb="30" eb="32">
      <t>イカン</t>
    </rPh>
    <phoneticPr fontId="3"/>
  </si>
  <si>
    <t>変更箇所</t>
    <rPh sb="0" eb="4">
      <t>ヘンコウカショ</t>
    </rPh>
    <phoneticPr fontId="3"/>
  </si>
  <si>
    <t>（専売）藤沢</t>
    <rPh sb="1" eb="3">
      <t>センバイ</t>
    </rPh>
    <rPh sb="4" eb="6">
      <t>フジサワ</t>
    </rPh>
    <phoneticPr fontId="3"/>
  </si>
  <si>
    <t>※　毎日南小泉店2,070枚には1,050枚産経新聞が含まれています。</t>
    <rPh sb="2" eb="4">
      <t>マイニチ</t>
    </rPh>
    <rPh sb="4" eb="5">
      <t>ミナミ</t>
    </rPh>
    <rPh sb="5" eb="7">
      <t>コイズミ</t>
    </rPh>
    <rPh sb="7" eb="8">
      <t>テン</t>
    </rPh>
    <rPh sb="13" eb="14">
      <t>マイ</t>
    </rPh>
    <rPh sb="21" eb="22">
      <t>マイ</t>
    </rPh>
    <rPh sb="22" eb="24">
      <t>サンケイ</t>
    </rPh>
    <rPh sb="24" eb="26">
      <t>シンブン</t>
    </rPh>
    <rPh sb="27" eb="28">
      <t>フク</t>
    </rPh>
    <phoneticPr fontId="3"/>
  </si>
  <si>
    <t>　　・読売多賀城店3,000枚には400枚日本経済新聞が含まれております。</t>
    <rPh sb="3" eb="5">
      <t>ヨミウリ</t>
    </rPh>
    <rPh sb="5" eb="8">
      <t>タガジョウ</t>
    </rPh>
    <rPh sb="8" eb="9">
      <t>テン</t>
    </rPh>
    <rPh sb="14" eb="15">
      <t>マイ</t>
    </rPh>
    <rPh sb="20" eb="21">
      <t>マイ</t>
    </rPh>
    <rPh sb="21" eb="23">
      <t>ニホン</t>
    </rPh>
    <rPh sb="23" eb="25">
      <t>ケイザイ</t>
    </rPh>
    <rPh sb="25" eb="27">
      <t>シンブン</t>
    </rPh>
    <rPh sb="28" eb="29">
      <t>フク</t>
    </rPh>
    <phoneticPr fontId="3"/>
  </si>
  <si>
    <r>
      <t>※</t>
    </r>
    <r>
      <rPr>
        <sz val="10"/>
        <color indexed="8"/>
        <rFont val="ＭＳ Ｐゴシック"/>
        <family val="3"/>
        <charset val="128"/>
      </rPr>
      <t>河北新報古川南販売店　内訳</t>
    </r>
    <rPh sb="1" eb="3">
      <t>カホク</t>
    </rPh>
    <rPh sb="3" eb="5">
      <t>シンポウ</t>
    </rPh>
    <rPh sb="5" eb="7">
      <t>フルカワ</t>
    </rPh>
    <rPh sb="7" eb="8">
      <t>ミナミ</t>
    </rPh>
    <rPh sb="8" eb="10">
      <t>ハンバイ</t>
    </rPh>
    <rPh sb="10" eb="11">
      <t>テン</t>
    </rPh>
    <rPh sb="12" eb="14">
      <t>ウチワケ</t>
    </rPh>
    <phoneticPr fontId="3"/>
  </si>
  <si>
    <t>旧松山町</t>
    <rPh sb="0" eb="1">
      <t>キュウ</t>
    </rPh>
    <rPh sb="1" eb="3">
      <t>マツヤマ</t>
    </rPh>
    <rPh sb="3" eb="4">
      <t>マチ</t>
    </rPh>
    <phoneticPr fontId="3"/>
  </si>
  <si>
    <t>・旧雄勝店は河北女川店に統合。河北女川店内訳（女川町1,350枚、旧雄勝町350枚）</t>
    <rPh sb="1" eb="2">
      <t>キュウ</t>
    </rPh>
    <rPh sb="2" eb="4">
      <t>オガツ</t>
    </rPh>
    <rPh sb="4" eb="5">
      <t>テン</t>
    </rPh>
    <rPh sb="6" eb="8">
      <t>カホク</t>
    </rPh>
    <rPh sb="8" eb="10">
      <t>オナガワ</t>
    </rPh>
    <rPh sb="10" eb="11">
      <t>テン</t>
    </rPh>
    <rPh sb="12" eb="14">
      <t>トウゴウ</t>
    </rPh>
    <rPh sb="15" eb="17">
      <t>カホク</t>
    </rPh>
    <rPh sb="17" eb="19">
      <t>オナガワ</t>
    </rPh>
    <rPh sb="19" eb="20">
      <t>テン</t>
    </rPh>
    <rPh sb="20" eb="22">
      <t>ウチワケ</t>
    </rPh>
    <rPh sb="23" eb="25">
      <t>オナガワ</t>
    </rPh>
    <rPh sb="25" eb="26">
      <t>マチ</t>
    </rPh>
    <rPh sb="31" eb="32">
      <t>マイ</t>
    </rPh>
    <rPh sb="33" eb="34">
      <t>キュウ</t>
    </rPh>
    <rPh sb="34" eb="36">
      <t>オガツ</t>
    </rPh>
    <rPh sb="36" eb="37">
      <t>マチ</t>
    </rPh>
    <rPh sb="40" eb="41">
      <t>マイ</t>
    </rPh>
    <phoneticPr fontId="3"/>
  </si>
  <si>
    <t>※河北三本木・松山店は河北古川南店に統合されました。（2021.02.01）</t>
    <rPh sb="1" eb="3">
      <t>カホク</t>
    </rPh>
    <rPh sb="3" eb="6">
      <t>サンボンギ</t>
    </rPh>
    <rPh sb="7" eb="9">
      <t>マツヤマ</t>
    </rPh>
    <rPh sb="9" eb="10">
      <t>テン</t>
    </rPh>
    <rPh sb="11" eb="13">
      <t>カホク</t>
    </rPh>
    <rPh sb="13" eb="16">
      <t>フルカワミナミ</t>
    </rPh>
    <rPh sb="16" eb="17">
      <t>テン</t>
    </rPh>
    <rPh sb="18" eb="20">
      <t>トウゴウ</t>
    </rPh>
    <phoneticPr fontId="3"/>
  </si>
  <si>
    <t>　　・旧三本木町・毎日⇒河北古川南店</t>
    <rPh sb="3" eb="4">
      <t>キュウ</t>
    </rPh>
    <rPh sb="4" eb="7">
      <t>サンボンギ</t>
    </rPh>
    <rPh sb="7" eb="8">
      <t>チョウ</t>
    </rPh>
    <rPh sb="9" eb="11">
      <t>マイニチ</t>
    </rPh>
    <rPh sb="12" eb="14">
      <t>カホク</t>
    </rPh>
    <rPh sb="14" eb="16">
      <t>フルカワ</t>
    </rPh>
    <rPh sb="16" eb="17">
      <t>ミナミ</t>
    </rPh>
    <rPh sb="17" eb="18">
      <t>テン</t>
    </rPh>
    <phoneticPr fontId="3"/>
  </si>
  <si>
    <t>　　・旧古川市・毎日・日経新聞⇒河北販売店、産経⇒読売古川店</t>
    <rPh sb="3" eb="4">
      <t>キュウ</t>
    </rPh>
    <rPh sb="4" eb="6">
      <t>フルカワ</t>
    </rPh>
    <rPh sb="6" eb="7">
      <t>シ</t>
    </rPh>
    <rPh sb="8" eb="10">
      <t>マイニチ</t>
    </rPh>
    <rPh sb="11" eb="13">
      <t>ニッケイ</t>
    </rPh>
    <rPh sb="13" eb="15">
      <t>シンブン</t>
    </rPh>
    <rPh sb="16" eb="18">
      <t>カホク</t>
    </rPh>
    <rPh sb="18" eb="21">
      <t>ハンバイテン</t>
    </rPh>
    <rPh sb="22" eb="24">
      <t>サンケイ</t>
    </rPh>
    <rPh sb="25" eb="27">
      <t>ヨミウリ</t>
    </rPh>
    <rPh sb="27" eb="28">
      <t>フル</t>
    </rPh>
    <rPh sb="28" eb="29">
      <t>カワ</t>
    </rPh>
    <rPh sb="29" eb="30">
      <t>テン</t>
    </rPh>
    <phoneticPr fontId="3"/>
  </si>
  <si>
    <t>山の手地区</t>
    <rPh sb="0" eb="1">
      <t>ヤマ</t>
    </rPh>
    <rPh sb="2" eb="3">
      <t>テ</t>
    </rPh>
    <rPh sb="3" eb="5">
      <t>チク</t>
    </rPh>
    <phoneticPr fontId="3"/>
  </si>
  <si>
    <t>湊地区</t>
    <rPh sb="0" eb="1">
      <t>ミナト</t>
    </rPh>
    <rPh sb="1" eb="3">
      <t>チク</t>
    </rPh>
    <phoneticPr fontId="3"/>
  </si>
  <si>
    <t>大街道地区</t>
    <rPh sb="0" eb="3">
      <t>オオカイドウ</t>
    </rPh>
    <rPh sb="3" eb="5">
      <t>チク</t>
    </rPh>
    <phoneticPr fontId="3"/>
  </si>
  <si>
    <t>稲井地区</t>
    <rPh sb="0" eb="2">
      <t>イナイ</t>
    </rPh>
    <rPh sb="2" eb="4">
      <t>チク</t>
    </rPh>
    <phoneticPr fontId="3"/>
  </si>
  <si>
    <t>東松島地区</t>
    <rPh sb="0" eb="3">
      <t>ヒガシマツシマ</t>
    </rPh>
    <rPh sb="3" eb="5">
      <t>チク</t>
    </rPh>
    <phoneticPr fontId="3"/>
  </si>
  <si>
    <t>女川地区</t>
    <rPh sb="0" eb="2">
      <t>オナガワ</t>
    </rPh>
    <rPh sb="2" eb="4">
      <t>チク</t>
    </rPh>
    <phoneticPr fontId="3"/>
  </si>
  <si>
    <t>本社直販</t>
    <rPh sb="0" eb="2">
      <t>ホンシャ</t>
    </rPh>
    <rPh sb="2" eb="4">
      <t>チョクハン</t>
    </rPh>
    <phoneticPr fontId="3"/>
  </si>
  <si>
    <t>旧三本木町</t>
    <rPh sb="0" eb="1">
      <t>キュウ</t>
    </rPh>
    <rPh sb="1" eb="4">
      <t>サンボンギ</t>
    </rPh>
    <rPh sb="4" eb="5">
      <t>マチ</t>
    </rPh>
    <phoneticPr fontId="3"/>
  </si>
  <si>
    <t>北仙台はＡＳＡ泉南部・仙台あおばに統合されました。</t>
    <rPh sb="0" eb="1">
      <t>キタ</t>
    </rPh>
    <rPh sb="1" eb="3">
      <t>センダイ</t>
    </rPh>
    <rPh sb="7" eb="8">
      <t>イズミ</t>
    </rPh>
    <rPh sb="8" eb="10">
      <t>ナンブ</t>
    </rPh>
    <rPh sb="11" eb="13">
      <t>センダイ</t>
    </rPh>
    <rPh sb="17" eb="19">
      <t>トウゴウ</t>
    </rPh>
    <phoneticPr fontId="3"/>
  </si>
  <si>
    <t>（黒松は廃店となり八乙女・台原に統合されました）</t>
    <rPh sb="1" eb="3">
      <t>クロマツ</t>
    </rPh>
    <rPh sb="4" eb="5">
      <t>ハイ</t>
    </rPh>
    <rPh sb="5" eb="6">
      <t>テン</t>
    </rPh>
    <rPh sb="9" eb="12">
      <t>ヤオトメ</t>
    </rPh>
    <rPh sb="13" eb="15">
      <t>ダイノハラ</t>
    </rPh>
    <rPh sb="16" eb="18">
      <t>トウゴウ</t>
    </rPh>
    <phoneticPr fontId="3"/>
  </si>
  <si>
    <t>青泉</t>
    <rPh sb="1" eb="2">
      <t>イズミ</t>
    </rPh>
    <phoneticPr fontId="3"/>
  </si>
  <si>
    <r>
      <rPr>
        <sz val="8"/>
        <color indexed="25"/>
        <rFont val="ＭＳ Ｐ明朝"/>
        <family val="1"/>
        <charset val="128"/>
      </rPr>
      <t>②</t>
    </r>
    <r>
      <rPr>
        <sz val="8"/>
        <rFont val="ＭＳ Ｐ明朝"/>
        <family val="1"/>
        <charset val="128"/>
      </rPr>
      <t>…奥州市（旧衣川村）を含む販売店 (日報平泉300・読売平泉150)　　　</t>
    </r>
    <rPh sb="2" eb="4">
      <t>オウシュウ</t>
    </rPh>
    <rPh sb="4" eb="5">
      <t>シ</t>
    </rPh>
    <rPh sb="6" eb="7">
      <t>キュウ</t>
    </rPh>
    <rPh sb="7" eb="8">
      <t>コロモ</t>
    </rPh>
    <rPh sb="27" eb="29">
      <t>ヨミウリ</t>
    </rPh>
    <rPh sb="29" eb="31">
      <t>ヒライズミ</t>
    </rPh>
    <phoneticPr fontId="3"/>
  </si>
  <si>
    <t>※１ 朝日中央店は配達区域変更に伴い、地区指定がブロック単位になる部分があります。詳細は営業にお問い合わせください。</t>
    <rPh sb="3" eb="5">
      <t>アサヒ</t>
    </rPh>
    <rPh sb="5" eb="7">
      <t>チュウオウ</t>
    </rPh>
    <rPh sb="7" eb="8">
      <t>テン</t>
    </rPh>
    <rPh sb="9" eb="11">
      <t>ハイタツ</t>
    </rPh>
    <rPh sb="11" eb="13">
      <t>クイキ</t>
    </rPh>
    <rPh sb="13" eb="15">
      <t>ヘンコウ</t>
    </rPh>
    <rPh sb="16" eb="17">
      <t>トモナ</t>
    </rPh>
    <rPh sb="19" eb="21">
      <t>チク</t>
    </rPh>
    <rPh sb="21" eb="23">
      <t>シテイ</t>
    </rPh>
    <rPh sb="28" eb="30">
      <t>タンイ</t>
    </rPh>
    <rPh sb="33" eb="35">
      <t>ブブン</t>
    </rPh>
    <rPh sb="41" eb="43">
      <t>ショウサイ</t>
    </rPh>
    <rPh sb="44" eb="46">
      <t>エイギョウ</t>
    </rPh>
    <rPh sb="48" eb="49">
      <t>ト</t>
    </rPh>
    <rPh sb="50" eb="51">
      <t>ア</t>
    </rPh>
    <phoneticPr fontId="3"/>
  </si>
  <si>
    <t>青若宮</t>
    <rPh sb="0" eb="1">
      <t>アオ</t>
    </rPh>
    <rPh sb="1" eb="2">
      <t>ワカ</t>
    </rPh>
    <rPh sb="2" eb="3">
      <t>ミヤ</t>
    </rPh>
    <phoneticPr fontId="3"/>
  </si>
  <si>
    <t>（仙台東は廃店となり、中央に統合されました）</t>
    <rPh sb="1" eb="3">
      <t>センダイ</t>
    </rPh>
    <rPh sb="3" eb="4">
      <t>ヒガシ</t>
    </rPh>
    <rPh sb="5" eb="6">
      <t>ハイ</t>
    </rPh>
    <rPh sb="6" eb="7">
      <t>テン</t>
    </rPh>
    <rPh sb="11" eb="13">
      <t>チュウオウ</t>
    </rPh>
    <rPh sb="14" eb="16">
      <t>トウゴウ</t>
    </rPh>
    <phoneticPr fontId="3"/>
  </si>
  <si>
    <r>
      <t>中央　</t>
    </r>
    <r>
      <rPr>
        <sz val="11"/>
        <color indexed="20"/>
        <rFont val="ＭＳ Ｐ明朝"/>
        <family val="1"/>
        <charset val="128"/>
      </rPr>
      <t>※１</t>
    </r>
    <rPh sb="0" eb="2">
      <t>チュウオウ</t>
    </rPh>
    <phoneticPr fontId="3"/>
  </si>
  <si>
    <t>　　・気仙沼市内の朝日・日経・産経⇒河北気仙沼店　　　・南三陸町戸倉地区(250枚)⇒河北柳津店が取り扱ってます。</t>
    <rPh sb="3" eb="6">
      <t>ケセンヌマ</t>
    </rPh>
    <rPh sb="6" eb="8">
      <t>シナイ</t>
    </rPh>
    <rPh sb="9" eb="11">
      <t>アサヒ</t>
    </rPh>
    <rPh sb="12" eb="14">
      <t>ニッケイ</t>
    </rPh>
    <rPh sb="15" eb="17">
      <t>サンケイ</t>
    </rPh>
    <rPh sb="18" eb="20">
      <t>カホク</t>
    </rPh>
    <rPh sb="20" eb="23">
      <t>ケセンヌマ</t>
    </rPh>
    <rPh sb="23" eb="24">
      <t>テン</t>
    </rPh>
    <rPh sb="28" eb="29">
      <t>ミナミ</t>
    </rPh>
    <rPh sb="29" eb="31">
      <t>サンリク</t>
    </rPh>
    <rPh sb="31" eb="32">
      <t>マチ</t>
    </rPh>
    <rPh sb="32" eb="33">
      <t>ト</t>
    </rPh>
    <rPh sb="33" eb="34">
      <t>クラ</t>
    </rPh>
    <rPh sb="34" eb="36">
      <t>チク</t>
    </rPh>
    <rPh sb="40" eb="41">
      <t>マイ</t>
    </rPh>
    <rPh sb="43" eb="45">
      <t>コギタ</t>
    </rPh>
    <rPh sb="45" eb="48">
      <t>ヤナイヅテン</t>
    </rPh>
    <rPh sb="49" eb="50">
      <t>ト</t>
    </rPh>
    <rPh sb="51" eb="52">
      <t>アツカ</t>
    </rPh>
    <phoneticPr fontId="3"/>
  </si>
  <si>
    <r>
      <t>（毎）一関</t>
    </r>
    <r>
      <rPr>
        <sz val="8"/>
        <color indexed="36"/>
        <rFont val="ＭＳ Ｐ明朝"/>
        <family val="1"/>
        <charset val="128"/>
      </rPr>
      <t>◎</t>
    </r>
    <rPh sb="3" eb="5">
      <t>イチノセキ</t>
    </rPh>
    <phoneticPr fontId="3"/>
  </si>
  <si>
    <r>
      <rPr>
        <sz val="8"/>
        <color indexed="20"/>
        <rFont val="ＭＳ Ｐ明朝"/>
        <family val="1"/>
        <charset val="128"/>
      </rPr>
      <t>◎…</t>
    </r>
    <r>
      <rPr>
        <sz val="8"/>
        <rFont val="ＭＳ Ｐ明朝"/>
        <family val="1"/>
        <charset val="128"/>
      </rPr>
      <t>岩手日日（毎）一関店廃店につき、岩手日日（読）一関店に統合になりました。</t>
    </r>
    <rPh sb="2" eb="6">
      <t>イワテニチニチ</t>
    </rPh>
    <rPh sb="7" eb="8">
      <t>マイ</t>
    </rPh>
    <rPh sb="9" eb="11">
      <t>イチノセキ</t>
    </rPh>
    <rPh sb="11" eb="12">
      <t>テン</t>
    </rPh>
    <rPh sb="12" eb="13">
      <t>ハイ</t>
    </rPh>
    <rPh sb="13" eb="14">
      <t>テン</t>
    </rPh>
    <rPh sb="18" eb="22">
      <t>イワテニチニチ</t>
    </rPh>
    <rPh sb="23" eb="24">
      <t>ドク</t>
    </rPh>
    <rPh sb="25" eb="27">
      <t>イチノセキ</t>
    </rPh>
    <rPh sb="27" eb="28">
      <t>テン</t>
    </rPh>
    <rPh sb="29" eb="31">
      <t>トウゴウ</t>
    </rPh>
    <phoneticPr fontId="3"/>
  </si>
  <si>
    <t>荒浜店は亘理店に統合（R３.11.01）</t>
    <rPh sb="0" eb="2">
      <t>アラハマ</t>
    </rPh>
    <rPh sb="2" eb="3">
      <t>テン</t>
    </rPh>
    <rPh sb="4" eb="6">
      <t>ワタリ</t>
    </rPh>
    <rPh sb="6" eb="7">
      <t>テン</t>
    </rPh>
    <rPh sb="8" eb="10">
      <t>トウゴウ</t>
    </rPh>
    <phoneticPr fontId="3"/>
  </si>
  <si>
    <t>・河北荒浜店は廃店となり、河北亘理店へ統合されました。（2021.11.01）</t>
    <rPh sb="1" eb="3">
      <t>カホク</t>
    </rPh>
    <rPh sb="3" eb="5">
      <t>アラハマ</t>
    </rPh>
    <rPh sb="5" eb="6">
      <t>テン</t>
    </rPh>
    <rPh sb="7" eb="9">
      <t>ハイテン</t>
    </rPh>
    <rPh sb="13" eb="15">
      <t>カホク</t>
    </rPh>
    <rPh sb="15" eb="18">
      <t>ワタリテン</t>
    </rPh>
    <rPh sb="19" eb="21">
      <t>トウゴウ</t>
    </rPh>
    <phoneticPr fontId="3"/>
  </si>
  <si>
    <t>R3.10.01廃店転移管</t>
    <rPh sb="8" eb="9">
      <t>ハイ</t>
    </rPh>
    <rPh sb="9" eb="10">
      <t>テン</t>
    </rPh>
    <rPh sb="10" eb="11">
      <t>テン</t>
    </rPh>
    <rPh sb="11" eb="13">
      <t>イカン</t>
    </rPh>
    <phoneticPr fontId="3"/>
  </si>
  <si>
    <t>2022年</t>
    <rPh sb="4" eb="5">
      <t>ネン</t>
    </rPh>
    <phoneticPr fontId="3"/>
  </si>
  <si>
    <r>
      <t>津谷川</t>
    </r>
    <r>
      <rPr>
        <sz val="8"/>
        <color indexed="36"/>
        <rFont val="ＭＳ Ｐ明朝"/>
        <family val="1"/>
        <charset val="128"/>
      </rPr>
      <t>〇</t>
    </r>
    <rPh sb="0" eb="2">
      <t>ツヤ</t>
    </rPh>
    <rPh sb="2" eb="3">
      <t>カワ</t>
    </rPh>
    <phoneticPr fontId="3"/>
  </si>
  <si>
    <t>〇…河北津谷川店は廃店になり、岩手日報室根店での取り扱いになります(H26.5.1)</t>
    <rPh sb="2" eb="4">
      <t>カホク</t>
    </rPh>
    <rPh sb="4" eb="5">
      <t>ツ</t>
    </rPh>
    <rPh sb="5" eb="6">
      <t>ヤ</t>
    </rPh>
    <rPh sb="6" eb="7">
      <t>カワ</t>
    </rPh>
    <rPh sb="7" eb="8">
      <t>テン</t>
    </rPh>
    <rPh sb="9" eb="11">
      <t>ハイテン</t>
    </rPh>
    <rPh sb="15" eb="17">
      <t>イワテ</t>
    </rPh>
    <rPh sb="17" eb="19">
      <t>ニッポウ</t>
    </rPh>
    <rPh sb="19" eb="21">
      <t>ムロネ</t>
    </rPh>
    <rPh sb="21" eb="22">
      <t>テン</t>
    </rPh>
    <phoneticPr fontId="3"/>
  </si>
  <si>
    <r>
      <t>猿沢　　　</t>
    </r>
    <r>
      <rPr>
        <sz val="6"/>
        <color indexed="36"/>
        <rFont val="ＭＳ Ｐ明朝"/>
        <family val="1"/>
        <charset val="128"/>
      </rPr>
      <t>■</t>
    </r>
    <rPh sb="0" eb="1">
      <t>サル</t>
    </rPh>
    <rPh sb="1" eb="2">
      <t>サワ</t>
    </rPh>
    <phoneticPr fontId="3"/>
  </si>
  <si>
    <r>
      <rPr>
        <sz val="8"/>
        <color indexed="36"/>
        <rFont val="ＭＳ Ｐ明朝"/>
        <family val="1"/>
        <charset val="128"/>
      </rPr>
      <t>■</t>
    </r>
    <r>
      <rPr>
        <sz val="8"/>
        <rFont val="ＭＳ Ｐ明朝"/>
        <family val="1"/>
        <charset val="128"/>
      </rPr>
      <t>…岩手日報猿沢店は、廃店につき岩手日報摺沢店、興田店へ分割、統合されました（2020.5.1）</t>
    </r>
    <phoneticPr fontId="3"/>
  </si>
  <si>
    <t>宮城県・岩手県　全域の部数改訂 　</t>
    <rPh sb="0" eb="3">
      <t>ミヤギケン</t>
    </rPh>
    <rPh sb="4" eb="7">
      <t>イワテケン</t>
    </rPh>
    <rPh sb="8" eb="10">
      <t>ゼンイキ</t>
    </rPh>
    <rPh sb="11" eb="13">
      <t>ブスウ</t>
    </rPh>
    <rPh sb="13" eb="15">
      <t>カイテイ</t>
    </rPh>
    <phoneticPr fontId="3"/>
  </si>
  <si>
    <t>Ｋ高砂中野栄（朝日）は河北高砂中野栄に統合されました</t>
    <rPh sb="1" eb="3">
      <t>タカサゴ</t>
    </rPh>
    <rPh sb="3" eb="5">
      <t>ナカノ</t>
    </rPh>
    <rPh sb="5" eb="6">
      <t>サカエ</t>
    </rPh>
    <rPh sb="7" eb="9">
      <t>アサヒ</t>
    </rPh>
    <rPh sb="11" eb="13">
      <t>カホク</t>
    </rPh>
    <rPh sb="13" eb="15">
      <t>タカサゴ</t>
    </rPh>
    <rPh sb="15" eb="17">
      <t>ナカノ</t>
    </rPh>
    <rPh sb="17" eb="18">
      <t>サカエ</t>
    </rPh>
    <rPh sb="19" eb="21">
      <t>トウゴウ</t>
    </rPh>
    <phoneticPr fontId="3"/>
  </si>
  <si>
    <t>58</t>
    <phoneticPr fontId="3"/>
  </si>
  <si>
    <t>※毎日仙台中央店2,450枚には、850枚産経新聞が含まれています。</t>
    <rPh sb="1" eb="3">
      <t>マイニチ</t>
    </rPh>
    <rPh sb="3" eb="5">
      <t>センダイ</t>
    </rPh>
    <rPh sb="5" eb="7">
      <t>チュウオウ</t>
    </rPh>
    <rPh sb="7" eb="8">
      <t>テン</t>
    </rPh>
    <rPh sb="13" eb="14">
      <t>マイ</t>
    </rPh>
    <rPh sb="20" eb="21">
      <t>マイ</t>
    </rPh>
    <rPh sb="21" eb="25">
      <t>サンケイシンブン</t>
    </rPh>
    <rPh sb="26" eb="27">
      <t>フク</t>
    </rPh>
    <phoneticPr fontId="3"/>
  </si>
  <si>
    <r>
      <t>※朝日八乙女店は、朝日南光台店と統合して泉南部店となりました。</t>
    </r>
    <r>
      <rPr>
        <sz val="7"/>
        <color indexed="20"/>
        <rFont val="ＭＳ Ｐ明朝"/>
        <family val="1"/>
        <charset val="128"/>
      </rPr>
      <t>（H29.08.01）</t>
    </r>
    <rPh sb="1" eb="3">
      <t>アサヒ</t>
    </rPh>
    <rPh sb="3" eb="6">
      <t>ヤオトメ</t>
    </rPh>
    <rPh sb="6" eb="7">
      <t>テン</t>
    </rPh>
    <rPh sb="9" eb="11">
      <t>アサヒ</t>
    </rPh>
    <rPh sb="11" eb="14">
      <t>ナンコウダイ</t>
    </rPh>
    <rPh sb="14" eb="15">
      <t>テン</t>
    </rPh>
    <rPh sb="16" eb="18">
      <t>トウゴウ</t>
    </rPh>
    <rPh sb="20" eb="21">
      <t>イズミ</t>
    </rPh>
    <rPh sb="21" eb="23">
      <t>ナンブ</t>
    </rPh>
    <rPh sb="23" eb="24">
      <t>ミセ</t>
    </rPh>
    <phoneticPr fontId="3"/>
  </si>
  <si>
    <t>※毎日仙台西店1,350枚には、350枚産経新聞が含まれています。</t>
    <rPh sb="1" eb="3">
      <t>マイニチ</t>
    </rPh>
    <rPh sb="3" eb="5">
      <t>センダイ</t>
    </rPh>
    <rPh sb="5" eb="6">
      <t>ニシ</t>
    </rPh>
    <rPh sb="6" eb="7">
      <t>テン</t>
    </rPh>
    <rPh sb="12" eb="13">
      <t>マイ</t>
    </rPh>
    <rPh sb="19" eb="20">
      <t>マイ</t>
    </rPh>
    <rPh sb="20" eb="24">
      <t>サンケイシンブン</t>
    </rPh>
    <rPh sb="25" eb="26">
      <t>フク</t>
    </rPh>
    <phoneticPr fontId="3"/>
  </si>
  <si>
    <t>※朝日南小泉店2,100枚には、300枚日経新聞が含まれています。</t>
    <rPh sb="1" eb="3">
      <t>アサヒ</t>
    </rPh>
    <rPh sb="3" eb="6">
      <t>ミナミコイズミ</t>
    </rPh>
    <rPh sb="6" eb="7">
      <t>テン</t>
    </rPh>
    <rPh sb="12" eb="13">
      <t>マイ</t>
    </rPh>
    <rPh sb="19" eb="20">
      <t>マイ</t>
    </rPh>
    <rPh sb="20" eb="22">
      <t>ニッケイ</t>
    </rPh>
    <rPh sb="22" eb="24">
      <t>シンブン</t>
    </rPh>
    <rPh sb="25" eb="26">
      <t>フク</t>
    </rPh>
    <phoneticPr fontId="3"/>
  </si>
  <si>
    <t>※読売新聞中野栄店2,050枚には200枚日経新聞が含まれています。</t>
    <rPh sb="1" eb="3">
      <t>ヨミウリ</t>
    </rPh>
    <rPh sb="3" eb="5">
      <t>シンブン</t>
    </rPh>
    <rPh sb="5" eb="8">
      <t>ナカノサカエ</t>
    </rPh>
    <rPh sb="8" eb="9">
      <t>テン</t>
    </rPh>
    <rPh sb="14" eb="15">
      <t>マイ</t>
    </rPh>
    <rPh sb="20" eb="21">
      <t>マイ</t>
    </rPh>
    <rPh sb="21" eb="23">
      <t>ニッケイ</t>
    </rPh>
    <rPh sb="23" eb="25">
      <t>シンブン</t>
    </rPh>
    <rPh sb="26" eb="27">
      <t>フク</t>
    </rPh>
    <phoneticPr fontId="3"/>
  </si>
  <si>
    <t>仙台東は仙台中央と河北新報各店と統合されました</t>
    <rPh sb="0" eb="3">
      <t>センダイヒガシ</t>
    </rPh>
    <rPh sb="4" eb="6">
      <t>センダイ</t>
    </rPh>
    <rPh sb="6" eb="8">
      <t>チュウオウ</t>
    </rPh>
    <rPh sb="9" eb="11">
      <t>カホク</t>
    </rPh>
    <rPh sb="11" eb="13">
      <t>シンポウ</t>
    </rPh>
    <rPh sb="13" eb="14">
      <t>カク</t>
    </rPh>
    <rPh sb="14" eb="15">
      <t>テン</t>
    </rPh>
    <rPh sb="16" eb="18">
      <t>トウゴウ</t>
    </rPh>
    <phoneticPr fontId="3"/>
  </si>
  <si>
    <t>若宮青</t>
    <rPh sb="0" eb="2">
      <t>ワカミヤ</t>
    </rPh>
    <rPh sb="2" eb="3">
      <t>アオ</t>
    </rPh>
    <phoneticPr fontId="3"/>
  </si>
  <si>
    <t>中央は毎日中央と統合されました</t>
    <rPh sb="0" eb="2">
      <t>チュウオウ</t>
    </rPh>
    <rPh sb="3" eb="5">
      <t>マイニチ</t>
    </rPh>
    <rPh sb="5" eb="7">
      <t>チュウオウ</t>
    </rPh>
    <rPh sb="8" eb="10">
      <t>トウゴウ</t>
    </rPh>
    <phoneticPr fontId="3"/>
  </si>
  <si>
    <t>仙台西は毎日仙台西と統合されました</t>
    <rPh sb="0" eb="2">
      <t>センダイ</t>
    </rPh>
    <rPh sb="2" eb="3">
      <t>ニシ</t>
    </rPh>
    <rPh sb="4" eb="8">
      <t>マイニチセンダイ</t>
    </rPh>
    <rPh sb="8" eb="9">
      <t>ニシ</t>
    </rPh>
    <rPh sb="10" eb="12">
      <t>トウゴウ</t>
    </rPh>
    <phoneticPr fontId="3"/>
  </si>
  <si>
    <t>ゆりが丘 150、中山 360</t>
    <phoneticPr fontId="3"/>
  </si>
  <si>
    <t>泉南部820、</t>
    <rPh sb="0" eb="1">
      <t>イズミ</t>
    </rPh>
    <rPh sb="1" eb="3">
      <t>ナンブ</t>
    </rPh>
    <phoneticPr fontId="3"/>
  </si>
  <si>
    <t>長町 900、八木山 350、泉中央650</t>
    <phoneticPr fontId="3"/>
  </si>
  <si>
    <t>泉東部450、泉西部540、泉北部400</t>
    <phoneticPr fontId="3"/>
  </si>
  <si>
    <t>朝日吉成150、朝日仙台あおば（旧八幡）700</t>
    <rPh sb="0" eb="2">
      <t>アサヒ</t>
    </rPh>
    <rPh sb="2" eb="4">
      <t>ヨシナリ</t>
    </rPh>
    <rPh sb="8" eb="10">
      <t>アサヒ</t>
    </rPh>
    <rPh sb="10" eb="12">
      <t>センダイ</t>
    </rPh>
    <rPh sb="16" eb="17">
      <t>キュウ</t>
    </rPh>
    <rPh sb="17" eb="19">
      <t>ハチマン</t>
    </rPh>
    <phoneticPr fontId="3"/>
  </si>
  <si>
    <t>朝日南小泉2100のうち、300が日経新聞です。</t>
    <rPh sb="0" eb="2">
      <t>アサヒ</t>
    </rPh>
    <rPh sb="2" eb="3">
      <t>ミナミ</t>
    </rPh>
    <rPh sb="3" eb="5">
      <t>コイズミ</t>
    </rPh>
    <rPh sb="17" eb="19">
      <t>ニッケイ</t>
    </rPh>
    <rPh sb="19" eb="21">
      <t>シンブン</t>
    </rPh>
    <phoneticPr fontId="3"/>
  </si>
  <si>
    <t>※朝日新聞利府店は河北新報利府青葉台店・利府店に統合されました。</t>
    <phoneticPr fontId="3"/>
  </si>
  <si>
    <t>　　・読売塩釜店2,400枚には300枚、読売利府店800枚には100枚日本経済新聞が含まれております。</t>
    <rPh sb="3" eb="5">
      <t>ヨミウリ</t>
    </rPh>
    <rPh sb="5" eb="7">
      <t>シオガマ</t>
    </rPh>
    <rPh sb="7" eb="8">
      <t>テン</t>
    </rPh>
    <rPh sb="13" eb="14">
      <t>マイ</t>
    </rPh>
    <rPh sb="19" eb="20">
      <t>マイ</t>
    </rPh>
    <rPh sb="21" eb="23">
      <t>ヨミウリ</t>
    </rPh>
    <rPh sb="23" eb="25">
      <t>リフ</t>
    </rPh>
    <rPh sb="25" eb="26">
      <t>テン</t>
    </rPh>
    <rPh sb="29" eb="30">
      <t>マイ</t>
    </rPh>
    <rPh sb="35" eb="36">
      <t>マイ</t>
    </rPh>
    <rPh sb="36" eb="38">
      <t>ニホン</t>
    </rPh>
    <rPh sb="38" eb="40">
      <t>ケイザイ</t>
    </rPh>
    <rPh sb="40" eb="42">
      <t>シンブン</t>
    </rPh>
    <rPh sb="43" eb="44">
      <t>フク</t>
    </rPh>
    <phoneticPr fontId="3"/>
  </si>
  <si>
    <t>・朝日新聞名取店2,000枚には400枚日経新聞が含まれております。</t>
    <phoneticPr fontId="3"/>
  </si>
  <si>
    <t>鮎川は渡波に統合されました（Ｒ４.2.1）</t>
    <rPh sb="3" eb="5">
      <t>ワタノハ</t>
    </rPh>
    <rPh sb="6" eb="8">
      <t>トウゴウ</t>
    </rPh>
    <phoneticPr fontId="3"/>
  </si>
  <si>
    <t>大原は渡波に統合されました（Ｒ４.2.1）</t>
    <rPh sb="3" eb="5">
      <t>ワタノハ</t>
    </rPh>
    <rPh sb="6" eb="8">
      <t>トウゴウ</t>
    </rPh>
    <phoneticPr fontId="3"/>
  </si>
  <si>
    <t>　　・読売新聞石巻店　内訳（石巻地区1,360枚、旧河南町広渕地区90枚）</t>
    <rPh sb="3" eb="5">
      <t>ヨミウリ</t>
    </rPh>
    <rPh sb="5" eb="7">
      <t>シンブン</t>
    </rPh>
    <rPh sb="7" eb="10">
      <t>イシノマキテン</t>
    </rPh>
    <rPh sb="11" eb="13">
      <t>ウチワケ</t>
    </rPh>
    <rPh sb="14" eb="16">
      <t>イシノマキ</t>
    </rPh>
    <rPh sb="16" eb="18">
      <t>チク</t>
    </rPh>
    <rPh sb="23" eb="24">
      <t>マイ</t>
    </rPh>
    <rPh sb="25" eb="26">
      <t>キュウ</t>
    </rPh>
    <rPh sb="26" eb="29">
      <t>カナンチョウ</t>
    </rPh>
    <rPh sb="29" eb="31">
      <t>ヒロブチ</t>
    </rPh>
    <rPh sb="31" eb="33">
      <t>チク</t>
    </rPh>
    <rPh sb="35" eb="36">
      <t>マイ</t>
    </rPh>
    <phoneticPr fontId="3"/>
  </si>
  <si>
    <t>※　河北新報金成店内訳（沢辺地区1,500枚、有壁地区500枚）</t>
    <phoneticPr fontId="3"/>
  </si>
  <si>
    <t>※河北東佐沼店　内訳（旧迫町1,200枚、旧中田町1,100枚、旧登米町1,000枚）　※南三陸町の河北志津川店は南三陸店と名称が変わりました。</t>
    <rPh sb="1" eb="3">
      <t>カホク</t>
    </rPh>
    <rPh sb="3" eb="4">
      <t>ヒガシ</t>
    </rPh>
    <rPh sb="4" eb="5">
      <t>サ</t>
    </rPh>
    <rPh sb="5" eb="6">
      <t>ヌマ</t>
    </rPh>
    <rPh sb="6" eb="7">
      <t>テン</t>
    </rPh>
    <rPh sb="8" eb="10">
      <t>ウチワケ</t>
    </rPh>
    <rPh sb="11" eb="12">
      <t>キュウ</t>
    </rPh>
    <rPh sb="12" eb="13">
      <t>ハサマ</t>
    </rPh>
    <rPh sb="13" eb="14">
      <t>マチ</t>
    </rPh>
    <rPh sb="19" eb="20">
      <t>マイ</t>
    </rPh>
    <rPh sb="21" eb="22">
      <t>キュウ</t>
    </rPh>
    <rPh sb="22" eb="24">
      <t>ナカタ</t>
    </rPh>
    <rPh sb="24" eb="25">
      <t>マチ</t>
    </rPh>
    <rPh sb="30" eb="31">
      <t>マイ</t>
    </rPh>
    <rPh sb="32" eb="33">
      <t>キュウ</t>
    </rPh>
    <rPh sb="33" eb="35">
      <t>トメ</t>
    </rPh>
    <rPh sb="35" eb="36">
      <t>マチ</t>
    </rPh>
    <rPh sb="41" eb="42">
      <t>マイ</t>
    </rPh>
    <rPh sb="45" eb="46">
      <t>ミナミ</t>
    </rPh>
    <rPh sb="46" eb="49">
      <t>サンリクチョウ</t>
    </rPh>
    <rPh sb="50" eb="52">
      <t>カホク</t>
    </rPh>
    <rPh sb="52" eb="54">
      <t>シヅ</t>
    </rPh>
    <rPh sb="54" eb="55">
      <t>カワ</t>
    </rPh>
    <rPh sb="55" eb="56">
      <t>テン</t>
    </rPh>
    <rPh sb="57" eb="58">
      <t>ミナミ</t>
    </rPh>
    <rPh sb="58" eb="60">
      <t>サンリク</t>
    </rPh>
    <rPh sb="60" eb="61">
      <t>テン</t>
    </rPh>
    <rPh sb="62" eb="64">
      <t>メイショウ</t>
    </rPh>
    <rPh sb="65" eb="66">
      <t>カ</t>
    </rPh>
    <phoneticPr fontId="3"/>
  </si>
  <si>
    <t>泉</t>
    <phoneticPr fontId="3"/>
  </si>
  <si>
    <t>上記以外の石巻地区</t>
    <rPh sb="0" eb="2">
      <t>ジョウキ</t>
    </rPh>
    <rPh sb="2" eb="4">
      <t>イガイ</t>
    </rPh>
    <rPh sb="5" eb="7">
      <t>イシノマキ</t>
    </rPh>
    <rPh sb="7" eb="9">
      <t>チク</t>
    </rPh>
    <phoneticPr fontId="3"/>
  </si>
  <si>
    <t xml:space="preserve">【廃店】 </t>
  </si>
  <si>
    <t>　　　　　　　　　　　　　　  　　　　  　  夕刊折込　　190枚 ⇒ 　  0枚(▲  190枚）</t>
  </si>
  <si>
    <t xml:space="preserve">                              　　　　   　 河北ＰＰ  3,300枚 ⇒     0枚(▲3,300枚）</t>
  </si>
  <si>
    <t>【統合販売所】</t>
  </si>
  <si>
    <t>○河北新報 名取販売所　　　　　　　 朝刊折込　3,850枚 ⇒ 　  0枚(▲3,850枚)</t>
    <phoneticPr fontId="3"/>
  </si>
  <si>
    <t>○河北新報 那智が丘販売所　　　　　朝刊折込　1,900枚 ⇒ 2,350枚(＋　450枚)</t>
    <phoneticPr fontId="3"/>
  </si>
  <si>
    <t>河北新報 名取大手町販売所　⇒　「河北新報 名取中央販売所」へ名称変更</t>
    <rPh sb="31" eb="35">
      <t>メイショウヘンコウ</t>
    </rPh>
    <phoneticPr fontId="3"/>
  </si>
  <si>
    <t>河北新報 那智が丘販売所 　 ⇒　「河北新報 名取西販売所」へ名称変更</t>
    <rPh sb="31" eb="35">
      <t>メイショウヘンコウ</t>
    </rPh>
    <phoneticPr fontId="3"/>
  </si>
  <si>
    <t>名取西</t>
    <rPh sb="0" eb="2">
      <t>ナトリ</t>
    </rPh>
    <rPh sb="2" eb="3">
      <t>ニシ</t>
    </rPh>
    <phoneticPr fontId="3"/>
  </si>
  <si>
    <t>名取店は名取中央店（旧名取大手町）へ統合</t>
    <rPh sb="0" eb="2">
      <t>ナトリ</t>
    </rPh>
    <rPh sb="2" eb="3">
      <t>テン</t>
    </rPh>
    <rPh sb="4" eb="6">
      <t>ナトリ</t>
    </rPh>
    <rPh sb="6" eb="8">
      <t>チュウオウ</t>
    </rPh>
    <rPh sb="8" eb="9">
      <t>テン</t>
    </rPh>
    <rPh sb="10" eb="11">
      <t>キュウ</t>
    </rPh>
    <rPh sb="11" eb="13">
      <t>ナトリ</t>
    </rPh>
    <rPh sb="13" eb="16">
      <t>オオテマチ</t>
    </rPh>
    <rPh sb="18" eb="20">
      <t>トウゴウ</t>
    </rPh>
    <phoneticPr fontId="3"/>
  </si>
  <si>
    <t>南名取</t>
    <rPh sb="0" eb="3">
      <t>ミナミナトリ</t>
    </rPh>
    <phoneticPr fontId="3"/>
  </si>
  <si>
    <t xml:space="preserve">  ※那智が丘は名取西と名称が変わりました。（2022.03.15）</t>
    <rPh sb="3" eb="5">
      <t>ナチ</t>
    </rPh>
    <rPh sb="6" eb="7">
      <t>オカ</t>
    </rPh>
    <rPh sb="8" eb="10">
      <t>ナトリ</t>
    </rPh>
    <rPh sb="10" eb="11">
      <t>ニシ</t>
    </rPh>
    <phoneticPr fontId="3"/>
  </si>
  <si>
    <t xml:space="preserve">  ※河北名取大手町は名取中央店と名称が変わりました。（2022.03.15）</t>
    <rPh sb="3" eb="5">
      <t>カホク</t>
    </rPh>
    <rPh sb="5" eb="7">
      <t>ナトリ</t>
    </rPh>
    <rPh sb="7" eb="10">
      <t>オオテマチ</t>
    </rPh>
    <rPh sb="11" eb="13">
      <t>ナトリ</t>
    </rPh>
    <rPh sb="13" eb="15">
      <t>チュウオウ</t>
    </rPh>
    <rPh sb="15" eb="16">
      <t>テン</t>
    </rPh>
    <phoneticPr fontId="3"/>
  </si>
  <si>
    <t>（名取店は名取中央店（旧名取大手町）へ統合されました）</t>
    <rPh sb="1" eb="3">
      <t>ナトリ</t>
    </rPh>
    <rPh sb="3" eb="4">
      <t>テン</t>
    </rPh>
    <rPh sb="5" eb="7">
      <t>ナトリ</t>
    </rPh>
    <rPh sb="7" eb="9">
      <t>チュウオウ</t>
    </rPh>
    <rPh sb="9" eb="10">
      <t>テン</t>
    </rPh>
    <rPh sb="11" eb="12">
      <t>キュウ</t>
    </rPh>
    <rPh sb="12" eb="14">
      <t>ナトリ</t>
    </rPh>
    <rPh sb="14" eb="17">
      <t>オオテマチ</t>
    </rPh>
    <rPh sb="19" eb="21">
      <t>トウゴウ</t>
    </rPh>
    <phoneticPr fontId="3"/>
  </si>
  <si>
    <t>名取中央</t>
    <rPh sb="0" eb="4">
      <t>ナトリチュウオウ</t>
    </rPh>
    <phoneticPr fontId="3"/>
  </si>
  <si>
    <t>※那智が丘は名取西と名称が変わりました。（2022.03.15）</t>
    <phoneticPr fontId="3"/>
  </si>
  <si>
    <t>【名称変更】</t>
    <rPh sb="1" eb="5">
      <t>メイショウヘンコウ</t>
    </rPh>
    <phoneticPr fontId="3"/>
  </si>
  <si>
    <t>　　　　　　　　　　　　　　　　　　　    　　 河北ＰＰ 　1,200枚 ⇒ 1,200枚(＋　　0枚)</t>
    <phoneticPr fontId="3"/>
  </si>
  <si>
    <t>　　　　   　　　　　　　　　　　　　　　 　　 夕刊折込　  220枚 ⇒   250枚(＋   30枚)</t>
    <phoneticPr fontId="3"/>
  </si>
  <si>
    <t>　　　　　　　　　　　　　　　　　　　   　　  河北ＰＰ　1,050枚 ⇒ 1,650枚(＋　600枚）</t>
    <phoneticPr fontId="3"/>
  </si>
  <si>
    <t>○河北新報 南名取販売所　　      　 朝刊折込　2,450枚 ⇒ 3,600枚(＋1,150枚)</t>
    <phoneticPr fontId="3"/>
  </si>
  <si>
    <t>　　　　　　　　　　　　　　　　　　　    　　 河北ＰＰ　2,100枚 ⇒ 4,800枚(＋2,700枚)</t>
    <phoneticPr fontId="3"/>
  </si>
  <si>
    <t>　　　　　　　　　　　　　　　　　　　　　　　 夕刊折込　　140枚 ⇒ 　250枚(＋  110枚）</t>
    <phoneticPr fontId="3"/>
  </si>
  <si>
    <t>○河北新報 名取大手町販売所　　　 朝刊折込　2,750枚 ⇒ 5,000枚(＋2,250枚）</t>
    <phoneticPr fontId="3"/>
  </si>
  <si>
    <t>　　　　　　　　　　　　　　　　　　　    　　 夕刊折込　　100枚 ⇒ 　150枚(＋  50枚)</t>
    <phoneticPr fontId="3"/>
  </si>
  <si>
    <t xml:space="preserve">     ・河北名取店は名取中央店（旧名取大手町）へ統合されました（2022.03.15）</t>
    <rPh sb="6" eb="8">
      <t>カホク</t>
    </rPh>
    <phoneticPr fontId="3"/>
  </si>
  <si>
    <t>※1 No,59福田町販売店は扇町、鶴代町、岡田西町、小鶴は河北PP配布不可となります。</t>
    <rPh sb="27" eb="29">
      <t>コズル</t>
    </rPh>
    <phoneticPr fontId="3"/>
  </si>
  <si>
    <t>※2 No,73新富谷ＧＣ販売店は富谷市となります</t>
  </si>
  <si>
    <t>※3 No,74利府青葉台販売店.No.75利府販売店は利府町となります。(利府青葉台販売店の沢乙地区は河北ＰＰ配布不可となります)</t>
  </si>
  <si>
    <t>※4.No,68名取西販売店.No,77名取中央販売店.No,78南名取販売店は名取市となります(名取西販売店の高舘(熊野堂・吉田・川上)・大沢・坪沼地区、</t>
    <rPh sb="8" eb="11">
      <t>ナトリニシ</t>
    </rPh>
    <rPh sb="20" eb="24">
      <t>ナトリチュウオウ</t>
    </rPh>
    <rPh sb="49" eb="52">
      <t>ナトリニシ</t>
    </rPh>
    <rPh sb="56" eb="58">
      <t>タカダテ</t>
    </rPh>
    <rPh sb="63" eb="65">
      <t>ヨシダ</t>
    </rPh>
    <rPh sb="66" eb="68">
      <t>カワカミ</t>
    </rPh>
    <phoneticPr fontId="3"/>
  </si>
  <si>
    <t xml:space="preserve">    名取中央販売店の田高・高舘(野来・前沖)・下余田(中荷・成田)・大曲・高柳・小塚原・閖上地区、南名取販売店の飯野坂・植松・下増田・愛島・愛島台地区は河北ＰＰ配布不可となります）</t>
    <rPh sb="4" eb="6">
      <t>ナトリ</t>
    </rPh>
    <rPh sb="6" eb="8">
      <t>チュウオウ</t>
    </rPh>
    <rPh sb="15" eb="17">
      <t>タカダテ</t>
    </rPh>
    <rPh sb="18" eb="19">
      <t>ノ</t>
    </rPh>
    <rPh sb="19" eb="20">
      <t>ク</t>
    </rPh>
    <rPh sb="21" eb="23">
      <t>マエオキ</t>
    </rPh>
    <rPh sb="29" eb="30">
      <t>ナカ</t>
    </rPh>
    <rPh sb="32" eb="34">
      <t>ナリタ</t>
    </rPh>
    <rPh sb="46" eb="48">
      <t>ユリアゲ</t>
    </rPh>
    <rPh sb="65" eb="68">
      <t>シモマスダ</t>
    </rPh>
    <phoneticPr fontId="3"/>
  </si>
  <si>
    <t>※5 No,79岩沼販売店は玉浦地区すべてと西支店・町内北地区の一部は河北PP配布不可となります。</t>
    <phoneticPr fontId="3"/>
  </si>
  <si>
    <t>○河北新報 中央販売所　　　　　  　　 朝刊折込　2,300枚 ⇒ 　  0枚(▲2,300枚)</t>
    <phoneticPr fontId="3"/>
  </si>
  <si>
    <t>　　　　　　　　　　　  　　　　  　            夕刊折込　　900枚 ⇒ 　  0枚(▲  900枚）</t>
    <phoneticPr fontId="3"/>
  </si>
  <si>
    <t xml:space="preserve">                       　　　　   　            河北ＰＰ  2,100枚 ⇒     0枚(▲2,100枚）</t>
    <phoneticPr fontId="3"/>
  </si>
  <si>
    <t>【統合販売所】</t>
    <phoneticPr fontId="3"/>
  </si>
  <si>
    <t>○河北新報 五橋販売所　　　　　　     朝刊折込　3,950枚 ⇒ 6,250枚(＋2,300枚）</t>
    <phoneticPr fontId="3"/>
  </si>
  <si>
    <t xml:space="preserve">                                                夕刊折込　1,150枚 ⇒ 2,050枚(＋　900枚）</t>
    <phoneticPr fontId="3"/>
  </si>
  <si>
    <t xml:space="preserve">                                                河北ＰＰ　4,550枚 ⇒ 6,650枚(＋2,100枚)</t>
    <phoneticPr fontId="3"/>
  </si>
  <si>
    <t>②【廃店】 宮城県仙台市</t>
    <phoneticPr fontId="3"/>
  </si>
  <si>
    <t>①【廃店】 宮城県仙台市</t>
    <phoneticPr fontId="3"/>
  </si>
  <si>
    <t>○河北新報 高砂販売所　　　　　       朝刊折込　3,300枚 ⇒ 　  0枚(▲3,300枚)</t>
    <phoneticPr fontId="3"/>
  </si>
  <si>
    <t>○河北新報 高砂中野栄販売所　　　     朝刊折込　3,050枚 ⇒ 6,350枚(＋3,300枚）</t>
    <phoneticPr fontId="3"/>
  </si>
  <si>
    <t>③【廃店】 宮城県大崎市</t>
    <phoneticPr fontId="3"/>
  </si>
  <si>
    <t>○朝日新聞 古川販売所　　　　　　     朝刊折込　1,450枚 ⇒     0枚(▲1,450枚)</t>
    <phoneticPr fontId="3"/>
  </si>
  <si>
    <t>○河北新報 古川販売所　　　　　　     朝刊折込　8,000枚 ⇒ 8,800枚(＋800枚）</t>
    <phoneticPr fontId="3"/>
  </si>
  <si>
    <t>○河北新報 古川南販売所　　　　　     朝刊折込　7,100枚 ⇒ 7,700枚(＋600枚）</t>
    <phoneticPr fontId="3"/>
  </si>
  <si>
    <t>○河北新報 中新田伊藤販売所　　　     朝刊折込　3,500枚 ⇒ 3,550枚(＋ 50枚）</t>
    <phoneticPr fontId="3"/>
  </si>
  <si>
    <t>※河北新報各店に統合された朝日新聞について、本来銘柄指定が出来ませんが、2022年7月31日折込分迄は媒体銘柄指定可能です。</t>
    <phoneticPr fontId="3"/>
  </si>
  <si>
    <t>(高砂は廃店となり高砂中野栄に統合されました）</t>
    <rPh sb="1" eb="3">
      <t>タカサゴ</t>
    </rPh>
    <rPh sb="4" eb="5">
      <t>ハイ</t>
    </rPh>
    <rPh sb="5" eb="6">
      <t>テン</t>
    </rPh>
    <rPh sb="9" eb="11">
      <t>タカサゴ</t>
    </rPh>
    <rPh sb="11" eb="13">
      <t>ナカノ</t>
    </rPh>
    <rPh sb="13" eb="14">
      <t>サカエ</t>
    </rPh>
    <rPh sb="15" eb="17">
      <t>トウゴウ</t>
    </rPh>
    <phoneticPr fontId="3"/>
  </si>
  <si>
    <t>▲</t>
    <phoneticPr fontId="3"/>
  </si>
  <si>
    <t>▲2022年4月1日折込分から朝日新聞古川が廃店となり河北新報各店へ移管となります。
移管となった地区（計1,450部）は2022年7月31日折込迄、朝日新聞のみ媒体指定が可能です。</t>
    <rPh sb="71" eb="73">
      <t>オリコミ</t>
    </rPh>
    <phoneticPr fontId="3"/>
  </si>
  <si>
    <t>（中央は廃店となり五橋に統合されました）</t>
    <rPh sb="1" eb="3">
      <t>チュウオウ</t>
    </rPh>
    <rPh sb="4" eb="5">
      <t>ハイ</t>
    </rPh>
    <rPh sb="5" eb="6">
      <t>テン</t>
    </rPh>
    <rPh sb="9" eb="11">
      <t>イツツバシ</t>
    </rPh>
    <rPh sb="12" eb="14">
      <t>トウゴウ</t>
    </rPh>
    <phoneticPr fontId="3"/>
  </si>
  <si>
    <t>（中央は廃店となり五橋に統合されました）</t>
    <phoneticPr fontId="3"/>
  </si>
  <si>
    <r>
      <t xml:space="preserve">高砂中野栄 </t>
    </r>
    <r>
      <rPr>
        <sz val="9"/>
        <color indexed="10"/>
        <rFont val="ＭＳ Ｐ明朝"/>
        <family val="1"/>
        <charset val="128"/>
      </rPr>
      <t>※1</t>
    </r>
    <rPh sb="0" eb="2">
      <t>タカサゴ</t>
    </rPh>
    <rPh sb="2" eb="4">
      <t>ナカノ</t>
    </rPh>
    <rPh sb="4" eb="5">
      <t>サカエ</t>
    </rPh>
    <phoneticPr fontId="3"/>
  </si>
  <si>
    <t>(高砂は廃店となり高砂中野栄に統合されました）</t>
    <phoneticPr fontId="3"/>
  </si>
  <si>
    <t>※1 No,58高砂中野栄販売店の福室2～7、高橋前、北上、阿弥陀堂、栄1～5、只屋敷、出花西、大貝沼、寺前・神明・柳原・上小袋田の国道45号線以北は夕刊折込不可となります。</t>
    <rPh sb="23" eb="25">
      <t>タカハシ</t>
    </rPh>
    <rPh sb="27" eb="29">
      <t>キタカミ</t>
    </rPh>
    <rPh sb="30" eb="34">
      <t>アミダドウ</t>
    </rPh>
    <rPh sb="35" eb="36">
      <t>サカエ</t>
    </rPh>
    <rPh sb="40" eb="41">
      <t>タダ</t>
    </rPh>
    <rPh sb="41" eb="43">
      <t>ヤシキ</t>
    </rPh>
    <rPh sb="44" eb="46">
      <t>デバナ</t>
    </rPh>
    <rPh sb="46" eb="47">
      <t>ニシ</t>
    </rPh>
    <rPh sb="48" eb="49">
      <t>オオ</t>
    </rPh>
    <rPh sb="49" eb="51">
      <t>カイヌマ</t>
    </rPh>
    <rPh sb="52" eb="54">
      <t>テラマエ</t>
    </rPh>
    <rPh sb="55" eb="57">
      <t>シンメイ</t>
    </rPh>
    <rPh sb="58" eb="60">
      <t>ヤナギハラ</t>
    </rPh>
    <rPh sb="61" eb="64">
      <t>カミコブクロ</t>
    </rPh>
    <rPh sb="64" eb="65">
      <t>タ</t>
    </rPh>
    <rPh sb="75" eb="79">
      <t>ユウカンオリコミ</t>
    </rPh>
    <phoneticPr fontId="3"/>
  </si>
  <si>
    <r>
      <t>高砂中野栄</t>
    </r>
    <r>
      <rPr>
        <sz val="9"/>
        <color indexed="10"/>
        <rFont val="ＭＳ Ｐ明朝"/>
        <family val="1"/>
        <charset val="128"/>
      </rPr>
      <t>※6</t>
    </r>
    <rPh sb="0" eb="2">
      <t>タカサゴ</t>
    </rPh>
    <rPh sb="2" eb="4">
      <t>ナカノ</t>
    </rPh>
    <rPh sb="4" eb="5">
      <t>サカエ</t>
    </rPh>
    <phoneticPr fontId="3"/>
  </si>
  <si>
    <r>
      <t>名取中央</t>
    </r>
    <r>
      <rPr>
        <sz val="8"/>
        <color indexed="36"/>
        <rFont val="ＭＳ Ｐ明朝"/>
        <family val="1"/>
        <charset val="128"/>
      </rPr>
      <t>※4</t>
    </r>
    <rPh sb="0" eb="2">
      <t>ナトリ</t>
    </rPh>
    <rPh sb="2" eb="4">
      <t>チュウオウ</t>
    </rPh>
    <phoneticPr fontId="3"/>
  </si>
  <si>
    <r>
      <t>南名取</t>
    </r>
    <r>
      <rPr>
        <sz val="8"/>
        <color indexed="36"/>
        <rFont val="ＭＳ Ｐ明朝"/>
        <family val="1"/>
        <charset val="128"/>
      </rPr>
      <t>※4</t>
    </r>
    <rPh sb="0" eb="1">
      <t>ミナミ</t>
    </rPh>
    <rPh sb="1" eb="3">
      <t>ナトリ</t>
    </rPh>
    <phoneticPr fontId="3"/>
  </si>
  <si>
    <r>
      <t>名取西</t>
    </r>
    <r>
      <rPr>
        <sz val="8"/>
        <color indexed="36"/>
        <rFont val="ＭＳ Ｐ明朝"/>
        <family val="1"/>
        <charset val="128"/>
      </rPr>
      <t>※4</t>
    </r>
    <rPh sb="0" eb="2">
      <t>ナトリ</t>
    </rPh>
    <rPh sb="2" eb="3">
      <t>ニシ</t>
    </rPh>
    <phoneticPr fontId="3"/>
  </si>
  <si>
    <t>※6 No,58高砂中野栄販売店の福室2～7、高橋前、北上、阿弥陀堂、栄1～5、只屋敷、出花西、大貝沼、寺前・神明・柳原・上小袋田の国道45号線以北は河北PP配布不可となります。</t>
    <rPh sb="23" eb="25">
      <t>タカハシ</t>
    </rPh>
    <rPh sb="27" eb="29">
      <t>キタカミ</t>
    </rPh>
    <rPh sb="30" eb="34">
      <t>アミダドウ</t>
    </rPh>
    <rPh sb="35" eb="36">
      <t>サカエ</t>
    </rPh>
    <rPh sb="40" eb="41">
      <t>タダ</t>
    </rPh>
    <rPh sb="41" eb="43">
      <t>ヤシキ</t>
    </rPh>
    <rPh sb="44" eb="46">
      <t>デバナ</t>
    </rPh>
    <rPh sb="46" eb="47">
      <t>ニシ</t>
    </rPh>
    <rPh sb="48" eb="49">
      <t>オオ</t>
    </rPh>
    <rPh sb="49" eb="51">
      <t>カイヌマ</t>
    </rPh>
    <rPh sb="52" eb="54">
      <t>テラマエ</t>
    </rPh>
    <rPh sb="55" eb="57">
      <t>シンメイ</t>
    </rPh>
    <rPh sb="58" eb="60">
      <t>ヤナギハラ</t>
    </rPh>
    <rPh sb="61" eb="64">
      <t>カミコブクロ</t>
    </rPh>
    <rPh sb="64" eb="65">
      <t>タ</t>
    </rPh>
    <phoneticPr fontId="3"/>
  </si>
  <si>
    <t>Ｋ古川(朝)</t>
    <rPh sb="4" eb="5">
      <t>チョウ</t>
    </rPh>
    <phoneticPr fontId="3"/>
  </si>
  <si>
    <t>Ｋ古川南（朝）</t>
    <rPh sb="3" eb="4">
      <t>ミナミ</t>
    </rPh>
    <rPh sb="5" eb="6">
      <t>アサ</t>
    </rPh>
    <phoneticPr fontId="3"/>
  </si>
  <si>
    <t>Ｋ中新田伊藤（朝）</t>
    <rPh sb="1" eb="4">
      <t>ナカニイダ</t>
    </rPh>
    <rPh sb="4" eb="6">
      <t>イトウ</t>
    </rPh>
    <rPh sb="7" eb="8">
      <t>アサ</t>
    </rPh>
    <phoneticPr fontId="3"/>
  </si>
  <si>
    <t>R4.4.1廃店移管</t>
    <phoneticPr fontId="3"/>
  </si>
  <si>
    <t>岩手県一関市　【廃店】</t>
    <rPh sb="0" eb="3">
      <t>イワテケン</t>
    </rPh>
    <rPh sb="3" eb="5">
      <t>イチノセキ</t>
    </rPh>
    <rPh sb="5" eb="6">
      <t>シ</t>
    </rPh>
    <rPh sb="8" eb="10">
      <t>ハイテン</t>
    </rPh>
    <phoneticPr fontId="3"/>
  </si>
  <si>
    <t>岩手日日 一関（朝日）販売所が廃店　⇒岩手日日　一関（読売）販売所に統合されました。</t>
    <rPh sb="0" eb="2">
      <t>イワテ</t>
    </rPh>
    <rPh sb="2" eb="4">
      <t>ニチニチ</t>
    </rPh>
    <rPh sb="5" eb="7">
      <t>イチノセキ</t>
    </rPh>
    <rPh sb="8" eb="10">
      <t>アサヒ</t>
    </rPh>
    <rPh sb="11" eb="13">
      <t>ハンバイ</t>
    </rPh>
    <rPh sb="13" eb="14">
      <t>ショ</t>
    </rPh>
    <rPh sb="15" eb="16">
      <t>ハイ</t>
    </rPh>
    <rPh sb="16" eb="17">
      <t>テン</t>
    </rPh>
    <rPh sb="19" eb="21">
      <t>イワテ</t>
    </rPh>
    <rPh sb="21" eb="23">
      <t>ニチニチ</t>
    </rPh>
    <rPh sb="24" eb="26">
      <t>イチノセキ</t>
    </rPh>
    <rPh sb="27" eb="29">
      <t>ヨミウリ</t>
    </rPh>
    <rPh sb="30" eb="32">
      <t>ハンバイ</t>
    </rPh>
    <rPh sb="32" eb="33">
      <t>ショ</t>
    </rPh>
    <rPh sb="34" eb="36">
      <t>トウゴウ</t>
    </rPh>
    <phoneticPr fontId="3"/>
  </si>
  <si>
    <r>
      <t>（朝）一関</t>
    </r>
    <r>
      <rPr>
        <sz val="8"/>
        <color indexed="36"/>
        <rFont val="ＭＳ Ｐ明朝"/>
        <family val="1"/>
        <charset val="128"/>
      </rPr>
      <t>★</t>
    </r>
    <rPh sb="1" eb="2">
      <t>アサ</t>
    </rPh>
    <rPh sb="3" eb="5">
      <t>イチノセキ</t>
    </rPh>
    <phoneticPr fontId="3"/>
  </si>
  <si>
    <r>
      <rPr>
        <sz val="8"/>
        <color indexed="36"/>
        <rFont val="ＭＳ Ｐ明朝"/>
        <family val="1"/>
        <charset val="128"/>
      </rPr>
      <t>★</t>
    </r>
    <r>
      <rPr>
        <sz val="8"/>
        <rFont val="ＭＳ Ｐ明朝"/>
        <family val="1"/>
        <charset val="128"/>
      </rPr>
      <t>…岩手日日（朝）一関店は廃店につき、岩手日日（読）一関店に統合されました。</t>
    </r>
    <rPh sb="2" eb="6">
      <t>イワテニチニチ</t>
    </rPh>
    <rPh sb="7" eb="8">
      <t>アサ</t>
    </rPh>
    <rPh sb="9" eb="11">
      <t>イチノセキ</t>
    </rPh>
    <rPh sb="11" eb="12">
      <t>テン</t>
    </rPh>
    <rPh sb="13" eb="15">
      <t>ハイテン</t>
    </rPh>
    <rPh sb="19" eb="23">
      <t>イワテニチニチ</t>
    </rPh>
    <rPh sb="24" eb="25">
      <t>ドク</t>
    </rPh>
    <rPh sb="26" eb="28">
      <t>イチノセキ</t>
    </rPh>
    <rPh sb="28" eb="29">
      <t>テン</t>
    </rPh>
    <rPh sb="30" eb="32">
      <t>トウゴウ</t>
    </rPh>
    <phoneticPr fontId="3"/>
  </si>
  <si>
    <t>※朝日新聞塩釜店は河北新報塩釜西部店・本塩釜店・玉川店・東塩釜店・多賀城店・利府店に統合されました。</t>
    <phoneticPr fontId="3"/>
  </si>
  <si>
    <t>※1　渡波販売店の石巻PP配布エリアは旧渡波エリアになります、統合になりました旧鮎川・大原エリアは石巻PP配布はございません。</t>
    <rPh sb="3" eb="5">
      <t>ワタノハ</t>
    </rPh>
    <rPh sb="5" eb="8">
      <t>ハンバイテン</t>
    </rPh>
    <rPh sb="9" eb="11">
      <t>イシノマキ</t>
    </rPh>
    <rPh sb="13" eb="15">
      <t>ハイフ</t>
    </rPh>
    <rPh sb="19" eb="20">
      <t>キュウ</t>
    </rPh>
    <rPh sb="20" eb="22">
      <t>ワタノハ</t>
    </rPh>
    <rPh sb="31" eb="33">
      <t>トウゴウ</t>
    </rPh>
    <rPh sb="49" eb="51">
      <t>イシノマキ</t>
    </rPh>
    <rPh sb="53" eb="55">
      <t>ハイフ</t>
    </rPh>
    <phoneticPr fontId="3"/>
  </si>
  <si>
    <r>
      <t>渡波</t>
    </r>
    <r>
      <rPr>
        <sz val="10"/>
        <color indexed="20"/>
        <rFont val="ＭＳ Ｐ明朝"/>
        <family val="1"/>
        <charset val="128"/>
      </rPr>
      <t>※1</t>
    </r>
    <rPh sb="0" eb="1">
      <t>ワタ</t>
    </rPh>
    <rPh sb="1" eb="2">
      <t>ナミ</t>
    </rPh>
    <phoneticPr fontId="3"/>
  </si>
  <si>
    <t>宮城県　塩釜市　名称変更</t>
    <rPh sb="0" eb="3">
      <t>ミヤギケン</t>
    </rPh>
    <rPh sb="4" eb="6">
      <t>シオガマ</t>
    </rPh>
    <rPh sb="6" eb="7">
      <t>シ</t>
    </rPh>
    <rPh sb="8" eb="10">
      <t>メイショウ</t>
    </rPh>
    <rPh sb="10" eb="12">
      <t>ヘンコウ</t>
    </rPh>
    <phoneticPr fontId="3"/>
  </si>
  <si>
    <t>〇河北新報 清水沢販売所　　⇒　　河北新報 塩釜西部販売所 へ 名称変更</t>
    <rPh sb="32" eb="36">
      <t>メイショウヘンコウ</t>
    </rPh>
    <phoneticPr fontId="3"/>
  </si>
  <si>
    <t>〇河北新報 新富町販売所 　 ⇒　　河北新報 本塩釜販売所　へ　名称変更</t>
    <rPh sb="32" eb="36">
      <t>メイショウヘンコウ</t>
    </rPh>
    <phoneticPr fontId="3"/>
  </si>
  <si>
    <t>※朝日新聞多賀城店は河北新報高砂中野栄店・本塩釜店・玉川店・ 多賀城店・七ヶ浜店に統合されました。</t>
    <phoneticPr fontId="3"/>
  </si>
  <si>
    <r>
      <t>名取西</t>
    </r>
    <r>
      <rPr>
        <sz val="11"/>
        <color indexed="20"/>
        <rFont val="ＭＳ Ｐ明朝"/>
        <family val="1"/>
        <charset val="128"/>
      </rPr>
      <t>※</t>
    </r>
    <rPh sb="0" eb="2">
      <t>ナトリ</t>
    </rPh>
    <rPh sb="2" eb="3">
      <t>ニシ</t>
    </rPh>
    <phoneticPr fontId="3"/>
  </si>
  <si>
    <r>
      <t>本塩釜</t>
    </r>
    <r>
      <rPr>
        <sz val="9"/>
        <color indexed="20"/>
        <rFont val="ＭＳ Ｐ明朝"/>
        <family val="1"/>
        <charset val="128"/>
      </rPr>
      <t>※</t>
    </r>
    <rPh sb="0" eb="3">
      <t>ホンシオガマ</t>
    </rPh>
    <phoneticPr fontId="3"/>
  </si>
  <si>
    <r>
      <t>塩釜西部</t>
    </r>
    <r>
      <rPr>
        <sz val="9"/>
        <color indexed="20"/>
        <rFont val="ＭＳ Ｐ明朝"/>
        <family val="1"/>
        <charset val="128"/>
      </rPr>
      <t>※</t>
    </r>
    <rPh sb="0" eb="2">
      <t>シオガマ</t>
    </rPh>
    <rPh sb="2" eb="4">
      <t>セイブ</t>
    </rPh>
    <phoneticPr fontId="3"/>
  </si>
  <si>
    <t>・河北新富町店は、本塩釜店と名称が変わりました。（2022.05.01）</t>
    <rPh sb="1" eb="3">
      <t>カホク</t>
    </rPh>
    <rPh sb="3" eb="4">
      <t>シン</t>
    </rPh>
    <rPh sb="4" eb="6">
      <t>トミマチ</t>
    </rPh>
    <rPh sb="6" eb="7">
      <t>テン</t>
    </rPh>
    <rPh sb="9" eb="12">
      <t>ホンシオガマ</t>
    </rPh>
    <rPh sb="12" eb="13">
      <t>テン</t>
    </rPh>
    <rPh sb="14" eb="16">
      <t>メイショウ</t>
    </rPh>
    <rPh sb="17" eb="18">
      <t>カ</t>
    </rPh>
    <phoneticPr fontId="3"/>
  </si>
  <si>
    <t>・河北名取大手町は名取中央店と名称が変わりました。（2022.03.15）</t>
    <rPh sb="1" eb="3">
      <t>カホク</t>
    </rPh>
    <rPh sb="3" eb="5">
      <t>ナトリ</t>
    </rPh>
    <rPh sb="5" eb="8">
      <t>オオテマチ</t>
    </rPh>
    <rPh sb="9" eb="11">
      <t>ナトリ</t>
    </rPh>
    <rPh sb="11" eb="13">
      <t>チュウオウ</t>
    </rPh>
    <rPh sb="13" eb="14">
      <t>テン</t>
    </rPh>
    <phoneticPr fontId="3"/>
  </si>
  <si>
    <r>
      <t>名取中央</t>
    </r>
    <r>
      <rPr>
        <sz val="9"/>
        <color indexed="20"/>
        <rFont val="ＭＳ Ｐ明朝"/>
        <family val="1"/>
        <charset val="128"/>
      </rPr>
      <t>※</t>
    </r>
    <rPh sb="0" eb="2">
      <t>ナトリ</t>
    </rPh>
    <rPh sb="2" eb="4">
      <t>チュウオウ</t>
    </rPh>
    <phoneticPr fontId="3"/>
  </si>
  <si>
    <t xml:space="preserve">     ・河北清水沢店は、塩釜西部店と名称が変わりました。（2022.05.01）</t>
    <rPh sb="6" eb="8">
      <t>カホク</t>
    </rPh>
    <rPh sb="8" eb="11">
      <t>シミズサワ</t>
    </rPh>
    <rPh sb="14" eb="16">
      <t>シオガマ</t>
    </rPh>
    <rPh sb="16" eb="17">
      <t>ニシ</t>
    </rPh>
    <rPh sb="17" eb="18">
      <t>ブ</t>
    </rPh>
    <rPh sb="18" eb="19">
      <t>テン</t>
    </rPh>
    <rPh sb="20" eb="22">
      <t>メイショウ</t>
    </rPh>
    <rPh sb="23" eb="24">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</si>
</sst>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m&quot;月&quot;d&quot;日&quot;\(aaa\)"/>
    <numFmt numFmtId="178" formatCode="[$-411]ggge&quot;年&quot;m&quot;月&quot;d&quot;日&quot;\(aaa\)"/>
    <numFmt numFmtId="179" formatCode="#,##0_);[Red]\(#,##0\)"/>
    <numFmt numFmtId="180" formatCode="#,##0_ ;[Red]\-#,##0\ "/>
    <numFmt numFmtId="181" formatCode="yyyy&quot;年&quot;m&quot;月&quot;d&quot;日&quot;\(aaa\)"/>
    <numFmt numFmtId="182" formatCode="yyyy&quot;年&quot;m&quot;月&quot;d&quot;日&quot;\(aaa\)&quot;折&quot;&quot;込&quot;"/>
    <numFmt numFmtId="184" formatCode="yyyy&quot;年&quot;m&quot;月&quot;d&quot;日&quot;\ &quot;改&quot;&quot;定&quot;"/>
    <numFmt numFmtId="185" formatCode="m/d\ &quot;改&quot;&quot;定&quot;"/>
    <numFmt numFmtId="186" formatCode="m/d&quot;改定&quot;"/>
    <numFmt numFmtId="188" formatCode="\(\ yyyy&quot;年&quot;m&quot;月&quot;d&quot;日&quot;&quot;版&quot;\ \)"/>
    <numFmt numFmtId="191" formatCode="yyyy/m/d\ &quot;改&quot;&quot;定&quot;"/>
  </numFmts>
  <fonts count="26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6.5"/>
      <name val="ＭＳ 明朝"/>
      <family val="1"/>
      <charset val="128"/>
    </font>
    <font>
      <b/>
      <i/>
      <sz val="10"/>
      <color indexed="10"/>
      <name val="ＭＳ Ｐ明朝"/>
      <family val="1"/>
      <charset val="128"/>
    </font>
    <font>
      <b/>
      <i/>
      <sz val="9"/>
      <name val="ＭＳ Ｐゴシック"/>
      <family val="3"/>
      <charset val="128"/>
    </font>
    <font>
      <sz val="7.5"/>
      <name val="ＭＳ Ｐ明朝"/>
      <family val="1"/>
      <charset val="128"/>
    </font>
    <font>
      <sz val="8"/>
      <name val="ＭＳ Ｐ明朝"/>
      <family val="1"/>
      <charset val="128"/>
    </font>
    <font>
      <sz val="6.5"/>
      <name val="ＭＳ Ｐ明朝"/>
      <family val="1"/>
      <charset val="128"/>
    </font>
    <font>
      <sz val="9"/>
      <color indexed="10"/>
      <name val="ＭＳ Ｐゴシック"/>
      <family val="3"/>
      <charset val="128"/>
    </font>
    <font>
      <sz val="6.9"/>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b/>
      <sz val="12"/>
      <name val="ＭＳ ゴシック"/>
      <family val="3"/>
      <charset val="128"/>
    </font>
    <font>
      <sz val="10"/>
      <color indexed="8"/>
      <name val="ＭＳ 明朝"/>
      <family val="1"/>
      <charset val="128"/>
    </font>
    <font>
      <sz val="10"/>
      <name val="ＭＳ Ｐ明朝"/>
      <family val="1"/>
      <charset val="128"/>
    </font>
    <font>
      <sz val="10"/>
      <color indexed="8"/>
      <name val="ＭＳ Ｐ明朝"/>
      <family val="1"/>
      <charset val="128"/>
    </font>
    <font>
      <sz val="14"/>
      <name val="ＭＳ Ｐ明朝"/>
      <family val="1"/>
      <charset val="128"/>
    </font>
    <font>
      <sz val="6"/>
      <name val="ＭＳ Ｐ明朝"/>
      <family val="1"/>
      <charset val="128"/>
    </font>
    <font>
      <sz val="11"/>
      <color indexed="8"/>
      <name val="ＭＳ Ｐゴシック"/>
      <family val="3"/>
      <charset val="128"/>
    </font>
    <font>
      <sz val="24"/>
      <name val="ＲＦＰナウ-ＧＵ"/>
      <family val="3"/>
      <charset val="128"/>
    </font>
    <font>
      <b/>
      <sz val="10"/>
      <color indexed="9"/>
      <name val="ＭＳ Ｐゴシック"/>
      <family val="3"/>
      <charset val="128"/>
    </font>
    <font>
      <b/>
      <sz val="6"/>
      <color indexed="9"/>
      <name val="ＭＳ Ｐゴシック"/>
      <family val="3"/>
      <charset val="128"/>
    </font>
    <font>
      <b/>
      <sz val="5"/>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32"/>
      <name val="HGP行書体"/>
      <family val="4"/>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4"/>
      <name val="ＭＳ Ｐ明朝"/>
      <family val="1"/>
      <charset val="128"/>
    </font>
    <font>
      <b/>
      <i/>
      <sz val="12"/>
      <name val="ＭＳ Ｐ明朝"/>
      <family val="1"/>
      <charset val="128"/>
    </font>
    <font>
      <sz val="8"/>
      <color indexed="20"/>
      <name val="ＭＳ Ｐゴシック"/>
      <family val="3"/>
      <charset val="128"/>
    </font>
    <font>
      <b/>
      <i/>
      <sz val="9"/>
      <name val="ＭＳ ゴシック"/>
      <family val="3"/>
      <charset val="128"/>
    </font>
    <font>
      <b/>
      <sz val="8"/>
      <name val="ＭＳ Ｐゴシック"/>
      <family val="3"/>
      <charset val="128"/>
    </font>
    <font>
      <b/>
      <i/>
      <sz val="10"/>
      <name val="ＭＳ Ｐゴシック"/>
      <family val="3"/>
      <charset val="128"/>
    </font>
    <font>
      <b/>
      <sz val="9"/>
      <name val="ＭＳ Ｐ明朝"/>
      <family val="1"/>
      <charset val="128"/>
    </font>
    <font>
      <b/>
      <sz val="8"/>
      <name val="ＭＳ Ｐ明朝"/>
      <family val="1"/>
      <charset val="128"/>
    </font>
    <font>
      <sz val="11"/>
      <name val="ＭＳ Ｐゴシック"/>
      <family val="3"/>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b/>
      <i/>
      <sz val="9"/>
      <color indexed="10"/>
      <name val="ＭＳ Ｐ明朝"/>
      <family val="1"/>
      <charset val="128"/>
    </font>
    <font>
      <sz val="6.5"/>
      <color indexed="20"/>
      <name val="ＭＳ Ｐ明朝"/>
      <family val="1"/>
      <charset val="128"/>
    </font>
    <font>
      <sz val="7"/>
      <color indexed="20"/>
      <name val="ＭＳ Ｐ明朝"/>
      <family val="1"/>
      <charset val="128"/>
    </font>
    <font>
      <sz val="7.5"/>
      <color indexed="20"/>
      <name val="ＭＳ Ｐ明朝"/>
      <family val="1"/>
      <charset val="128"/>
    </font>
    <font>
      <b/>
      <i/>
      <sz val="10"/>
      <name val="ＭＳ Ｐ明朝"/>
      <family val="1"/>
      <charset val="128"/>
    </font>
    <font>
      <sz val="6.9"/>
      <color indexed="20"/>
      <name val="ＭＳ Ｐ明朝"/>
      <family val="1"/>
      <charset val="128"/>
    </font>
    <font>
      <sz val="11"/>
      <color indexed="20"/>
      <name val="ＭＳ Ｐ明朝"/>
      <family val="1"/>
      <charset val="128"/>
    </font>
    <font>
      <sz val="6"/>
      <color indexed="20"/>
      <name val="ＭＳ Ｐ明朝"/>
      <family val="1"/>
      <charset val="128"/>
    </font>
    <font>
      <b/>
      <sz val="6"/>
      <name val="ＭＳ Ｐ明朝"/>
      <family val="1"/>
      <charset val="128"/>
    </font>
    <font>
      <sz val="9"/>
      <color indexed="10"/>
      <name val="ＭＳ Ｐ明朝"/>
      <family val="1"/>
      <charset val="128"/>
    </font>
    <font>
      <b/>
      <i/>
      <sz val="11"/>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i/>
      <sz val="9"/>
      <color indexed="12"/>
      <name val="ＭＳ Ｐ明朝"/>
      <family val="1"/>
      <charset val="128"/>
    </font>
    <font>
      <sz val="9"/>
      <color indexed="8"/>
      <name val="ＭＳ Ｐ明朝"/>
      <family val="1"/>
      <charset val="128"/>
    </font>
    <font>
      <b/>
      <i/>
      <sz val="10"/>
      <color indexed="12"/>
      <name val="ＤＦ特太ゴシック体"/>
      <family val="3"/>
      <charset val="128"/>
    </font>
    <font>
      <b/>
      <i/>
      <sz val="12"/>
      <color indexed="12"/>
      <name val="ＤＦ特太ゴシック体"/>
      <family val="3"/>
      <charset val="128"/>
    </font>
    <font>
      <b/>
      <i/>
      <sz val="11"/>
      <color indexed="12"/>
      <name val="ＤＦ特太ゴシック体"/>
      <family val="3"/>
      <charset val="128"/>
    </font>
    <font>
      <b/>
      <i/>
      <sz val="9"/>
      <color indexed="12"/>
      <name val="ＤＦ特太ゴシック体"/>
      <family val="3"/>
      <charset val="128"/>
    </font>
    <font>
      <b/>
      <i/>
      <sz val="10"/>
      <color indexed="12"/>
      <name val="ＤＦＰ特太ゴシック体"/>
      <family val="3"/>
      <charset val="128"/>
    </font>
    <font>
      <b/>
      <i/>
      <sz val="10"/>
      <color indexed="10"/>
      <name val="ＤＦ特太ゴシック体"/>
      <family val="3"/>
      <charset val="128"/>
    </font>
    <font>
      <b/>
      <i/>
      <sz val="11"/>
      <color indexed="10"/>
      <name val="ＤＦ特太ゴシック体"/>
      <family val="3"/>
      <charset val="128"/>
    </font>
    <font>
      <b/>
      <i/>
      <sz val="9"/>
      <color indexed="10"/>
      <name val="ＤＦ特太ゴシック体"/>
      <family val="3"/>
      <charset val="128"/>
    </font>
    <font>
      <sz val="12"/>
      <name val="HGP創英角ｺﾞｼｯｸUB"/>
      <family val="3"/>
      <charset val="128"/>
    </font>
    <font>
      <sz val="11"/>
      <name val="HGP創英角ｺﾞｼｯｸUB"/>
      <family val="3"/>
      <charset val="128"/>
    </font>
    <font>
      <sz val="11"/>
      <name val="HGPｺﾞｼｯｸE"/>
      <family val="3"/>
      <charset val="128"/>
    </font>
    <font>
      <b/>
      <i/>
      <sz val="12"/>
      <color indexed="12"/>
      <name val="ＤＦ特太ゴシック"/>
      <family val="3"/>
      <charset val="128"/>
    </font>
    <font>
      <sz val="9"/>
      <color indexed="61"/>
      <name val="ＭＳ Ｐ明朝"/>
      <family val="1"/>
      <charset val="128"/>
    </font>
    <font>
      <sz val="14"/>
      <name val="HG創英角ｺﾞｼｯｸUB"/>
      <family val="3"/>
      <charset val="128"/>
    </font>
    <font>
      <sz val="10"/>
      <name val="HGP創英角ｺﾞｼｯｸUB"/>
      <family val="3"/>
      <charset val="128"/>
    </font>
    <font>
      <sz val="11"/>
      <color indexed="9"/>
      <name val="HGP創英角ｺﾞｼｯｸUB"/>
      <family val="3"/>
      <charset val="128"/>
    </font>
    <font>
      <sz val="10"/>
      <name val="HGPｺﾞｼｯｸE"/>
      <family val="3"/>
      <charset val="128"/>
    </font>
    <font>
      <sz val="9"/>
      <color indexed="9"/>
      <name val="HGP創英角ｺﾞｼｯｸUB"/>
      <family val="3"/>
      <charset val="128"/>
    </font>
    <font>
      <sz val="10"/>
      <color indexed="9"/>
      <name val="HGP創英角ｺﾞｼｯｸUB"/>
      <family val="3"/>
      <charset val="128"/>
    </font>
    <font>
      <b/>
      <i/>
      <sz val="10"/>
      <color indexed="12"/>
      <name val="ＭＳ Ｐゴシック"/>
      <family val="3"/>
      <charset val="128"/>
    </font>
    <font>
      <sz val="10"/>
      <color indexed="8"/>
      <name val="ＭＳ Ｐゴシック"/>
      <family val="3"/>
      <charset val="128"/>
    </font>
    <font>
      <b/>
      <i/>
      <sz val="10"/>
      <color indexed="17"/>
      <name val="ＤＦ特太ゴシック体"/>
      <family val="3"/>
      <charset val="128"/>
    </font>
    <font>
      <sz val="10"/>
      <color indexed="2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明朝"/>
      <family val="1"/>
      <charset val="128"/>
    </font>
    <font>
      <sz val="12"/>
      <color indexed="8"/>
      <name val="ＭＳ Ｐ明朝"/>
      <family val="1"/>
      <charset val="128"/>
    </font>
    <font>
      <b/>
      <i/>
      <sz val="16"/>
      <color indexed="12"/>
      <name val="ＭＳ Ｐ明朝"/>
      <family val="1"/>
      <charset val="128"/>
    </font>
    <font>
      <b/>
      <sz val="12"/>
      <color indexed="9"/>
      <name val="ＭＳ Ｐゴシック"/>
      <family val="3"/>
      <charset val="128"/>
    </font>
    <font>
      <b/>
      <sz val="11"/>
      <name val="ＭＳ Ｐゴシック"/>
      <family val="3"/>
      <charset val="128"/>
    </font>
    <font>
      <b/>
      <sz val="12"/>
      <color indexed="8"/>
      <name val="ＭＳ Ｐゴシック"/>
      <family val="3"/>
      <charset val="128"/>
    </font>
    <font>
      <b/>
      <sz val="10"/>
      <name val="ＭＳ Ｐゴシック"/>
      <family val="3"/>
      <charset val="128"/>
    </font>
    <font>
      <sz val="9"/>
      <name val="ＪＳ明朝"/>
      <family val="1"/>
      <charset val="128"/>
    </font>
    <font>
      <sz val="9"/>
      <name val="HGSｺﾞｼｯｸE"/>
      <family val="3"/>
      <charset val="128"/>
    </font>
    <font>
      <sz val="11"/>
      <color indexed="10"/>
      <name val="HGPｺﾞｼｯｸE"/>
      <family val="3"/>
      <charset val="128"/>
    </font>
    <font>
      <sz val="10"/>
      <color indexed="10"/>
      <name val="HGPｺﾞｼｯｸE"/>
      <family val="3"/>
      <charset val="128"/>
    </font>
    <font>
      <sz val="8"/>
      <color indexed="20"/>
      <name val="HGPｺﾞｼｯｸE"/>
      <family val="3"/>
      <charset val="128"/>
    </font>
    <font>
      <sz val="8"/>
      <color indexed="20"/>
      <name val="HGSｺﾞｼｯｸE"/>
      <family val="3"/>
      <charset val="128"/>
    </font>
    <font>
      <b/>
      <sz val="11"/>
      <name val="HGPｺﾞｼｯｸE"/>
      <family val="3"/>
      <charset val="128"/>
    </font>
    <font>
      <sz val="18"/>
      <name val="ＭＳ Ｐゴシック"/>
      <family val="3"/>
      <charset val="128"/>
    </font>
    <font>
      <b/>
      <i/>
      <sz val="18"/>
      <color indexed="12"/>
      <name val="ＤＦ特太ゴシック体"/>
      <family val="3"/>
      <charset val="128"/>
    </font>
    <font>
      <sz val="9"/>
      <color indexed="17"/>
      <name val="ＭＳ Ｐゴシック"/>
      <family val="3"/>
      <charset val="128"/>
    </font>
    <font>
      <sz val="9"/>
      <color indexed="17"/>
      <name val="HGPｺﾞｼｯｸE"/>
      <family val="3"/>
      <charset val="128"/>
    </font>
    <font>
      <sz val="14"/>
      <name val="HGP創英角ｺﾞｼｯｸUB"/>
      <family val="3"/>
      <charset val="128"/>
    </font>
    <font>
      <sz val="16"/>
      <name val="ＭＳ Ｐゴシック"/>
      <family val="3"/>
      <charset val="128"/>
    </font>
    <font>
      <b/>
      <sz val="9"/>
      <color indexed="81"/>
      <name val="ＭＳ Ｐゴシック"/>
      <family val="3"/>
      <charset val="128"/>
    </font>
    <font>
      <sz val="9"/>
      <color indexed="20"/>
      <name val="HGSｺﾞｼｯｸE"/>
      <family val="3"/>
      <charset val="128"/>
    </font>
    <font>
      <sz val="9"/>
      <color indexed="81"/>
      <name val="ＭＳ Ｐゴシック"/>
      <family val="3"/>
      <charset val="128"/>
    </font>
    <font>
      <b/>
      <sz val="11"/>
      <name val="ＭＳ Ｐ明朝"/>
      <family val="1"/>
      <charset val="128"/>
    </font>
    <font>
      <sz val="9"/>
      <name val="HGP創英角ｺﾞｼｯｸUB"/>
      <family val="3"/>
      <charset val="128"/>
    </font>
    <font>
      <b/>
      <i/>
      <sz val="8"/>
      <color indexed="10"/>
      <name val="ＭＳ Ｐ明朝"/>
      <family val="1"/>
      <charset val="128"/>
    </font>
    <font>
      <sz val="7.5"/>
      <color indexed="61"/>
      <name val="ＭＳ Ｐ明朝"/>
      <family val="1"/>
      <charset val="128"/>
    </font>
    <font>
      <b/>
      <sz val="8"/>
      <color indexed="20"/>
      <name val="ＭＳ Ｐ明朝"/>
      <family val="1"/>
      <charset val="128"/>
    </font>
    <font>
      <b/>
      <i/>
      <sz val="8"/>
      <color indexed="12"/>
      <name val="ＤＦ特太ゴシック体"/>
      <family val="3"/>
      <charset val="128"/>
    </font>
    <font>
      <sz val="10"/>
      <name val="ＭＳ ゴシック"/>
      <family val="3"/>
      <charset val="128"/>
    </font>
    <font>
      <sz val="16"/>
      <name val="ＤＦ平成ゴシック体W7"/>
      <family val="3"/>
      <charset val="128"/>
    </font>
    <font>
      <sz val="13"/>
      <name val="ＭＳ ゴシック"/>
      <family val="3"/>
      <charset val="128"/>
    </font>
    <font>
      <sz val="14"/>
      <name val="ＤＦ平成ゴシック体W7"/>
      <family val="3"/>
      <charset val="128"/>
    </font>
    <font>
      <sz val="13"/>
      <name val="ＭＳ 明朝"/>
      <family val="1"/>
      <charset val="128"/>
    </font>
    <font>
      <sz val="13"/>
      <name val="ＤＦ平成ゴシック体W7"/>
      <family val="3"/>
      <charset val="128"/>
    </font>
    <font>
      <b/>
      <i/>
      <sz val="8"/>
      <name val="ＭＳ Ｐ明朝"/>
      <family val="1"/>
      <charset val="128"/>
    </font>
    <font>
      <sz val="8"/>
      <color indexed="61"/>
      <name val="ＭＳ Ｐ明朝"/>
      <family val="1"/>
      <charset val="128"/>
    </font>
    <font>
      <sz val="9"/>
      <color indexed="9"/>
      <name val="ＭＳ Ｐゴシック"/>
      <family val="3"/>
      <charset val="128"/>
    </font>
    <font>
      <sz val="9"/>
      <color indexed="23"/>
      <name val="ＭＳ Ｐゴシック"/>
      <family val="3"/>
      <charset val="128"/>
    </font>
    <font>
      <sz val="9"/>
      <color indexed="63"/>
      <name val="ＭＳ Ｐゴシック"/>
      <family val="3"/>
      <charset val="128"/>
    </font>
    <font>
      <sz val="10"/>
      <name val="メイリオ"/>
      <family val="3"/>
      <charset val="128"/>
    </font>
    <font>
      <sz val="9"/>
      <name val="メイリオ"/>
      <family val="3"/>
      <charset val="128"/>
    </font>
    <font>
      <sz val="8"/>
      <name val="メイリオ"/>
      <family val="3"/>
      <charset val="128"/>
    </font>
    <font>
      <sz val="9"/>
      <color indexed="20"/>
      <name val="ＭＳ Ｐ明朝"/>
      <family val="1"/>
      <charset val="128"/>
    </font>
    <font>
      <sz val="9"/>
      <color indexed="36"/>
      <name val="ＭＳ Ｐ明朝"/>
      <family val="1"/>
      <charset val="128"/>
    </font>
    <font>
      <sz val="9"/>
      <color indexed="20"/>
      <name val="ＭＳ Ｐ明朝"/>
      <family val="1"/>
      <charset val="128"/>
    </font>
    <font>
      <sz val="9"/>
      <color indexed="36"/>
      <name val="ＭＳ Ｐ明朝"/>
      <family val="1"/>
      <charset val="128"/>
    </font>
    <font>
      <sz val="11"/>
      <color indexed="20"/>
      <name val="ＭＳ Ｐ明朝"/>
      <family val="1"/>
      <charset val="128"/>
    </font>
    <font>
      <sz val="9"/>
      <color indexed="20"/>
      <name val="ＭＳ Ｐ明朝"/>
      <family val="1"/>
      <charset val="128"/>
    </font>
    <font>
      <sz val="9"/>
      <color indexed="20"/>
      <name val="HGPｺﾞｼｯｸE"/>
      <family val="3"/>
      <charset val="128"/>
    </font>
    <font>
      <sz val="8"/>
      <color indexed="20"/>
      <name val="ＭＳ Ｐ明朝"/>
      <family val="1"/>
      <charset val="128"/>
    </font>
    <font>
      <sz val="9"/>
      <color indexed="20"/>
      <name val="ＭＳ Ｐ明朝"/>
      <family val="1"/>
      <charset val="128"/>
    </font>
    <font>
      <sz val="9"/>
      <color indexed="10"/>
      <name val="ＭＳ Ｐ明朝"/>
      <family val="1"/>
      <charset val="128"/>
    </font>
    <font>
      <sz val="9"/>
      <color indexed="20"/>
      <name val="ＭＳ Ｐ明朝"/>
      <family val="1"/>
      <charset val="128"/>
    </font>
    <font>
      <sz val="9"/>
      <color indexed="20"/>
      <name val="ＭＳ Ｐ明朝"/>
      <family val="1"/>
      <charset val="128"/>
    </font>
    <font>
      <sz val="8"/>
      <color indexed="20"/>
      <name val="ＭＳ Ｐ明朝"/>
      <family val="1"/>
      <charset val="128"/>
    </font>
    <font>
      <sz val="9"/>
      <color indexed="20"/>
      <name val="ＭＳ Ｐ明朝"/>
      <family val="1"/>
      <charset val="128"/>
    </font>
    <font>
      <sz val="8"/>
      <color indexed="25"/>
      <name val="ＭＳ Ｐ明朝"/>
      <family val="1"/>
      <charset val="128"/>
    </font>
    <font>
      <sz val="18"/>
      <color indexed="56"/>
      <name val="ＭＳ Ｐゴシック"/>
      <family val="3"/>
      <charset val="128"/>
    </font>
    <font>
      <sz val="9"/>
      <color indexed="20"/>
      <name val="ＭＳ Ｐ明朝"/>
      <family val="1"/>
      <charset val="128"/>
    </font>
    <font>
      <sz val="6"/>
      <color indexed="20"/>
      <name val="ＭＳ Ｐ明朝"/>
      <family val="1"/>
      <charset val="128"/>
    </font>
    <font>
      <sz val="9"/>
      <color indexed="20"/>
      <name val="ＭＳ Ｐ明朝"/>
      <family val="1"/>
      <charset val="128"/>
    </font>
    <font>
      <sz val="9"/>
      <color indexed="20"/>
      <name val="ＭＳ Ｐ明朝"/>
      <family val="1"/>
      <charset val="128"/>
    </font>
    <font>
      <sz val="7.5"/>
      <color indexed="20"/>
      <name val="ＭＳ Ｐ明朝"/>
      <family val="1"/>
      <charset val="128"/>
    </font>
    <font>
      <sz val="16"/>
      <name val="HGP創英角ｺﾞｼｯｸUB"/>
      <family val="3"/>
      <charset val="128"/>
    </font>
    <font>
      <sz val="11"/>
      <color indexed="20"/>
      <name val="ＭＳ Ｐ明朝"/>
      <family val="1"/>
      <charset val="128"/>
    </font>
    <font>
      <sz val="9"/>
      <color indexed="20"/>
      <name val="ＭＳ Ｐ明朝"/>
      <family val="1"/>
      <charset val="128"/>
    </font>
    <font>
      <sz val="6"/>
      <color indexed="20"/>
      <name val="ＭＳ Ｐ明朝"/>
      <family val="1"/>
      <charset val="128"/>
    </font>
    <font>
      <b/>
      <sz val="9"/>
      <color indexed="20"/>
      <name val="ＭＳ Ｐ明朝"/>
      <family val="1"/>
      <charset val="128"/>
    </font>
    <font>
      <sz val="9"/>
      <color indexed="20"/>
      <name val="ＭＳ Ｐ明朝"/>
      <family val="1"/>
      <charset val="128"/>
    </font>
    <font>
      <b/>
      <sz val="16"/>
      <color indexed="8"/>
      <name val="ＭＳ ゴシック"/>
      <family val="3"/>
      <charset val="128"/>
    </font>
    <font>
      <b/>
      <sz val="10"/>
      <color indexed="8"/>
      <name val="ＭＳ ゴシック"/>
      <family val="3"/>
      <charset val="128"/>
    </font>
    <font>
      <sz val="8"/>
      <color indexed="8"/>
      <name val="ＭＳ 明朝"/>
      <family val="1"/>
      <charset val="128"/>
    </font>
    <font>
      <sz val="16"/>
      <name val="ＭＳ ゴシック"/>
      <family val="3"/>
      <charset val="128"/>
    </font>
    <font>
      <sz val="11"/>
      <name val="ＭＳ ゴシック"/>
      <family val="3"/>
      <charset val="128"/>
    </font>
    <font>
      <sz val="12"/>
      <color indexed="8"/>
      <name val="ＭＳ 明朝"/>
      <family val="1"/>
      <charset val="128"/>
    </font>
    <font>
      <sz val="12"/>
      <name val="ＭＳ ゴシック"/>
      <family val="3"/>
      <charset val="128"/>
    </font>
    <font>
      <b/>
      <sz val="12"/>
      <color indexed="8"/>
      <name val="ＭＳ ゴシック"/>
      <family val="3"/>
      <charset val="128"/>
    </font>
    <font>
      <sz val="11"/>
      <color indexed="20"/>
      <name val="ＭＳ Ｐ明朝"/>
      <family val="1"/>
      <charset val="128"/>
    </font>
    <font>
      <sz val="8"/>
      <color indexed="20"/>
      <name val="ＭＳ Ｐ明朝"/>
      <family val="1"/>
      <charset val="128"/>
    </font>
    <font>
      <sz val="9"/>
      <color indexed="20"/>
      <name val="ＭＳ Ｐ明朝"/>
      <family val="1"/>
      <charset val="128"/>
    </font>
    <font>
      <sz val="9"/>
      <color indexed="20"/>
      <name val="ＭＳ Ｐ明朝"/>
      <family val="1"/>
      <charset val="128"/>
    </font>
    <font>
      <b/>
      <sz val="10"/>
      <name val="ＭＳ Ｐ明朝"/>
      <family val="1"/>
      <charset val="128"/>
    </font>
    <font>
      <sz val="11"/>
      <color indexed="20"/>
      <name val="ＭＳ Ｐ明朝"/>
      <family val="1"/>
      <charset val="128"/>
    </font>
    <font>
      <b/>
      <sz val="6.5"/>
      <name val="ＭＳ Ｐ明朝"/>
      <family val="1"/>
      <charset val="128"/>
    </font>
    <font>
      <sz val="8"/>
      <color indexed="36"/>
      <name val="ＭＳ Ｐ明朝"/>
      <family val="1"/>
      <charset val="128"/>
    </font>
    <font>
      <sz val="8"/>
      <color indexed="36"/>
      <name val="ＭＳ Ｐ明朝"/>
      <family val="1"/>
      <charset val="128"/>
    </font>
    <font>
      <sz val="6"/>
      <color indexed="36"/>
      <name val="ＭＳ Ｐ明朝"/>
      <family val="1"/>
      <charset val="128"/>
    </font>
    <font>
      <sz val="7"/>
      <color indexed="20"/>
      <name val="ＭＳ Ｐ明朝"/>
      <family val="1"/>
      <charset val="128"/>
    </font>
    <font>
      <sz val="7.5"/>
      <name val="ＭＳ 明朝"/>
      <family val="1"/>
      <charset val="128"/>
    </font>
    <font>
      <sz val="9"/>
      <color indexed="10"/>
      <name val="ＭＳ Ｐ明朝"/>
      <family val="1"/>
      <charset val="128"/>
    </font>
    <font>
      <sz val="8"/>
      <color indexed="36"/>
      <name val="ＭＳ Ｐ明朝"/>
      <family val="1"/>
      <charset val="128"/>
    </font>
    <font>
      <sz val="8"/>
      <color indexed="36"/>
      <name val="ＭＳ Ｐ明朝"/>
      <family val="1"/>
      <charset val="128"/>
    </font>
    <font>
      <sz val="11"/>
      <color indexed="20"/>
      <name val="ＭＳ Ｐ明朝"/>
      <family val="1"/>
      <charset val="128"/>
    </font>
    <font>
      <sz val="9"/>
      <color indexed="20"/>
      <name val="ＭＳ Ｐ明朝"/>
      <family val="1"/>
      <charset val="128"/>
    </font>
    <font>
      <sz val="10"/>
      <color indexed="20"/>
      <name val="ＭＳ Ｐ明朝"/>
      <family val="1"/>
      <charset val="128"/>
    </font>
    <font>
      <sz val="8"/>
      <color rgb="FF800080"/>
      <name val="ＭＳ Ｐ明朝"/>
      <family val="1"/>
      <charset val="128"/>
    </font>
    <font>
      <sz val="9"/>
      <color rgb="FF800080"/>
      <name val="ＭＳ 明朝"/>
      <family val="1"/>
      <charset val="128"/>
    </font>
    <font>
      <sz val="11"/>
      <color rgb="FF800080"/>
      <name val="ＭＳ Ｐ明朝"/>
      <family val="1"/>
      <charset val="128"/>
    </font>
    <font>
      <sz val="8"/>
      <color rgb="FF800080"/>
      <name val="ＭＳ Ｐゴシック"/>
      <family val="3"/>
      <charset val="128"/>
    </font>
    <font>
      <sz val="9"/>
      <color rgb="FF800080"/>
      <name val="ＭＳ Ｐ明朝"/>
      <family val="1"/>
      <charset val="128"/>
    </font>
    <font>
      <sz val="6"/>
      <color rgb="FF800080"/>
      <name val="ＭＳ Ｐ明朝"/>
      <family val="1"/>
      <charset val="128"/>
    </font>
    <font>
      <sz val="9"/>
      <color indexed="2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b/>
      <sz val="14"/>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b/>
      <sz val="14"/>
      <color theme="0"/>
      <name val="ＭＳ Ｐゴシック"/>
      <family val="3"/>
      <charset val="128"/>
    </font>
    <font>
      <sz val="9"/>
      <color theme="1"/>
      <name val="ＭＳ Ｐ明朝"/>
      <family val="1"/>
      <charset val="128"/>
    </font>
    <font>
      <sz val="6.5"/>
      <color rgb="FF800080"/>
      <name val="ＭＳ Ｐ明朝"/>
      <family val="1"/>
      <charset val="128"/>
    </font>
    <font>
      <sz val="9"/>
      <color rgb="FF800080"/>
      <name val="ＭＳ Ｐゴシック"/>
      <family val="3"/>
      <charset val="128"/>
    </font>
    <font>
      <sz val="9"/>
      <color theme="9" tint="-0.499984740745262"/>
      <name val="ＭＳ Ｐゴシック"/>
      <family val="3"/>
      <charset val="128"/>
    </font>
    <font>
      <sz val="9"/>
      <color theme="9" tint="-0.499984740745262"/>
      <name val="ＭＳ Ｐ明朝"/>
      <family val="1"/>
      <charset val="128"/>
    </font>
    <font>
      <sz val="7"/>
      <color rgb="FF800080"/>
      <name val="ＭＳ Ｐ明朝"/>
      <family val="1"/>
      <charset val="128"/>
    </font>
    <font>
      <sz val="12"/>
      <color theme="1"/>
      <name val="ＭＳ Ｐゴシック"/>
      <family val="3"/>
      <charset val="128"/>
    </font>
    <font>
      <b/>
      <i/>
      <sz val="10"/>
      <color rgb="FF0000FF"/>
      <name val="ＤＦ特太ゴシック体"/>
      <family val="3"/>
      <charset val="128"/>
    </font>
    <font>
      <b/>
      <sz val="9"/>
      <color rgb="FF800080"/>
      <name val="ＭＳ Ｐ明朝"/>
      <family val="1"/>
      <charset val="128"/>
    </font>
    <font>
      <sz val="8"/>
      <color rgb="FFFF0000"/>
      <name val="ＭＳ Ｐ明朝"/>
      <family val="1"/>
      <charset val="128"/>
    </font>
    <font>
      <sz val="8"/>
      <color rgb="FFFF0000"/>
      <name val="ＭＳ 明朝"/>
      <family val="1"/>
      <charset val="128"/>
    </font>
    <font>
      <sz val="8"/>
      <color rgb="FF800080"/>
      <name val="ＭＳ 明朝"/>
      <family val="1"/>
      <charset val="128"/>
    </font>
    <font>
      <b/>
      <sz val="6"/>
      <color rgb="FF800080"/>
      <name val="ＭＳ Ｐ明朝"/>
      <family val="1"/>
      <charset val="128"/>
    </font>
    <font>
      <sz val="6"/>
      <color rgb="FF7030A0"/>
      <name val="ＭＳ Ｐ明朝"/>
      <family val="1"/>
      <charset val="128"/>
    </font>
    <font>
      <sz val="7"/>
      <color rgb="FF7030A0"/>
      <name val="ＭＳ Ｐ明朝"/>
      <family val="1"/>
      <charset val="128"/>
    </font>
    <font>
      <b/>
      <sz val="8"/>
      <color rgb="FFFF0000"/>
      <name val="ＭＳ Ｐ明朝"/>
      <family val="1"/>
      <charset val="128"/>
    </font>
    <font>
      <b/>
      <sz val="9"/>
      <color rgb="FF990000"/>
      <name val="ＭＳ Ｐゴシック"/>
      <family val="3"/>
      <charset val="128"/>
    </font>
    <font>
      <sz val="9"/>
      <color rgb="FFFF0000"/>
      <name val="ＭＳ Ｐ明朝"/>
      <family val="1"/>
      <charset val="128"/>
    </font>
    <font>
      <sz val="9"/>
      <color rgb="FF008000"/>
      <name val="ＭＳ Ｐゴシック"/>
      <family val="3"/>
      <charset val="128"/>
    </font>
    <font>
      <b/>
      <i/>
      <sz val="10"/>
      <color rgb="FF008000"/>
      <name val="ＤＦ特太ゴシック体"/>
      <family val="3"/>
      <charset val="128"/>
    </font>
    <font>
      <b/>
      <sz val="9"/>
      <color rgb="FFFF0000"/>
      <name val="ＭＳ Ｐ明朝"/>
      <family val="1"/>
      <charset val="128"/>
    </font>
    <font>
      <b/>
      <sz val="10"/>
      <color rgb="FF990000"/>
      <name val="ＭＳ Ｐ明朝"/>
      <family val="1"/>
      <charset val="128"/>
    </font>
    <font>
      <b/>
      <i/>
      <sz val="10"/>
      <color theme="1"/>
      <name val="ＭＳ Ｐ明朝"/>
      <family val="1"/>
      <charset val="128"/>
    </font>
    <font>
      <b/>
      <i/>
      <sz val="14"/>
      <color rgb="FF0000FF"/>
      <name val="ＭＳ Ｐ明朝"/>
      <family val="1"/>
      <charset val="128"/>
    </font>
    <font>
      <b/>
      <i/>
      <sz val="16"/>
      <color rgb="FF0000FF"/>
      <name val="ＭＳ Ｐゴシック"/>
      <family val="3"/>
      <charset val="128"/>
    </font>
    <font>
      <b/>
      <i/>
      <sz val="11"/>
      <color rgb="FF0000FF"/>
      <name val="ＭＳ Ｐ明朝"/>
      <family val="1"/>
      <charset val="128"/>
    </font>
    <font>
      <b/>
      <i/>
      <sz val="14"/>
      <color rgb="FF0000FF"/>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2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hair">
        <color indexed="64"/>
      </left>
      <right/>
      <top style="hair">
        <color indexed="64"/>
      </top>
      <bottom style="double">
        <color indexed="64"/>
      </bottom>
      <diagonal/>
    </border>
    <border>
      <left/>
      <right/>
      <top style="double">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style="hair">
        <color indexed="64"/>
      </right>
      <top style="double">
        <color indexed="64"/>
      </top>
      <bottom style="thin">
        <color indexed="64"/>
      </bottom>
      <diagonal/>
    </border>
    <border>
      <left style="hair">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ck">
        <color indexed="64"/>
      </top>
      <bottom/>
      <diagonal/>
    </border>
    <border>
      <left style="thick">
        <color indexed="64"/>
      </left>
      <right/>
      <top style="thin">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hair">
        <color indexed="64"/>
      </top>
      <bottom style="double">
        <color indexed="64"/>
      </bottom>
      <diagonal/>
    </border>
    <border>
      <left style="thick">
        <color indexed="64"/>
      </left>
      <right/>
      <top/>
      <bottom style="thin">
        <color indexed="64"/>
      </bottom>
      <diagonal/>
    </border>
    <border>
      <left style="thick">
        <color indexed="64"/>
      </left>
      <right/>
      <top/>
      <bottom/>
      <diagonal/>
    </border>
    <border>
      <left style="thick">
        <color indexed="64"/>
      </left>
      <right/>
      <top style="dotted">
        <color indexed="64"/>
      </top>
      <bottom style="thick">
        <color indexed="64"/>
      </bottom>
      <diagonal/>
    </border>
    <border>
      <left/>
      <right/>
      <top style="hair">
        <color indexed="64"/>
      </top>
      <bottom/>
      <diagonal/>
    </border>
    <border>
      <left style="thick">
        <color indexed="64"/>
      </left>
      <right style="thick">
        <color indexed="64"/>
      </right>
      <top/>
      <bottom style="double">
        <color indexed="64"/>
      </bottom>
      <diagonal/>
    </border>
    <border>
      <left/>
      <right style="hair">
        <color indexed="64"/>
      </right>
      <top style="thin">
        <color indexed="64"/>
      </top>
      <bottom/>
      <diagonal/>
    </border>
    <border>
      <left style="thick">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thin">
        <color indexed="64"/>
      </right>
      <top/>
      <bottom/>
      <diagonal/>
    </border>
    <border>
      <left style="thick">
        <color indexed="64"/>
      </left>
      <right style="thick">
        <color indexed="64"/>
      </right>
      <top style="double">
        <color indexed="64"/>
      </top>
      <bottom style="thick">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style="thick">
        <color indexed="64"/>
      </right>
      <top style="thick">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ck">
        <color indexed="64"/>
      </left>
      <right style="hair">
        <color indexed="64"/>
      </right>
      <top/>
      <bottom/>
      <diagonal/>
    </border>
    <border>
      <left/>
      <right style="thick">
        <color indexed="64"/>
      </right>
      <top/>
      <bottom/>
      <diagonal/>
    </border>
    <border>
      <left/>
      <right style="thick">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ck">
        <color indexed="64"/>
      </right>
      <top style="hair">
        <color indexed="64"/>
      </top>
      <bottom style="double">
        <color indexed="64"/>
      </bottom>
      <diagonal/>
    </border>
    <border>
      <left/>
      <right style="thick">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ck">
        <color indexed="64"/>
      </left>
      <right style="thick">
        <color indexed="64"/>
      </right>
      <top style="thin">
        <color indexed="64"/>
      </top>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ck">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hair">
        <color indexed="64"/>
      </right>
      <top style="hair">
        <color indexed="64"/>
      </top>
      <bottom/>
      <diagonal/>
    </border>
    <border>
      <left style="thick">
        <color indexed="14"/>
      </left>
      <right/>
      <top style="thick">
        <color indexed="14"/>
      </top>
      <bottom style="thick">
        <color indexed="14"/>
      </bottom>
      <diagonal/>
    </border>
    <border>
      <left style="hair">
        <color indexed="64"/>
      </left>
      <right/>
      <top style="thick">
        <color indexed="14"/>
      </top>
      <bottom style="thick">
        <color indexed="14"/>
      </bottom>
      <diagonal/>
    </border>
    <border>
      <left/>
      <right style="hair">
        <color indexed="64"/>
      </right>
      <top style="thick">
        <color indexed="14"/>
      </top>
      <bottom style="thick">
        <color indexed="14"/>
      </bottom>
      <diagonal/>
    </border>
    <border>
      <left/>
      <right style="thick">
        <color indexed="14"/>
      </right>
      <top style="thick">
        <color indexed="14"/>
      </top>
      <bottom style="thick">
        <color indexed="14"/>
      </bottom>
      <diagonal/>
    </border>
    <border>
      <left style="hair">
        <color indexed="64"/>
      </left>
      <right/>
      <top style="thick">
        <color indexed="10"/>
      </top>
      <bottom/>
      <diagonal/>
    </border>
    <border>
      <left style="hair">
        <color indexed="64"/>
      </left>
      <right/>
      <top/>
      <bottom style="thick">
        <color indexed="10"/>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hair">
        <color indexed="64"/>
      </right>
      <top/>
      <bottom style="hair">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thick">
        <color indexed="64"/>
      </top>
      <bottom/>
      <diagonal/>
    </border>
    <border>
      <left style="thin">
        <color indexed="64"/>
      </left>
      <right/>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thick">
        <color indexed="64"/>
      </top>
      <bottom style="thin">
        <color indexed="64"/>
      </bottom>
      <diagonal/>
    </border>
    <border>
      <left/>
      <right style="thick">
        <color indexed="64"/>
      </right>
      <top style="thin">
        <color indexed="64"/>
      </top>
      <bottom style="hair">
        <color indexed="64"/>
      </bottom>
      <diagonal/>
    </border>
    <border>
      <left/>
      <right style="thick">
        <color indexed="64"/>
      </right>
      <top/>
      <bottom style="double">
        <color indexed="64"/>
      </bottom>
      <diagonal/>
    </border>
    <border>
      <left style="thick">
        <color indexed="64"/>
      </left>
      <right style="thick">
        <color indexed="64"/>
      </right>
      <top style="double">
        <color indexed="64"/>
      </top>
      <bottom/>
      <diagonal/>
    </border>
    <border>
      <left style="thick">
        <color indexed="64"/>
      </left>
      <right style="thick">
        <color indexed="64"/>
      </right>
      <top style="double">
        <color indexed="64"/>
      </top>
      <bottom style="thin">
        <color indexed="64"/>
      </bottom>
      <diagonal/>
    </border>
    <border>
      <left style="thick">
        <color indexed="64"/>
      </left>
      <right/>
      <top style="thin">
        <color indexed="64"/>
      </top>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style="hair">
        <color indexed="64"/>
      </top>
      <bottom/>
      <diagonal/>
    </border>
    <border>
      <left style="thick">
        <color indexed="64"/>
      </left>
      <right/>
      <top style="double">
        <color indexed="64"/>
      </top>
      <bottom style="thin">
        <color indexed="64"/>
      </bottom>
      <diagonal/>
    </border>
    <border>
      <left style="thin">
        <color indexed="64"/>
      </left>
      <right style="hair">
        <color indexed="64"/>
      </right>
      <top style="thin">
        <color indexed="64"/>
      </top>
      <bottom/>
      <diagonal/>
    </border>
    <border>
      <left/>
      <right style="thick">
        <color indexed="64"/>
      </right>
      <top style="hair">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double">
        <color indexed="64"/>
      </bottom>
      <diagonal/>
    </border>
    <border>
      <left/>
      <right/>
      <top style="thick">
        <color indexed="64"/>
      </top>
      <bottom style="thin">
        <color indexed="64"/>
      </bottom>
      <diagonal/>
    </border>
    <border>
      <left style="thick">
        <color indexed="64"/>
      </left>
      <right style="hair">
        <color indexed="64"/>
      </right>
      <top/>
      <bottom style="hair">
        <color indexed="64"/>
      </bottom>
      <diagonal/>
    </border>
    <border>
      <left/>
      <right style="thick">
        <color indexed="64"/>
      </right>
      <top/>
      <bottom style="hair">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hair">
        <color indexed="64"/>
      </right>
      <top style="hair">
        <color indexed="64"/>
      </top>
      <bottom style="hair">
        <color indexed="64"/>
      </bottom>
      <diagonal/>
    </border>
    <border>
      <left/>
      <right style="thick">
        <color indexed="10"/>
      </right>
      <top style="hair">
        <color indexed="64"/>
      </top>
      <bottom/>
      <diagonal/>
    </border>
    <border>
      <left/>
      <right style="thick">
        <color indexed="10"/>
      </right>
      <top/>
      <bottom/>
      <diagonal/>
    </border>
    <border>
      <left/>
      <right style="thick">
        <color indexed="10"/>
      </right>
      <top/>
      <bottom style="double">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style="thick">
        <color indexed="64"/>
      </left>
      <right/>
      <top style="hair">
        <color indexed="64"/>
      </top>
      <bottom style="hair">
        <color indexed="64"/>
      </bottom>
      <diagonal/>
    </border>
    <border>
      <left/>
      <right style="thick">
        <color indexed="64"/>
      </right>
      <top style="thin">
        <color indexed="64"/>
      </top>
      <bottom/>
      <diagonal/>
    </border>
    <border>
      <left style="thick">
        <color indexed="64"/>
      </left>
      <right/>
      <top/>
      <bottom style="hair">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ck">
        <color indexed="64"/>
      </bottom>
      <diagonal/>
    </border>
    <border>
      <left/>
      <right style="thin">
        <color indexed="64"/>
      </right>
      <top style="dashed">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style="hair">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hair">
        <color indexed="64"/>
      </top>
      <bottom/>
      <diagonal/>
    </border>
    <border>
      <left/>
      <right style="thick">
        <color indexed="64"/>
      </right>
      <top style="thick">
        <color indexed="64"/>
      </top>
      <bottom style="thin">
        <color indexed="64"/>
      </bottom>
      <diagonal/>
    </border>
    <border>
      <left style="thin">
        <color indexed="64"/>
      </left>
      <right style="hair">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hair">
        <color indexed="64"/>
      </top>
      <bottom style="hair">
        <color indexed="64"/>
      </bottom>
      <diagonal/>
    </border>
    <border>
      <left style="thick">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style="hair">
        <color indexed="64"/>
      </right>
      <top style="thin">
        <color indexed="64"/>
      </top>
      <bottom/>
      <diagonal/>
    </border>
    <border>
      <left style="thick">
        <color indexed="64"/>
      </left>
      <right style="hair">
        <color indexed="64"/>
      </right>
      <top/>
      <bottom style="double">
        <color indexed="64"/>
      </bottom>
      <diagonal/>
    </border>
    <border>
      <left/>
      <right style="thick">
        <color indexed="64"/>
      </right>
      <top style="thick">
        <color indexed="10"/>
      </top>
      <bottom/>
      <diagonal/>
    </border>
    <border>
      <left/>
      <right style="thick">
        <color indexed="64"/>
      </right>
      <top/>
      <bottom style="thick">
        <color indexed="10"/>
      </bottom>
      <diagonal/>
    </border>
    <border>
      <left style="thick">
        <color indexed="64"/>
      </left>
      <right style="thick">
        <color indexed="10"/>
      </right>
      <top style="thick">
        <color indexed="10"/>
      </top>
      <bottom/>
      <diagonal/>
    </border>
    <border>
      <left style="thick">
        <color indexed="64"/>
      </left>
      <right style="thick">
        <color indexed="10"/>
      </right>
      <top/>
      <bottom/>
      <diagonal/>
    </border>
    <border>
      <left style="thick">
        <color indexed="64"/>
      </left>
      <right style="thick">
        <color indexed="10"/>
      </right>
      <top/>
      <bottom style="thick">
        <color indexed="10"/>
      </bottom>
      <diagonal/>
    </border>
    <border>
      <left/>
      <right style="thick">
        <color indexed="10"/>
      </right>
      <top style="thin">
        <color indexed="64"/>
      </top>
      <bottom/>
      <diagonal/>
    </border>
    <border>
      <left/>
      <right style="thick">
        <color indexed="10"/>
      </right>
      <top/>
      <bottom style="hair">
        <color indexed="64"/>
      </bottom>
      <diagonal/>
    </border>
    <border>
      <left style="thick">
        <color indexed="10"/>
      </left>
      <right style="hair">
        <color indexed="64"/>
      </right>
      <top style="thick">
        <color indexed="10"/>
      </top>
      <bottom/>
      <diagonal/>
    </border>
    <border>
      <left style="thick">
        <color indexed="10"/>
      </left>
      <right style="hair">
        <color indexed="64"/>
      </right>
      <top/>
      <bottom/>
      <diagonal/>
    </border>
    <border>
      <left style="thick">
        <color indexed="10"/>
      </left>
      <right style="hair">
        <color indexed="64"/>
      </right>
      <top/>
      <bottom style="thick">
        <color indexed="10"/>
      </bottom>
      <diagonal/>
    </border>
    <border>
      <left/>
      <right style="hair">
        <color indexed="64"/>
      </right>
      <top style="thick">
        <color indexed="10"/>
      </top>
      <bottom/>
      <diagonal/>
    </border>
    <border>
      <left/>
      <right style="hair">
        <color indexed="64"/>
      </right>
      <top/>
      <bottom style="thick">
        <color indexed="10"/>
      </bottom>
      <diagonal/>
    </border>
    <border>
      <left/>
      <right style="hair">
        <color indexed="64"/>
      </right>
      <top/>
      <bottom style="dashed">
        <color indexed="64"/>
      </bottom>
      <diagonal/>
    </border>
    <border>
      <left style="hair">
        <color indexed="64"/>
      </left>
      <right/>
      <top/>
      <bottom style="dashed">
        <color indexed="64"/>
      </bottom>
      <diagonal/>
    </border>
    <border>
      <left style="hair">
        <color indexed="64"/>
      </left>
      <right/>
      <top style="thick">
        <color indexed="64"/>
      </top>
      <bottom style="thin">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n">
        <color indexed="64"/>
      </top>
      <bottom style="hair">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hair">
        <color indexed="64"/>
      </top>
      <bottom style="thin">
        <color indexed="64"/>
      </bottom>
      <diagonal/>
    </border>
  </borders>
  <cellStyleXfs count="46">
    <xf numFmtId="0" fontId="0" fillId="0" borderId="0"/>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106" fillId="12" borderId="0" applyNumberFormat="0" applyBorder="0" applyAlignment="0" applyProtection="0">
      <alignment vertical="center"/>
    </xf>
    <xf numFmtId="0" fontId="106" fillId="9" borderId="0" applyNumberFormat="0" applyBorder="0" applyAlignment="0" applyProtection="0">
      <alignment vertical="center"/>
    </xf>
    <xf numFmtId="0" fontId="106" fillId="10"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5" borderId="0" applyNumberFormat="0" applyBorder="0" applyAlignment="0" applyProtection="0">
      <alignment vertical="center"/>
    </xf>
    <xf numFmtId="0" fontId="106" fillId="16" borderId="0" applyNumberFormat="0" applyBorder="0" applyAlignment="0" applyProtection="0">
      <alignment vertical="center"/>
    </xf>
    <xf numFmtId="0" fontId="106" fillId="17" borderId="0" applyNumberFormat="0" applyBorder="0" applyAlignment="0" applyProtection="0">
      <alignment vertical="center"/>
    </xf>
    <xf numFmtId="0" fontId="106" fillId="18"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9" borderId="0" applyNumberFormat="0" applyBorder="0" applyAlignment="0" applyProtection="0">
      <alignment vertical="center"/>
    </xf>
    <xf numFmtId="0" fontId="107" fillId="0" borderId="0" applyNumberFormat="0" applyFill="0" applyBorder="0" applyAlignment="0" applyProtection="0">
      <alignment vertical="center"/>
    </xf>
    <xf numFmtId="0" fontId="108" fillId="20" borderId="1" applyNumberFormat="0" applyAlignment="0" applyProtection="0">
      <alignment vertical="center"/>
    </xf>
    <xf numFmtId="0" fontId="109" fillId="21" borderId="0" applyNumberFormat="0" applyBorder="0" applyAlignment="0" applyProtection="0">
      <alignment vertical="center"/>
    </xf>
    <xf numFmtId="9" fontId="1" fillId="0" borderId="0" applyFont="0" applyFill="0" applyBorder="0" applyAlignment="0" applyProtection="0"/>
    <xf numFmtId="9" fontId="51" fillId="0" borderId="0" applyFont="0" applyFill="0" applyBorder="0" applyAlignment="0" applyProtection="0"/>
    <xf numFmtId="0" fontId="51" fillId="22" borderId="2" applyNumberFormat="0" applyFont="0" applyAlignment="0" applyProtection="0">
      <alignment vertical="center"/>
    </xf>
    <xf numFmtId="0" fontId="110" fillId="0" borderId="3" applyNumberFormat="0" applyFill="0" applyAlignment="0" applyProtection="0">
      <alignment vertical="center"/>
    </xf>
    <xf numFmtId="0" fontId="111" fillId="3" borderId="0" applyNumberFormat="0" applyBorder="0" applyAlignment="0" applyProtection="0">
      <alignment vertical="center"/>
    </xf>
    <xf numFmtId="0" fontId="112" fillId="23" borderId="4" applyNumberFormat="0" applyAlignment="0" applyProtection="0">
      <alignment vertical="center"/>
    </xf>
    <xf numFmtId="0" fontId="113" fillId="0" borderId="0" applyNumberFormat="0" applyFill="0" applyBorder="0" applyAlignment="0" applyProtection="0">
      <alignment vertical="center"/>
    </xf>
    <xf numFmtId="38" fontId="1" fillId="0" borderId="0" applyFont="0" applyFill="0" applyBorder="0" applyAlignment="0" applyProtection="0"/>
    <xf numFmtId="38" fontId="51" fillId="0" borderId="0" applyFont="0" applyFill="0" applyBorder="0" applyAlignment="0" applyProtection="0"/>
    <xf numFmtId="0" fontId="114" fillId="0" borderId="5" applyNumberFormat="0" applyFill="0" applyAlignment="0" applyProtection="0">
      <alignment vertical="center"/>
    </xf>
    <xf numFmtId="0" fontId="115" fillId="0" borderId="6" applyNumberFormat="0" applyFill="0" applyAlignment="0" applyProtection="0">
      <alignment vertical="center"/>
    </xf>
    <xf numFmtId="0" fontId="116" fillId="0" borderId="7" applyNumberFormat="0" applyFill="0" applyAlignment="0" applyProtection="0">
      <alignment vertical="center"/>
    </xf>
    <xf numFmtId="0" fontId="116" fillId="0" borderId="0" applyNumberFormat="0" applyFill="0" applyBorder="0" applyAlignment="0" applyProtection="0">
      <alignment vertical="center"/>
    </xf>
    <xf numFmtId="0" fontId="117" fillId="0" borderId="8" applyNumberFormat="0" applyFill="0" applyAlignment="0" applyProtection="0">
      <alignment vertical="center"/>
    </xf>
    <xf numFmtId="0" fontId="118" fillId="23" borderId="9" applyNumberFormat="0" applyAlignment="0" applyProtection="0">
      <alignment vertical="center"/>
    </xf>
    <xf numFmtId="0" fontId="119" fillId="0" borderId="0" applyNumberFormat="0" applyFill="0" applyBorder="0" applyAlignment="0" applyProtection="0">
      <alignment vertical="center"/>
    </xf>
    <xf numFmtId="0" fontId="120" fillId="7" borderId="4" applyNumberFormat="0" applyAlignment="0" applyProtection="0">
      <alignment vertical="center"/>
    </xf>
    <xf numFmtId="0" fontId="121" fillId="4" borderId="0" applyNumberFormat="0" applyBorder="0" applyAlignment="0" applyProtection="0">
      <alignment vertical="center"/>
    </xf>
  </cellStyleXfs>
  <cellXfs count="3211">
    <xf numFmtId="0" fontId="0" fillId="0" borderId="0" xfId="0"/>
    <xf numFmtId="0" fontId="9" fillId="24" borderId="0" xfId="0" applyFont="1" applyFill="1" applyBorder="1" applyAlignment="1">
      <alignment horizontal="center" vertical="center"/>
    </xf>
    <xf numFmtId="49" fontId="42" fillId="24" borderId="0" xfId="0" applyNumberFormat="1" applyFont="1" applyFill="1" applyBorder="1" applyAlignment="1">
      <alignment horizontal="center" vertical="center"/>
    </xf>
    <xf numFmtId="0" fontId="0" fillId="25" borderId="0" xfId="0" applyFill="1"/>
    <xf numFmtId="0" fontId="0" fillId="25" borderId="10" xfId="0" applyFill="1" applyBorder="1"/>
    <xf numFmtId="0" fontId="0" fillId="25" borderId="11" xfId="0" applyFill="1" applyBorder="1"/>
    <xf numFmtId="0" fontId="0" fillId="25" borderId="12" xfId="0" applyFill="1" applyBorder="1"/>
    <xf numFmtId="0" fontId="0" fillId="25" borderId="0" xfId="0" applyFill="1" applyBorder="1"/>
    <xf numFmtId="0" fontId="50" fillId="25" borderId="0" xfId="0" applyFont="1" applyFill="1" applyBorder="1" applyAlignment="1">
      <alignment horizontal="center" vertical="center"/>
    </xf>
    <xf numFmtId="0" fontId="50" fillId="25" borderId="13" xfId="0" applyFont="1" applyFill="1" applyBorder="1" applyAlignment="1">
      <alignment horizontal="center" vertical="center"/>
    </xf>
    <xf numFmtId="0" fontId="50" fillId="25" borderId="14" xfId="0" applyFont="1" applyFill="1" applyBorder="1" applyAlignment="1">
      <alignment horizontal="center" vertical="center"/>
    </xf>
    <xf numFmtId="0" fontId="41" fillId="25" borderId="0" xfId="0" applyFont="1" applyFill="1" applyAlignment="1">
      <alignment horizontal="center"/>
    </xf>
    <xf numFmtId="0" fontId="0" fillId="25" borderId="0" xfId="0" applyFill="1" applyAlignment="1"/>
    <xf numFmtId="0" fontId="0" fillId="25" borderId="15" xfId="0" applyFill="1" applyBorder="1"/>
    <xf numFmtId="0" fontId="0" fillId="25" borderId="16" xfId="0" applyFill="1" applyBorder="1"/>
    <xf numFmtId="0" fontId="0" fillId="25" borderId="17" xfId="0" applyFill="1" applyBorder="1"/>
    <xf numFmtId="0" fontId="12" fillId="25" borderId="0" xfId="0" applyFont="1" applyFill="1" applyAlignment="1"/>
    <xf numFmtId="0" fontId="1" fillId="25" borderId="0" xfId="0" applyFont="1" applyFill="1" applyBorder="1" applyAlignment="1"/>
    <xf numFmtId="0" fontId="40" fillId="25" borderId="0" xfId="0" applyFont="1" applyFill="1" applyBorder="1" applyAlignment="1"/>
    <xf numFmtId="0" fontId="17" fillId="25" borderId="0" xfId="0" applyFont="1" applyFill="1" applyBorder="1" applyAlignment="1"/>
    <xf numFmtId="0" fontId="6" fillId="25" borderId="0" xfId="0" applyFont="1" applyFill="1" applyBorder="1" applyAlignment="1">
      <alignment horizontal="center"/>
    </xf>
    <xf numFmtId="0" fontId="7" fillId="25" borderId="0" xfId="0" applyFont="1" applyFill="1" applyBorder="1"/>
    <xf numFmtId="0" fontId="5" fillId="25" borderId="0" xfId="0" applyFont="1" applyFill="1" applyBorder="1" applyAlignment="1" applyProtection="1">
      <protection locked="0"/>
    </xf>
    <xf numFmtId="0" fontId="27" fillId="25" borderId="0" xfId="0" applyFont="1" applyFill="1"/>
    <xf numFmtId="0" fontId="7" fillId="25" borderId="0" xfId="0" applyFont="1" applyFill="1" applyBorder="1" applyAlignment="1"/>
    <xf numFmtId="38" fontId="12" fillId="25" borderId="18" xfId="35" applyFont="1" applyFill="1" applyBorder="1" applyAlignment="1">
      <alignment vertical="center"/>
    </xf>
    <xf numFmtId="38" fontId="12" fillId="25" borderId="19" xfId="35" applyFont="1" applyFill="1" applyBorder="1" applyAlignment="1">
      <alignment vertical="center"/>
    </xf>
    <xf numFmtId="0" fontId="27" fillId="25" borderId="0" xfId="0" applyFont="1" applyFill="1" applyBorder="1" applyAlignment="1">
      <alignment horizontal="center" vertical="center"/>
    </xf>
    <xf numFmtId="38" fontId="26" fillId="25" borderId="0" xfId="35" applyFont="1" applyFill="1" applyAlignment="1">
      <alignment horizontal="center"/>
    </xf>
    <xf numFmtId="0" fontId="0" fillId="25" borderId="0" xfId="0" applyFill="1" applyBorder="1" applyAlignment="1"/>
    <xf numFmtId="0" fontId="4" fillId="25" borderId="0" xfId="0" applyFont="1" applyFill="1" applyBorder="1" applyAlignment="1"/>
    <xf numFmtId="0" fontId="27" fillId="25" borderId="0" xfId="0" applyFont="1" applyFill="1" applyBorder="1" applyAlignment="1">
      <alignment vertical="center"/>
    </xf>
    <xf numFmtId="0" fontId="2" fillId="25" borderId="0" xfId="0" applyFont="1" applyFill="1"/>
    <xf numFmtId="0" fontId="2" fillId="25" borderId="0" xfId="0" applyFont="1" applyFill="1" applyBorder="1" applyAlignment="1">
      <alignment vertical="center"/>
    </xf>
    <xf numFmtId="0" fontId="12" fillId="25" borderId="0" xfId="0" applyFont="1" applyFill="1" applyBorder="1"/>
    <xf numFmtId="0" fontId="7" fillId="25" borderId="20" xfId="0" applyFont="1" applyFill="1" applyBorder="1" applyAlignment="1">
      <alignment vertical="center"/>
    </xf>
    <xf numFmtId="0" fontId="4" fillId="25" borderId="20" xfId="0" applyFont="1" applyFill="1" applyBorder="1" applyAlignment="1"/>
    <xf numFmtId="0" fontId="6" fillId="25" borderId="0" xfId="0" applyFont="1" applyFill="1" applyBorder="1" applyAlignment="1">
      <alignment horizontal="center" vertical="center"/>
    </xf>
    <xf numFmtId="0" fontId="7" fillId="25" borderId="0" xfId="0" applyFont="1" applyFill="1" applyBorder="1" applyAlignment="1">
      <alignment horizontal="center" vertical="center"/>
    </xf>
    <xf numFmtId="38" fontId="15" fillId="25" borderId="0" xfId="35" applyFont="1" applyFill="1" applyBorder="1" applyAlignment="1">
      <alignment vertical="center"/>
    </xf>
    <xf numFmtId="0" fontId="7" fillId="25" borderId="0" xfId="0" applyFont="1" applyFill="1" applyBorder="1" applyAlignment="1">
      <alignment vertical="center"/>
    </xf>
    <xf numFmtId="0" fontId="15" fillId="25" borderId="0" xfId="0" applyFont="1" applyFill="1" applyBorder="1" applyAlignment="1">
      <alignment vertical="center"/>
    </xf>
    <xf numFmtId="0" fontId="4" fillId="25" borderId="0" xfId="0" applyFont="1" applyFill="1" applyBorder="1" applyAlignment="1">
      <alignment vertical="center"/>
    </xf>
    <xf numFmtId="38" fontId="7" fillId="25" borderId="18" xfId="35" applyFont="1" applyFill="1" applyBorder="1" applyAlignment="1">
      <alignment vertical="center"/>
    </xf>
    <xf numFmtId="38" fontId="7" fillId="25" borderId="0" xfId="35" applyFont="1" applyFill="1" applyBorder="1" applyAlignment="1">
      <alignment vertical="center"/>
    </xf>
    <xf numFmtId="38" fontId="7" fillId="25" borderId="21" xfId="35" applyFont="1" applyFill="1" applyBorder="1" applyAlignment="1">
      <alignment vertical="center"/>
    </xf>
    <xf numFmtId="0" fontId="17" fillId="25" borderId="22" xfId="0" applyFont="1" applyFill="1" applyBorder="1" applyAlignment="1">
      <alignment horizontal="right" vertical="center"/>
    </xf>
    <xf numFmtId="38" fontId="7" fillId="25" borderId="20" xfId="35" applyFont="1" applyFill="1" applyBorder="1" applyAlignment="1">
      <alignment vertical="center"/>
    </xf>
    <xf numFmtId="0" fontId="25" fillId="25" borderId="0" xfId="0" applyFont="1" applyFill="1" applyBorder="1" applyAlignment="1">
      <alignment vertical="center"/>
    </xf>
    <xf numFmtId="0" fontId="6" fillId="25" borderId="0" xfId="0" applyFont="1" applyFill="1" applyBorder="1" applyAlignment="1">
      <alignment horizontal="center" vertical="top"/>
    </xf>
    <xf numFmtId="0" fontId="4" fillId="25" borderId="23" xfId="0" applyFont="1" applyFill="1" applyBorder="1" applyAlignment="1">
      <alignment horizontal="center" vertical="center"/>
    </xf>
    <xf numFmtId="38" fontId="7" fillId="25" borderId="24" xfId="35" applyFont="1" applyFill="1" applyBorder="1" applyAlignment="1">
      <alignment vertical="center"/>
    </xf>
    <xf numFmtId="38" fontId="7" fillId="25" borderId="0" xfId="35" applyFont="1" applyFill="1" applyBorder="1"/>
    <xf numFmtId="0" fontId="3" fillId="25" borderId="0" xfId="0" applyFont="1" applyFill="1" applyBorder="1" applyAlignment="1">
      <alignment vertical="center"/>
    </xf>
    <xf numFmtId="38" fontId="19" fillId="25" borderId="0" xfId="35" applyFont="1" applyFill="1" applyBorder="1" applyAlignment="1">
      <alignment vertical="center"/>
    </xf>
    <xf numFmtId="0" fontId="4" fillId="25" borderId="25" xfId="0" applyFont="1" applyFill="1" applyBorder="1" applyAlignment="1">
      <alignment horizontal="centerContinuous" vertical="center"/>
    </xf>
    <xf numFmtId="0" fontId="4" fillId="25" borderId="26" xfId="0" applyFont="1" applyFill="1" applyBorder="1" applyAlignment="1">
      <alignment horizontal="centerContinuous" vertical="top"/>
    </xf>
    <xf numFmtId="0" fontId="17" fillId="25" borderId="27" xfId="0" applyFont="1" applyFill="1" applyBorder="1" applyAlignment="1">
      <alignment horizontal="right" vertical="center"/>
    </xf>
    <xf numFmtId="0" fontId="17" fillId="25" borderId="20" xfId="0" applyFont="1" applyFill="1" applyBorder="1" applyAlignment="1">
      <alignment horizontal="right" vertical="center"/>
    </xf>
    <xf numFmtId="38" fontId="7" fillId="25" borderId="20" xfId="0" applyNumberFormat="1" applyFont="1" applyFill="1" applyBorder="1" applyAlignment="1">
      <alignment vertical="center"/>
    </xf>
    <xf numFmtId="0" fontId="4" fillId="25" borderId="20" xfId="0" applyFont="1" applyFill="1" applyBorder="1" applyAlignment="1">
      <alignment vertical="center"/>
    </xf>
    <xf numFmtId="0" fontId="1" fillId="25" borderId="0" xfId="0" applyFont="1" applyFill="1" applyBorder="1" applyAlignment="1">
      <alignment vertical="center"/>
    </xf>
    <xf numFmtId="0" fontId="7" fillId="25" borderId="20" xfId="0" applyFont="1" applyFill="1" applyBorder="1" applyAlignment="1">
      <alignment horizontal="center" vertical="center"/>
    </xf>
    <xf numFmtId="0" fontId="4" fillId="25" borderId="0" xfId="0" applyFont="1" applyFill="1" applyBorder="1"/>
    <xf numFmtId="0" fontId="4" fillId="25" borderId="28" xfId="0" applyFont="1" applyFill="1" applyBorder="1" applyAlignment="1">
      <alignment horizontal="centerContinuous" vertical="center"/>
    </xf>
    <xf numFmtId="0" fontId="10" fillId="25" borderId="0" xfId="0" applyFont="1" applyFill="1" applyBorder="1"/>
    <xf numFmtId="38" fontId="11" fillId="25" borderId="0" xfId="35" applyFont="1" applyFill="1" applyBorder="1" applyAlignment="1">
      <alignment horizontal="right" vertical="center"/>
    </xf>
    <xf numFmtId="0" fontId="9" fillId="26" borderId="0" xfId="0" applyFont="1" applyFill="1" applyBorder="1" applyAlignment="1">
      <alignment horizontal="center" vertical="center"/>
    </xf>
    <xf numFmtId="0" fontId="54" fillId="25" borderId="0" xfId="0" applyFont="1" applyFill="1" applyAlignment="1">
      <alignment horizontal="right" vertical="center"/>
    </xf>
    <xf numFmtId="0" fontId="51" fillId="25" borderId="0" xfId="0" applyFont="1" applyFill="1"/>
    <xf numFmtId="0" fontId="0" fillId="25" borderId="0" xfId="0" applyFill="1" applyAlignment="1">
      <alignment vertical="center"/>
    </xf>
    <xf numFmtId="0" fontId="36" fillId="25" borderId="0" xfId="0" applyFont="1" applyFill="1" applyAlignment="1">
      <alignment horizontal="right" vertical="center"/>
    </xf>
    <xf numFmtId="0" fontId="36" fillId="25" borderId="0" xfId="0" applyNumberFormat="1" applyFont="1" applyFill="1" applyBorder="1" applyAlignment="1">
      <alignment horizontal="right" vertical="center"/>
    </xf>
    <xf numFmtId="38" fontId="27" fillId="25" borderId="0" xfId="35" applyFont="1" applyFill="1" applyBorder="1" applyAlignment="1">
      <alignment vertical="center"/>
    </xf>
    <xf numFmtId="0" fontId="27" fillId="25" borderId="0" xfId="0" applyFont="1" applyFill="1" applyAlignment="1">
      <alignment vertical="center"/>
    </xf>
    <xf numFmtId="0" fontId="22" fillId="25" borderId="0" xfId="0" applyFont="1" applyFill="1" applyBorder="1" applyAlignment="1">
      <alignment vertical="center"/>
    </xf>
    <xf numFmtId="38" fontId="22" fillId="25" borderId="0" xfId="35" applyFont="1" applyFill="1" applyBorder="1" applyAlignment="1">
      <alignment vertical="center"/>
    </xf>
    <xf numFmtId="0" fontId="57" fillId="25" borderId="0" xfId="0" applyFont="1" applyFill="1" applyAlignment="1">
      <alignment vertical="center"/>
    </xf>
    <xf numFmtId="0" fontId="11" fillId="25" borderId="0" xfId="0" applyFont="1" applyFill="1" applyAlignment="1">
      <alignment vertical="center"/>
    </xf>
    <xf numFmtId="38" fontId="31" fillId="25" borderId="0" xfId="35" applyFont="1" applyFill="1" applyBorder="1" applyAlignment="1">
      <alignment vertical="center"/>
    </xf>
    <xf numFmtId="0" fontId="35" fillId="25" borderId="0" xfId="0" applyFont="1" applyFill="1" applyBorder="1" applyAlignment="1">
      <alignment horizontal="left" vertical="center"/>
    </xf>
    <xf numFmtId="0" fontId="31" fillId="25" borderId="0" xfId="0" applyFont="1" applyFill="1" applyBorder="1" applyAlignment="1">
      <alignment horizontal="center" vertical="center"/>
    </xf>
    <xf numFmtId="0" fontId="2" fillId="25" borderId="29" xfId="0" applyFont="1" applyFill="1" applyBorder="1" applyAlignment="1">
      <alignment vertical="center"/>
    </xf>
    <xf numFmtId="0" fontId="4" fillId="25" borderId="30" xfId="0" applyFont="1" applyFill="1" applyBorder="1" applyAlignment="1">
      <alignment horizontal="center"/>
    </xf>
    <xf numFmtId="0" fontId="64" fillId="25" borderId="0" xfId="0" applyFont="1" applyFill="1" applyBorder="1" applyAlignment="1"/>
    <xf numFmtId="0" fontId="2" fillId="25" borderId="0" xfId="0" applyFont="1" applyFill="1" applyAlignment="1">
      <alignment vertical="center"/>
    </xf>
    <xf numFmtId="0" fontId="64" fillId="25" borderId="0" xfId="0" applyFont="1" applyFill="1" applyBorder="1" applyAlignment="1">
      <alignment vertical="center"/>
    </xf>
    <xf numFmtId="0" fontId="66" fillId="25" borderId="0" xfId="0" applyFont="1" applyFill="1" applyBorder="1" applyAlignment="1">
      <alignment vertical="center"/>
    </xf>
    <xf numFmtId="38" fontId="64" fillId="25" borderId="0" xfId="35" applyFont="1" applyFill="1" applyBorder="1" applyAlignment="1">
      <alignment vertical="center"/>
    </xf>
    <xf numFmtId="0" fontId="69" fillId="25" borderId="31" xfId="0" applyFont="1" applyFill="1" applyBorder="1" applyAlignment="1">
      <alignment horizontal="center" vertical="center"/>
    </xf>
    <xf numFmtId="0" fontId="64" fillId="25" borderId="0" xfId="0" applyFont="1" applyFill="1" applyBorder="1"/>
    <xf numFmtId="0" fontId="4" fillId="25" borderId="32" xfId="0" applyFont="1" applyFill="1" applyBorder="1" applyAlignment="1">
      <alignment horizontal="centerContinuous" vertical="center"/>
    </xf>
    <xf numFmtId="0" fontId="65" fillId="25" borderId="0" xfId="0" applyFont="1" applyFill="1" applyBorder="1" applyAlignment="1">
      <alignment vertical="center"/>
    </xf>
    <xf numFmtId="38" fontId="68" fillId="25" borderId="31" xfId="35" applyFont="1" applyFill="1" applyBorder="1" applyAlignment="1">
      <alignment horizontal="center" vertical="center"/>
    </xf>
    <xf numFmtId="38" fontId="68" fillId="25" borderId="33" xfId="35" applyFont="1" applyFill="1" applyBorder="1" applyAlignment="1">
      <alignment horizontal="center" vertical="center"/>
    </xf>
    <xf numFmtId="38" fontId="18" fillId="25" borderId="34" xfId="35" applyFont="1" applyFill="1" applyBorder="1" applyAlignment="1">
      <alignment horizontal="center" vertical="center"/>
    </xf>
    <xf numFmtId="0" fontId="2" fillId="25" borderId="35"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36" xfId="0" applyFont="1" applyFill="1" applyBorder="1" applyAlignment="1">
      <alignment horizontal="center" vertical="center"/>
    </xf>
    <xf numFmtId="0" fontId="2" fillId="25" borderId="31" xfId="0" applyFont="1" applyFill="1" applyBorder="1" applyAlignment="1">
      <alignment vertical="center"/>
    </xf>
    <xf numFmtId="0" fontId="36" fillId="25" borderId="37" xfId="0" applyFont="1" applyFill="1" applyBorder="1" applyAlignment="1">
      <alignment horizontal="center" vertical="center"/>
    </xf>
    <xf numFmtId="0" fontId="2" fillId="25" borderId="22" xfId="0" applyFont="1" applyFill="1" applyBorder="1" applyAlignment="1">
      <alignment horizontal="center" vertical="center"/>
    </xf>
    <xf numFmtId="38" fontId="2" fillId="25" borderId="36" xfId="35" applyFont="1" applyFill="1" applyBorder="1" applyAlignment="1">
      <alignment vertical="center"/>
    </xf>
    <xf numFmtId="38" fontId="2" fillId="25" borderId="38" xfId="35" applyFont="1" applyFill="1" applyBorder="1" applyAlignment="1">
      <alignment vertical="center"/>
    </xf>
    <xf numFmtId="38" fontId="4" fillId="25" borderId="39" xfId="35" applyFont="1" applyFill="1" applyBorder="1" applyAlignment="1">
      <alignment horizontal="center" vertical="center"/>
    </xf>
    <xf numFmtId="0" fontId="4" fillId="25" borderId="31" xfId="0" applyFont="1" applyFill="1" applyBorder="1" applyAlignment="1">
      <alignment horizontal="center" vertical="center"/>
    </xf>
    <xf numFmtId="0" fontId="2" fillId="25" borderId="36" xfId="0" applyFont="1" applyFill="1" applyBorder="1" applyAlignment="1">
      <alignment vertical="center"/>
    </xf>
    <xf numFmtId="0" fontId="73" fillId="25" borderId="0" xfId="0" applyFont="1" applyFill="1" applyAlignment="1">
      <alignment vertical="center"/>
    </xf>
    <xf numFmtId="0" fontId="62" fillId="25" borderId="40" xfId="0" applyFont="1" applyFill="1" applyBorder="1" applyAlignment="1">
      <alignment vertical="center"/>
    </xf>
    <xf numFmtId="38" fontId="4" fillId="25" borderId="30" xfId="0" applyNumberFormat="1" applyFont="1" applyFill="1" applyBorder="1" applyAlignment="1">
      <alignment horizontal="left" vertical="center"/>
    </xf>
    <xf numFmtId="0" fontId="23" fillId="25" borderId="20" xfId="0" applyFont="1" applyFill="1" applyBorder="1" applyAlignment="1">
      <alignment vertical="center"/>
    </xf>
    <xf numFmtId="38" fontId="65" fillId="25" borderId="0" xfId="35" applyFont="1" applyFill="1" applyBorder="1" applyAlignment="1">
      <alignment vertical="center"/>
    </xf>
    <xf numFmtId="38" fontId="4" fillId="25" borderId="30" xfId="35" applyFont="1" applyFill="1" applyBorder="1" applyAlignment="1">
      <alignment horizontal="left" vertical="center"/>
    </xf>
    <xf numFmtId="38" fontId="4" fillId="25" borderId="20" xfId="35" applyFont="1" applyFill="1" applyBorder="1" applyAlignment="1">
      <alignment vertical="center"/>
    </xf>
    <xf numFmtId="38" fontId="4" fillId="25" borderId="34" xfId="35" applyFont="1" applyFill="1" applyBorder="1" applyAlignment="1">
      <alignment vertical="center"/>
    </xf>
    <xf numFmtId="38" fontId="4" fillId="25" borderId="41" xfId="35" applyFont="1" applyFill="1" applyBorder="1" applyAlignment="1">
      <alignment horizontal="left" vertical="center"/>
    </xf>
    <xf numFmtId="38" fontId="69" fillId="25" borderId="0" xfId="35" applyFont="1" applyFill="1" applyBorder="1" applyAlignment="1">
      <alignment horizontal="center" vertical="center"/>
    </xf>
    <xf numFmtId="38" fontId="64" fillId="25" borderId="0" xfId="35" applyFont="1" applyFill="1" applyBorder="1" applyAlignment="1">
      <alignment horizontal="right" vertical="center"/>
    </xf>
    <xf numFmtId="0" fontId="65" fillId="25" borderId="0" xfId="0" applyFont="1" applyFill="1" applyBorder="1" applyAlignment="1"/>
    <xf numFmtId="0" fontId="65" fillId="25" borderId="0" xfId="0" applyFont="1" applyFill="1" applyBorder="1"/>
    <xf numFmtId="0" fontId="4" fillId="25" borderId="20" xfId="0" applyFont="1" applyFill="1" applyBorder="1" applyAlignment="1">
      <alignment horizontal="center" vertical="center"/>
    </xf>
    <xf numFmtId="0" fontId="36" fillId="25" borderId="42" xfId="0" applyFont="1" applyFill="1" applyBorder="1" applyAlignment="1">
      <alignment vertical="top"/>
    </xf>
    <xf numFmtId="0" fontId="36" fillId="25" borderId="43" xfId="0" applyFont="1" applyFill="1" applyBorder="1" applyAlignment="1">
      <alignment vertical="top"/>
    </xf>
    <xf numFmtId="38" fontId="52" fillId="25" borderId="36" xfId="35" applyFont="1" applyFill="1" applyBorder="1" applyAlignment="1" applyProtection="1">
      <alignment vertical="center"/>
    </xf>
    <xf numFmtId="38" fontId="78" fillId="25" borderId="39" xfId="35" applyFont="1" applyFill="1" applyBorder="1" applyAlignment="1" applyProtection="1">
      <alignment vertical="center"/>
    </xf>
    <xf numFmtId="38" fontId="52" fillId="25" borderId="44" xfId="35" applyFont="1" applyFill="1" applyBorder="1" applyAlignment="1" applyProtection="1">
      <alignment vertical="center"/>
    </xf>
    <xf numFmtId="38" fontId="78" fillId="25" borderId="23" xfId="35" applyFont="1" applyFill="1" applyBorder="1" applyAlignment="1" applyProtection="1">
      <alignment vertical="center"/>
    </xf>
    <xf numFmtId="38" fontId="52" fillId="25" borderId="45" xfId="35" applyFont="1" applyFill="1" applyBorder="1" applyAlignment="1" applyProtection="1">
      <alignment vertical="center"/>
    </xf>
    <xf numFmtId="0" fontId="12" fillId="25" borderId="36" xfId="0" applyFont="1" applyFill="1" applyBorder="1" applyAlignment="1" applyProtection="1">
      <alignment vertical="center"/>
    </xf>
    <xf numFmtId="0" fontId="53" fillId="25" borderId="36" xfId="0" applyFont="1" applyFill="1" applyBorder="1" applyAlignment="1" applyProtection="1">
      <alignment vertical="center"/>
    </xf>
    <xf numFmtId="0" fontId="12" fillId="25" borderId="45" xfId="0" applyFont="1" applyFill="1" applyBorder="1" applyAlignment="1" applyProtection="1">
      <alignment vertical="center"/>
    </xf>
    <xf numFmtId="0" fontId="53" fillId="25" borderId="36" xfId="0" applyFont="1" applyFill="1" applyBorder="1" applyAlignment="1" applyProtection="1">
      <alignment horizontal="center" vertical="center"/>
    </xf>
    <xf numFmtId="0" fontId="12" fillId="25" borderId="44" xfId="0" applyFont="1" applyFill="1" applyBorder="1" applyAlignment="1" applyProtection="1">
      <alignment vertical="center"/>
    </xf>
    <xf numFmtId="38" fontId="12" fillId="25" borderId="25" xfId="35" applyFont="1" applyFill="1" applyBorder="1" applyAlignment="1" applyProtection="1">
      <alignment vertical="center"/>
    </xf>
    <xf numFmtId="38" fontId="78" fillId="25" borderId="46" xfId="35" applyFont="1" applyFill="1" applyBorder="1" applyAlignment="1" applyProtection="1">
      <alignment vertical="center"/>
    </xf>
    <xf numFmtId="38" fontId="52" fillId="25" borderId="25" xfId="35" applyFont="1" applyFill="1" applyBorder="1" applyAlignment="1" applyProtection="1">
      <alignment vertical="center"/>
    </xf>
    <xf numFmtId="38" fontId="47" fillId="25" borderId="18" xfId="35" applyFont="1" applyFill="1" applyBorder="1" applyAlignment="1" applyProtection="1">
      <alignment vertical="center"/>
    </xf>
    <xf numFmtId="38" fontId="47" fillId="25" borderId="19" xfId="35" applyFont="1" applyFill="1" applyBorder="1" applyAlignment="1" applyProtection="1">
      <alignment vertical="center"/>
    </xf>
    <xf numFmtId="38" fontId="12" fillId="25" borderId="18" xfId="35" applyFont="1" applyFill="1" applyBorder="1" applyAlignment="1" applyProtection="1">
      <alignment vertical="center"/>
    </xf>
    <xf numFmtId="38" fontId="27" fillId="25" borderId="0" xfId="35" applyFont="1" applyFill="1" applyBorder="1" applyAlignment="1" applyProtection="1">
      <alignment vertical="center"/>
    </xf>
    <xf numFmtId="38" fontId="27" fillId="25" borderId="20" xfId="35" applyFont="1" applyFill="1" applyBorder="1" applyAlignment="1" applyProtection="1">
      <alignment vertical="center"/>
    </xf>
    <xf numFmtId="0" fontId="27" fillId="25" borderId="47" xfId="0" applyFont="1" applyFill="1" applyBorder="1" applyAlignment="1" applyProtection="1">
      <alignment vertical="center"/>
    </xf>
    <xf numFmtId="0" fontId="27" fillId="25" borderId="0" xfId="0" applyFont="1" applyFill="1" applyBorder="1" applyAlignment="1" applyProtection="1">
      <alignment vertical="center"/>
    </xf>
    <xf numFmtId="0" fontId="27" fillId="25" borderId="46" xfId="0" applyFont="1" applyFill="1" applyBorder="1" applyAlignment="1" applyProtection="1">
      <alignment vertical="center"/>
    </xf>
    <xf numFmtId="38" fontId="27"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38" fontId="2" fillId="25" borderId="0" xfId="35" applyFont="1" applyFill="1" applyBorder="1" applyAlignment="1" applyProtection="1">
      <alignment vertical="center"/>
    </xf>
    <xf numFmtId="0" fontId="39" fillId="25" borderId="0" xfId="0" applyFont="1" applyFill="1" applyBorder="1" applyAlignment="1" applyProtection="1">
      <alignment horizontal="center" vertical="center"/>
    </xf>
    <xf numFmtId="38" fontId="4" fillId="25" borderId="0" xfId="35" applyFont="1" applyFill="1" applyBorder="1" applyAlignment="1" applyProtection="1">
      <alignment vertical="center"/>
    </xf>
    <xf numFmtId="0" fontId="8" fillId="25" borderId="0" xfId="0" applyFont="1" applyFill="1" applyBorder="1" applyAlignment="1" applyProtection="1">
      <alignment vertical="center"/>
    </xf>
    <xf numFmtId="0" fontId="27" fillId="25" borderId="48" xfId="0" applyFont="1" applyFill="1" applyBorder="1" applyAlignment="1" applyProtection="1">
      <alignment vertical="center"/>
    </xf>
    <xf numFmtId="0" fontId="8" fillId="25" borderId="0" xfId="0" applyFont="1" applyFill="1" applyBorder="1" applyAlignment="1" applyProtection="1">
      <alignment horizontal="center" vertical="center"/>
    </xf>
    <xf numFmtId="38" fontId="27" fillId="25" borderId="22" xfId="35" applyFont="1" applyFill="1" applyBorder="1" applyAlignment="1" applyProtection="1">
      <alignment vertical="center"/>
    </xf>
    <xf numFmtId="38" fontId="22" fillId="25" borderId="0" xfId="35" applyFont="1" applyFill="1" applyBorder="1" applyAlignment="1" applyProtection="1">
      <alignment vertical="center"/>
    </xf>
    <xf numFmtId="38" fontId="2" fillId="25" borderId="0" xfId="35" applyFont="1" applyFill="1" applyBorder="1" applyAlignment="1" applyProtection="1">
      <alignment horizontal="center" vertical="center"/>
    </xf>
    <xf numFmtId="38" fontId="2" fillId="25" borderId="49" xfId="35" applyFont="1" applyFill="1" applyBorder="1" applyAlignment="1" applyProtection="1">
      <alignment horizontal="center" vertical="center"/>
    </xf>
    <xf numFmtId="0" fontId="2" fillId="25" borderId="50" xfId="0" applyFont="1" applyFill="1" applyBorder="1" applyAlignment="1" applyProtection="1">
      <alignment vertical="center"/>
    </xf>
    <xf numFmtId="0" fontId="2" fillId="25" borderId="29" xfId="0" applyFont="1" applyFill="1" applyBorder="1" applyAlignment="1" applyProtection="1">
      <alignment vertical="center"/>
    </xf>
    <xf numFmtId="0" fontId="4" fillId="25" borderId="31" xfId="0" applyFont="1" applyFill="1" applyBorder="1" applyAlignment="1" applyProtection="1">
      <alignment horizontal="center" vertical="center"/>
    </xf>
    <xf numFmtId="38" fontId="27" fillId="25" borderId="51" xfId="35" applyFont="1" applyFill="1" applyBorder="1" applyAlignment="1" applyProtection="1">
      <alignment vertical="center"/>
    </xf>
    <xf numFmtId="38" fontId="27" fillId="25" borderId="52" xfId="35" applyFont="1" applyFill="1" applyBorder="1" applyAlignment="1" applyProtection="1">
      <alignment vertical="center"/>
    </xf>
    <xf numFmtId="0" fontId="8" fillId="25" borderId="53" xfId="0" applyFont="1" applyFill="1" applyBorder="1" applyAlignment="1" applyProtection="1">
      <alignment vertical="center"/>
    </xf>
    <xf numFmtId="0" fontId="48" fillId="25" borderId="54" xfId="0" applyFont="1" applyFill="1" applyBorder="1" applyAlignment="1" applyProtection="1">
      <alignment vertical="center"/>
    </xf>
    <xf numFmtId="38" fontId="48" fillId="25" borderId="51" xfId="35" applyFont="1" applyFill="1" applyBorder="1" applyAlignment="1" applyProtection="1">
      <alignment vertical="center"/>
    </xf>
    <xf numFmtId="0" fontId="8" fillId="25" borderId="55" xfId="0" applyFont="1" applyFill="1" applyBorder="1" applyAlignment="1" applyProtection="1">
      <alignment vertical="center"/>
    </xf>
    <xf numFmtId="0" fontId="48" fillId="25" borderId="56" xfId="0" applyFont="1" applyFill="1" applyBorder="1" applyAlignment="1" applyProtection="1">
      <alignment vertical="center"/>
    </xf>
    <xf numFmtId="0" fontId="39" fillId="25" borderId="31" xfId="0" applyFont="1" applyFill="1" applyBorder="1" applyAlignment="1" applyProtection="1">
      <alignment horizontal="center" vertical="center"/>
    </xf>
    <xf numFmtId="0" fontId="8" fillId="25" borderId="29" xfId="0" applyFont="1" applyFill="1" applyBorder="1" applyAlignment="1" applyProtection="1">
      <alignment vertical="center"/>
    </xf>
    <xf numFmtId="38" fontId="30" fillId="25" borderId="18" xfId="35" applyFont="1" applyFill="1" applyBorder="1" applyAlignment="1" applyProtection="1">
      <alignment vertical="center"/>
    </xf>
    <xf numFmtId="38" fontId="30" fillId="25" borderId="49" xfId="35" applyFont="1" applyFill="1" applyBorder="1" applyAlignment="1" applyProtection="1">
      <alignment vertical="center"/>
    </xf>
    <xf numFmtId="0" fontId="27" fillId="25" borderId="0" xfId="0" applyFont="1" applyFill="1" applyBorder="1" applyAlignment="1" applyProtection="1">
      <alignment horizontal="left" vertical="center"/>
    </xf>
    <xf numFmtId="0" fontId="2" fillId="25" borderId="50" xfId="0" applyFont="1" applyFill="1" applyBorder="1" applyAlignment="1" applyProtection="1">
      <alignment horizontal="center" vertical="center"/>
    </xf>
    <xf numFmtId="0" fontId="4" fillId="25" borderId="31" xfId="0" applyFont="1" applyFill="1" applyBorder="1" applyAlignment="1" applyProtection="1">
      <alignment vertical="center"/>
    </xf>
    <xf numFmtId="0" fontId="30" fillId="25" borderId="18" xfId="0" applyFont="1" applyFill="1" applyBorder="1" applyAlignment="1" applyProtection="1">
      <alignment vertical="center"/>
    </xf>
    <xf numFmtId="38" fontId="2" fillId="25" borderId="50" xfId="35" applyFont="1" applyFill="1" applyBorder="1" applyAlignment="1" applyProtection="1">
      <alignment horizontal="center" vertical="center"/>
    </xf>
    <xf numFmtId="38" fontId="8" fillId="25" borderId="31" xfId="35" applyNumberFormat="1" applyFont="1" applyFill="1" applyBorder="1" applyAlignment="1" applyProtection="1">
      <alignment vertical="center"/>
    </xf>
    <xf numFmtId="0" fontId="4" fillId="25" borderId="0" xfId="0" applyFont="1" applyFill="1" applyBorder="1" applyAlignment="1" applyProtection="1">
      <alignment vertical="center"/>
    </xf>
    <xf numFmtId="0" fontId="7" fillId="25" borderId="0" xfId="0" applyFont="1" applyFill="1" applyBorder="1" applyAlignment="1" applyProtection="1">
      <alignment vertical="center"/>
    </xf>
    <xf numFmtId="0" fontId="7" fillId="25" borderId="20" xfId="0" applyFont="1" applyFill="1" applyBorder="1" applyAlignment="1" applyProtection="1">
      <alignment vertical="center"/>
    </xf>
    <xf numFmtId="0" fontId="7" fillId="25" borderId="30" xfId="0" applyFont="1" applyFill="1" applyBorder="1" applyAlignment="1" applyProtection="1">
      <alignment vertical="center"/>
    </xf>
    <xf numFmtId="38" fontId="7" fillId="25" borderId="57" xfId="35" applyFont="1" applyFill="1" applyBorder="1" applyAlignment="1" applyProtection="1">
      <alignment vertical="center"/>
    </xf>
    <xf numFmtId="0" fontId="17" fillId="25" borderId="22" xfId="0" applyFont="1" applyFill="1" applyBorder="1" applyAlignment="1" applyProtection="1">
      <alignment horizontal="right" vertical="center"/>
    </xf>
    <xf numFmtId="38" fontId="7" fillId="25" borderId="20" xfId="35" applyFont="1" applyFill="1" applyBorder="1" applyAlignment="1" applyProtection="1">
      <alignment vertical="center"/>
    </xf>
    <xf numFmtId="0" fontId="65" fillId="25" borderId="58" xfId="0" applyFont="1" applyFill="1" applyBorder="1" applyAlignment="1" applyProtection="1">
      <alignment vertical="center"/>
    </xf>
    <xf numFmtId="38" fontId="23" fillId="25" borderId="58" xfId="35" applyFont="1" applyFill="1" applyBorder="1" applyAlignment="1" applyProtection="1">
      <alignment horizontal="center" vertical="center"/>
    </xf>
    <xf numFmtId="0" fontId="4" fillId="25" borderId="58" xfId="0" applyFont="1" applyFill="1" applyBorder="1" applyAlignment="1" applyProtection="1">
      <alignment vertical="center"/>
    </xf>
    <xf numFmtId="38" fontId="65" fillId="25" borderId="58" xfId="35" applyFont="1" applyFill="1" applyBorder="1" applyAlignment="1" applyProtection="1">
      <alignment vertical="center"/>
    </xf>
    <xf numFmtId="38" fontId="4" fillId="25" borderId="58" xfId="35" applyFont="1" applyFill="1" applyBorder="1" applyAlignment="1" applyProtection="1">
      <alignment vertical="center"/>
    </xf>
    <xf numFmtId="38" fontId="65" fillId="25" borderId="59" xfId="35" applyFont="1" applyFill="1" applyBorder="1" applyAlignment="1" applyProtection="1">
      <alignment vertical="center"/>
    </xf>
    <xf numFmtId="38" fontId="7" fillId="25" borderId="34" xfId="35" applyFont="1" applyFill="1" applyBorder="1" applyAlignment="1" applyProtection="1">
      <alignment vertical="center"/>
    </xf>
    <xf numFmtId="0" fontId="8" fillId="25" borderId="25" xfId="0" applyFont="1" applyFill="1" applyBorder="1" applyAlignment="1" applyProtection="1">
      <alignment horizontal="center" vertical="center"/>
    </xf>
    <xf numFmtId="0" fontId="2" fillId="25" borderId="60" xfId="0" applyFont="1" applyFill="1" applyBorder="1" applyAlignment="1" applyProtection="1">
      <alignment horizontal="center" vertical="center"/>
    </xf>
    <xf numFmtId="38" fontId="52" fillId="25" borderId="40" xfId="35" applyFont="1" applyFill="1" applyBorder="1" applyAlignment="1" applyProtection="1">
      <alignment vertical="center"/>
    </xf>
    <xf numFmtId="38" fontId="52" fillId="25" borderId="28" xfId="35" applyFont="1" applyFill="1" applyBorder="1" applyAlignment="1" applyProtection="1">
      <alignment vertical="center"/>
    </xf>
    <xf numFmtId="0" fontId="2" fillId="25" borderId="61" xfId="0" applyFont="1" applyFill="1" applyBorder="1" applyAlignment="1" applyProtection="1">
      <alignment horizontal="center" vertical="center"/>
    </xf>
    <xf numFmtId="38" fontId="36" fillId="25" borderId="36" xfId="35" applyFont="1" applyFill="1" applyBorder="1" applyAlignment="1" applyProtection="1">
      <alignment vertical="center"/>
    </xf>
    <xf numFmtId="0" fontId="17" fillId="25" borderId="36" xfId="0" applyFont="1" applyFill="1" applyBorder="1" applyAlignment="1" applyProtection="1">
      <alignment vertical="center"/>
    </xf>
    <xf numFmtId="0" fontId="2" fillId="25" borderId="62" xfId="0" applyFont="1" applyFill="1" applyBorder="1" applyAlignment="1" applyProtection="1">
      <alignment horizontal="center" vertical="center"/>
    </xf>
    <xf numFmtId="0" fontId="2" fillId="25" borderId="63" xfId="0" applyFont="1" applyFill="1" applyBorder="1" applyAlignment="1" applyProtection="1">
      <alignment horizontal="center" vertical="center"/>
    </xf>
    <xf numFmtId="38" fontId="8" fillId="25" borderId="25" xfId="35" applyFont="1" applyFill="1" applyBorder="1" applyAlignment="1" applyProtection="1">
      <alignment vertical="center"/>
    </xf>
    <xf numFmtId="38" fontId="78" fillId="25" borderId="26" xfId="35" applyFont="1" applyFill="1" applyBorder="1" applyAlignment="1" applyProtection="1">
      <alignment vertical="center"/>
    </xf>
    <xf numFmtId="0" fontId="12" fillId="25" borderId="25" xfId="0" applyFont="1" applyFill="1" applyBorder="1" applyAlignment="1" applyProtection="1">
      <alignment vertical="center"/>
    </xf>
    <xf numFmtId="0" fontId="51" fillId="25" borderId="47" xfId="0" applyFont="1" applyFill="1" applyBorder="1" applyAlignment="1" applyProtection="1">
      <alignment vertical="center"/>
    </xf>
    <xf numFmtId="0" fontId="2" fillId="25" borderId="64" xfId="0" applyFont="1" applyFill="1" applyBorder="1" applyAlignment="1" applyProtection="1">
      <alignment horizontal="center" vertical="center"/>
    </xf>
    <xf numFmtId="38" fontId="12" fillId="25" borderId="40" xfId="35" applyFont="1" applyFill="1" applyBorder="1" applyAlignment="1" applyProtection="1">
      <alignment vertical="center"/>
    </xf>
    <xf numFmtId="0" fontId="64" fillId="25" borderId="0" xfId="0" applyFont="1" applyFill="1" applyAlignment="1" applyProtection="1">
      <alignment vertical="center"/>
    </xf>
    <xf numFmtId="0" fontId="1" fillId="25" borderId="0" xfId="0" applyFont="1" applyFill="1" applyBorder="1" applyAlignment="1" applyProtection="1">
      <alignment vertical="center"/>
    </xf>
    <xf numFmtId="0" fontId="64" fillId="25" borderId="0" xfId="0" applyFont="1" applyFill="1" applyBorder="1" applyAlignment="1" applyProtection="1">
      <alignment vertical="center"/>
    </xf>
    <xf numFmtId="0" fontId="0" fillId="25" borderId="0" xfId="0" applyFill="1" applyAlignment="1" applyProtection="1">
      <alignment vertical="center"/>
    </xf>
    <xf numFmtId="0" fontId="11" fillId="25" borderId="0" xfId="0" applyFont="1" applyFill="1" applyBorder="1" applyAlignment="1" applyProtection="1">
      <alignment vertical="center"/>
    </xf>
    <xf numFmtId="179" fontId="36" fillId="25" borderId="0" xfId="0" applyNumberFormat="1" applyFont="1" applyFill="1" applyBorder="1" applyAlignment="1" applyProtection="1">
      <alignment vertical="center"/>
    </xf>
    <xf numFmtId="0" fontId="36" fillId="25" borderId="0" xfId="0" applyNumberFormat="1" applyFont="1" applyFill="1" applyBorder="1" applyAlignment="1">
      <alignment horizontal="right"/>
    </xf>
    <xf numFmtId="0" fontId="74" fillId="25" borderId="18" xfId="0" applyFont="1" applyFill="1" applyBorder="1" applyAlignment="1">
      <alignment horizontal="center" vertical="center"/>
    </xf>
    <xf numFmtId="38" fontId="30" fillId="25" borderId="52" xfId="35" applyFont="1" applyFill="1" applyBorder="1" applyAlignment="1" applyProtection="1">
      <alignment horizontal="right" vertical="center"/>
    </xf>
    <xf numFmtId="38" fontId="22" fillId="25" borderId="26" xfId="35" applyFont="1" applyFill="1" applyBorder="1" applyAlignment="1" applyProtection="1">
      <alignment horizontal="center" vertical="center"/>
    </xf>
    <xf numFmtId="38" fontId="22" fillId="25" borderId="48" xfId="35" applyFont="1" applyFill="1" applyBorder="1" applyAlignment="1" applyProtection="1">
      <alignment horizontal="center" vertical="center"/>
    </xf>
    <xf numFmtId="0" fontId="2" fillId="25" borderId="0" xfId="0" applyFont="1" applyFill="1" applyBorder="1" applyAlignment="1">
      <alignment horizontal="center" vertical="center"/>
    </xf>
    <xf numFmtId="0" fontId="4" fillId="25" borderId="0" xfId="0" applyFont="1" applyFill="1" applyBorder="1" applyAlignment="1">
      <alignment horizontal="center" vertical="center"/>
    </xf>
    <xf numFmtId="38" fontId="22" fillId="25" borderId="0" xfId="35" applyFont="1" applyFill="1" applyBorder="1" applyAlignment="1" applyProtection="1">
      <alignment horizontal="center" vertical="center"/>
    </xf>
    <xf numFmtId="0" fontId="36" fillId="25" borderId="0" xfId="0" applyNumberFormat="1" applyFont="1" applyFill="1" applyBorder="1" applyAlignment="1">
      <alignment horizontal="right" vertical="top"/>
    </xf>
    <xf numFmtId="38" fontId="52" fillId="0" borderId="36" xfId="35" applyFont="1" applyFill="1" applyBorder="1" applyAlignment="1" applyProtection="1">
      <alignment vertical="center"/>
    </xf>
    <xf numFmtId="38" fontId="46" fillId="25" borderId="0" xfId="35" applyFont="1" applyFill="1" applyBorder="1" applyAlignment="1" applyProtection="1">
      <alignment horizontal="left" vertical="center" shrinkToFit="1"/>
    </xf>
    <xf numFmtId="0" fontId="23" fillId="25" borderId="65" xfId="0" applyFont="1" applyFill="1" applyBorder="1" applyAlignment="1" applyProtection="1">
      <alignment horizontal="center" vertical="center"/>
    </xf>
    <xf numFmtId="38" fontId="78" fillId="25" borderId="66" xfId="35" applyFont="1" applyFill="1" applyBorder="1" applyAlignment="1" applyProtection="1">
      <alignment vertical="center"/>
    </xf>
    <xf numFmtId="0" fontId="69" fillId="25" borderId="59" xfId="0" applyFont="1" applyFill="1" applyBorder="1" applyAlignment="1">
      <alignment horizontal="center" vertical="center"/>
    </xf>
    <xf numFmtId="38" fontId="7" fillId="25" borderId="67" xfId="35" applyFont="1" applyFill="1" applyBorder="1" applyAlignment="1" applyProtection="1">
      <alignment vertical="center"/>
    </xf>
    <xf numFmtId="38" fontId="4" fillId="25" borderId="68"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0" fontId="64" fillId="25" borderId="0" xfId="0" applyFont="1" applyFill="1" applyBorder="1" applyAlignment="1">
      <alignment horizontal="left" vertical="center"/>
    </xf>
    <xf numFmtId="0" fontId="2" fillId="25" borderId="20" xfId="0" applyFont="1" applyFill="1" applyBorder="1" applyAlignment="1">
      <alignment vertical="center"/>
    </xf>
    <xf numFmtId="0" fontId="36" fillId="25" borderId="0" xfId="0" applyFont="1" applyFill="1" applyBorder="1" applyAlignment="1">
      <alignment horizontal="right"/>
    </xf>
    <xf numFmtId="38" fontId="27" fillId="25" borderId="18" xfId="35" applyFont="1" applyFill="1" applyBorder="1" applyAlignment="1" applyProtection="1">
      <alignment vertical="center"/>
    </xf>
    <xf numFmtId="0" fontId="2" fillId="25" borderId="29" xfId="0" applyFont="1" applyFill="1" applyBorder="1" applyAlignment="1">
      <alignment vertical="center" shrinkToFit="1"/>
    </xf>
    <xf numFmtId="0" fontId="27" fillId="0" borderId="0" xfId="0" applyFont="1" applyFill="1" applyBorder="1" applyAlignment="1" applyProtection="1">
      <alignment vertical="center"/>
    </xf>
    <xf numFmtId="38" fontId="30" fillId="0" borderId="0" xfId="35" applyFont="1" applyFill="1" applyBorder="1" applyAlignment="1" applyProtection="1">
      <alignment vertical="center"/>
    </xf>
    <xf numFmtId="0" fontId="2" fillId="0" borderId="0" xfId="0" applyFont="1" applyFill="1" applyBorder="1" applyAlignment="1" applyProtection="1">
      <alignment vertical="center"/>
    </xf>
    <xf numFmtId="38" fontId="48" fillId="0" borderId="0" xfId="35"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35" applyFont="1" applyFill="1" applyBorder="1" applyAlignment="1" applyProtection="1">
      <alignment vertical="center"/>
    </xf>
    <xf numFmtId="0" fontId="39" fillId="0" borderId="0" xfId="0" applyFont="1" applyFill="1" applyBorder="1" applyAlignment="1" applyProtection="1">
      <alignment horizontal="center" vertical="center"/>
    </xf>
    <xf numFmtId="38" fontId="80" fillId="0" borderId="0" xfId="35" applyFont="1" applyFill="1" applyBorder="1" applyAlignment="1" applyProtection="1">
      <alignment vertical="center"/>
    </xf>
    <xf numFmtId="38" fontId="27" fillId="0" borderId="0" xfId="35" applyFont="1" applyFill="1" applyBorder="1" applyAlignment="1" applyProtection="1">
      <alignment vertical="center"/>
    </xf>
    <xf numFmtId="38" fontId="78" fillId="0" borderId="23" xfId="35" applyFont="1" applyFill="1" applyBorder="1" applyAlignment="1" applyProtection="1">
      <alignment vertical="center"/>
    </xf>
    <xf numFmtId="38" fontId="78" fillId="0" borderId="39" xfId="35" applyFont="1" applyFill="1" applyBorder="1" applyAlignment="1" applyProtection="1">
      <alignment vertical="center"/>
    </xf>
    <xf numFmtId="38" fontId="52" fillId="0" borderId="45" xfId="35" applyFont="1" applyFill="1" applyBorder="1" applyAlignment="1" applyProtection="1">
      <alignment vertical="center"/>
    </xf>
    <xf numFmtId="38" fontId="52" fillId="0" borderId="44" xfId="35" applyFont="1" applyFill="1" applyBorder="1" applyAlignment="1" applyProtection="1">
      <alignment vertical="center"/>
    </xf>
    <xf numFmtId="38" fontId="78" fillId="0" borderId="46" xfId="35" applyFont="1" applyFill="1" applyBorder="1" applyAlignment="1" applyProtection="1">
      <alignment vertical="center"/>
    </xf>
    <xf numFmtId="38" fontId="52" fillId="0" borderId="25" xfId="35" applyFont="1" applyFill="1" applyBorder="1" applyAlignment="1" applyProtection="1">
      <alignment vertical="center"/>
    </xf>
    <xf numFmtId="38" fontId="78" fillId="0" borderId="26" xfId="35" applyFont="1" applyFill="1" applyBorder="1" applyAlignment="1" applyProtection="1">
      <alignment vertical="center"/>
    </xf>
    <xf numFmtId="0" fontId="10" fillId="25" borderId="20" xfId="0" applyFont="1" applyFill="1" applyBorder="1" applyAlignment="1">
      <alignment vertical="center"/>
    </xf>
    <xf numFmtId="38" fontId="52" fillId="25" borderId="0" xfId="35" applyFont="1" applyFill="1" applyBorder="1" applyAlignment="1" applyProtection="1">
      <alignment vertical="center"/>
    </xf>
    <xf numFmtId="38" fontId="78" fillId="25" borderId="0" xfId="35" applyFont="1" applyFill="1" applyBorder="1" applyAlignment="1" applyProtection="1">
      <alignment vertical="center"/>
    </xf>
    <xf numFmtId="38" fontId="78" fillId="25" borderId="21" xfId="35" applyFont="1" applyFill="1" applyBorder="1" applyAlignment="1" applyProtection="1">
      <alignment vertical="center"/>
    </xf>
    <xf numFmtId="38" fontId="12" fillId="25" borderId="21" xfId="35" applyFont="1" applyFill="1" applyBorder="1" applyAlignment="1" applyProtection="1">
      <alignment vertical="center"/>
    </xf>
    <xf numFmtId="38" fontId="52" fillId="25" borderId="21" xfId="35" applyFont="1" applyFill="1" applyBorder="1" applyAlignment="1" applyProtection="1">
      <alignment vertical="center"/>
    </xf>
    <xf numFmtId="0" fontId="45" fillId="25" borderId="0" xfId="0" applyFont="1" applyFill="1" applyBorder="1" applyAlignment="1" applyProtection="1">
      <alignment horizontal="left" vertical="center"/>
    </xf>
    <xf numFmtId="0" fontId="2" fillId="25" borderId="48" xfId="0" applyFont="1" applyFill="1" applyBorder="1" applyAlignment="1" applyProtection="1">
      <alignment horizontal="center" vertical="center" shrinkToFit="1"/>
    </xf>
    <xf numFmtId="38" fontId="52" fillId="25" borderId="22" xfId="35" applyFont="1" applyFill="1" applyBorder="1" applyAlignment="1" applyProtection="1">
      <alignment vertical="center"/>
    </xf>
    <xf numFmtId="38" fontId="78" fillId="25" borderId="37" xfId="35" applyFont="1" applyFill="1" applyBorder="1" applyAlignment="1" applyProtection="1">
      <alignment vertical="center"/>
    </xf>
    <xf numFmtId="0" fontId="12" fillId="25" borderId="22" xfId="0" applyFont="1" applyFill="1" applyBorder="1" applyAlignment="1" applyProtection="1">
      <alignment vertical="center"/>
    </xf>
    <xf numFmtId="0" fontId="51" fillId="25" borderId="20" xfId="0" applyFont="1" applyFill="1" applyBorder="1" applyAlignment="1" applyProtection="1">
      <alignment vertical="center"/>
    </xf>
    <xf numFmtId="0" fontId="55" fillId="25" borderId="69" xfId="0" applyFont="1" applyFill="1" applyBorder="1" applyAlignment="1" applyProtection="1">
      <alignment vertical="center"/>
      <protection locked="0"/>
    </xf>
    <xf numFmtId="0" fontId="55" fillId="25" borderId="70" xfId="0" applyFont="1" applyFill="1" applyBorder="1" applyAlignment="1" applyProtection="1">
      <alignment vertical="center"/>
      <protection locked="0"/>
    </xf>
    <xf numFmtId="38" fontId="78" fillId="25" borderId="23" xfId="35" applyFont="1" applyFill="1" applyBorder="1" applyAlignment="1" applyProtection="1">
      <alignment horizontal="left" vertical="center"/>
    </xf>
    <xf numFmtId="0" fontId="12" fillId="25" borderId="40" xfId="0" applyFont="1" applyFill="1" applyBorder="1" applyAlignment="1" applyProtection="1">
      <alignment horizontal="left" vertical="center"/>
    </xf>
    <xf numFmtId="0" fontId="0" fillId="25" borderId="0" xfId="0" applyFill="1" applyAlignment="1">
      <alignment horizontal="left"/>
    </xf>
    <xf numFmtId="14" fontId="0" fillId="25" borderId="0" xfId="0" applyNumberFormat="1" applyFill="1" applyAlignment="1">
      <alignment horizontal="left"/>
    </xf>
    <xf numFmtId="0" fontId="4" fillId="25" borderId="39" xfId="0" applyFont="1" applyFill="1" applyBorder="1" applyAlignment="1">
      <alignment horizontal="center" vertical="center" shrinkToFit="1"/>
    </xf>
    <xf numFmtId="0" fontId="97" fillId="25" borderId="0" xfId="0" applyFont="1" applyFill="1" applyBorder="1" applyAlignment="1" applyProtection="1">
      <alignment horizontal="right" vertical="center"/>
    </xf>
    <xf numFmtId="0" fontId="36" fillId="25" borderId="21" xfId="0"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4" fillId="25" borderId="0" xfId="0" applyFont="1" applyFill="1" applyBorder="1" applyAlignment="1" applyProtection="1">
      <alignment horizontal="right" vertical="center"/>
    </xf>
    <xf numFmtId="0" fontId="36" fillId="25" borderId="21" xfId="0" applyFont="1" applyFill="1" applyBorder="1" applyAlignment="1">
      <alignment horizontal="right" vertical="center"/>
    </xf>
    <xf numFmtId="0" fontId="24" fillId="25" borderId="0" xfId="0" applyFont="1" applyFill="1" applyAlignment="1">
      <alignment horizontal="centerContinuous"/>
    </xf>
    <xf numFmtId="0" fontId="24" fillId="25" borderId="0" xfId="0" applyFont="1" applyFill="1"/>
    <xf numFmtId="0" fontId="8" fillId="25" borderId="20" xfId="0" applyFont="1" applyFill="1" applyBorder="1" applyAlignment="1">
      <alignment vertical="center"/>
    </xf>
    <xf numFmtId="0" fontId="8" fillId="25" borderId="20" xfId="0" applyFont="1" applyFill="1" applyBorder="1" applyAlignment="1" applyProtection="1">
      <alignment vertical="center"/>
    </xf>
    <xf numFmtId="0" fontId="36" fillId="25" borderId="71" xfId="0" applyFont="1" applyFill="1" applyBorder="1" applyAlignment="1">
      <alignment vertical="top"/>
    </xf>
    <xf numFmtId="0" fontId="36" fillId="25" borderId="72" xfId="0" applyFont="1" applyFill="1" applyBorder="1" applyAlignment="1">
      <alignment vertical="center"/>
    </xf>
    <xf numFmtId="0" fontId="36" fillId="25" borderId="73" xfId="0" applyFont="1" applyFill="1" applyBorder="1" applyAlignment="1">
      <alignment vertical="center"/>
    </xf>
    <xf numFmtId="0" fontId="55" fillId="25" borderId="74" xfId="0" applyFont="1" applyFill="1" applyBorder="1" applyAlignment="1" applyProtection="1">
      <alignment vertical="center"/>
      <protection locked="0"/>
    </xf>
    <xf numFmtId="0" fontId="55" fillId="25" borderId="75" xfId="0" applyFont="1" applyFill="1" applyBorder="1" applyAlignment="1" applyProtection="1">
      <alignment vertical="center"/>
      <protection locked="0"/>
    </xf>
    <xf numFmtId="38" fontId="47" fillId="25" borderId="51" xfId="35" applyFont="1" applyFill="1" applyBorder="1" applyAlignment="1" applyProtection="1">
      <alignment vertical="center"/>
    </xf>
    <xf numFmtId="38" fontId="84" fillId="25" borderId="76" xfId="35" applyFont="1" applyFill="1" applyBorder="1" applyAlignment="1" applyProtection="1">
      <alignment vertical="center"/>
      <protection locked="0"/>
    </xf>
    <xf numFmtId="38" fontId="84" fillId="25" borderId="77" xfId="35" applyFont="1" applyFill="1" applyBorder="1" applyAlignment="1" applyProtection="1">
      <alignment vertical="center"/>
      <protection locked="0"/>
    </xf>
    <xf numFmtId="38" fontId="84" fillId="25" borderId="78" xfId="35" applyFont="1" applyFill="1" applyBorder="1" applyAlignment="1" applyProtection="1">
      <alignment vertical="center"/>
      <protection locked="0"/>
    </xf>
    <xf numFmtId="0" fontId="36" fillId="25" borderId="0" xfId="0" applyFont="1" applyFill="1" applyBorder="1" applyAlignment="1">
      <alignment horizontal="right" vertical="center"/>
    </xf>
    <xf numFmtId="38" fontId="84" fillId="25" borderId="79" xfId="35" applyFont="1" applyFill="1" applyBorder="1" applyAlignment="1" applyProtection="1">
      <alignment vertical="center"/>
      <protection locked="0"/>
    </xf>
    <xf numFmtId="38" fontId="84" fillId="25" borderId="80" xfId="35" applyFont="1" applyFill="1" applyBorder="1" applyAlignment="1">
      <alignment vertical="center"/>
    </xf>
    <xf numFmtId="0" fontId="98" fillId="24" borderId="81" xfId="0" applyFont="1" applyFill="1" applyBorder="1" applyAlignment="1">
      <alignment horizontal="center" vertical="center"/>
    </xf>
    <xf numFmtId="38" fontId="84" fillId="25" borderId="82" xfId="35" applyFont="1" applyFill="1" applyBorder="1" applyAlignment="1" applyProtection="1">
      <alignment vertical="center"/>
      <protection locked="0"/>
    </xf>
    <xf numFmtId="38" fontId="84" fillId="25" borderId="78" xfId="35" applyFont="1" applyFill="1" applyBorder="1" applyAlignment="1" applyProtection="1">
      <alignment vertical="center"/>
    </xf>
    <xf numFmtId="38" fontId="7" fillId="25" borderId="49" xfId="35" applyFont="1" applyFill="1" applyBorder="1" applyAlignment="1">
      <alignment vertical="center"/>
    </xf>
    <xf numFmtId="0" fontId="4" fillId="25" borderId="0" xfId="0" applyFont="1" applyFill="1" applyBorder="1" applyAlignment="1" applyProtection="1">
      <alignment horizontal="center" vertical="center"/>
    </xf>
    <xf numFmtId="38" fontId="7" fillId="25" borderId="20" xfId="35" applyFont="1" applyFill="1" applyBorder="1" applyAlignment="1">
      <alignment horizontal="right" vertical="center"/>
    </xf>
    <xf numFmtId="0" fontId="4" fillId="25" borderId="47" xfId="0" applyFont="1" applyFill="1" applyBorder="1" applyAlignment="1">
      <alignment horizontal="centerContinuous" vertical="center"/>
    </xf>
    <xf numFmtId="0" fontId="100" fillId="24" borderId="81" xfId="0" applyFont="1" applyFill="1" applyBorder="1" applyAlignment="1">
      <alignment horizontal="center" vertical="center"/>
    </xf>
    <xf numFmtId="38" fontId="83" fillId="25" borderId="77" xfId="35" applyFont="1" applyFill="1" applyBorder="1" applyAlignment="1" applyProtection="1">
      <alignment vertical="center"/>
      <protection locked="0"/>
    </xf>
    <xf numFmtId="38" fontId="83" fillId="25" borderId="82" xfId="35" applyFont="1" applyFill="1" applyBorder="1" applyAlignment="1" applyProtection="1">
      <alignment vertical="center"/>
      <protection locked="0"/>
    </xf>
    <xf numFmtId="38" fontId="83" fillId="25" borderId="83" xfId="35" applyFont="1" applyFill="1" applyBorder="1" applyAlignment="1">
      <alignment vertical="center"/>
    </xf>
    <xf numFmtId="38" fontId="7" fillId="25" borderId="0" xfId="35" applyFont="1" applyFill="1" applyBorder="1" applyAlignment="1" applyProtection="1">
      <alignment horizontal="right" vertical="center"/>
    </xf>
    <xf numFmtId="0" fontId="4" fillId="25" borderId="57" xfId="0" applyFont="1" applyFill="1" applyBorder="1" applyAlignment="1" applyProtection="1">
      <alignment vertical="center"/>
    </xf>
    <xf numFmtId="38" fontId="86" fillId="25" borderId="84" xfId="35" applyFont="1" applyFill="1" applyBorder="1" applyAlignment="1" applyProtection="1">
      <alignment horizontal="right" vertical="center"/>
    </xf>
    <xf numFmtId="38" fontId="83" fillId="25" borderId="83" xfId="35" applyFont="1" applyFill="1" applyBorder="1" applyAlignment="1">
      <alignment horizontal="right" vertical="center"/>
    </xf>
    <xf numFmtId="0" fontId="7" fillId="25" borderId="0" xfId="0" applyFont="1" applyFill="1" applyBorder="1" applyAlignment="1" applyProtection="1">
      <alignment horizontal="right" vertical="center"/>
    </xf>
    <xf numFmtId="0" fontId="86" fillId="25" borderId="84" xfId="0" applyFont="1" applyFill="1" applyBorder="1" applyAlignment="1" applyProtection="1">
      <alignment horizontal="right" vertical="center"/>
    </xf>
    <xf numFmtId="38" fontId="83" fillId="25" borderId="82" xfId="35" applyFont="1" applyFill="1" applyBorder="1" applyAlignment="1" applyProtection="1">
      <alignment horizontal="right" vertical="center"/>
      <protection locked="0"/>
    </xf>
    <xf numFmtId="0" fontId="10" fillId="25" borderId="20" xfId="0" applyFont="1" applyFill="1" applyBorder="1" applyAlignment="1">
      <alignment horizontal="center" vertical="center"/>
    </xf>
    <xf numFmtId="0" fontId="10" fillId="25" borderId="22" xfId="0" applyFont="1" applyFill="1" applyBorder="1" applyAlignment="1">
      <alignment horizontal="center" vertical="center"/>
    </xf>
    <xf numFmtId="0" fontId="100" fillId="24" borderId="85" xfId="0" applyFont="1" applyFill="1" applyBorder="1" applyAlignment="1">
      <alignment horizontal="center" vertical="center"/>
    </xf>
    <xf numFmtId="38" fontId="7" fillId="25" borderId="0" xfId="35" applyFont="1" applyFill="1" applyBorder="1" applyAlignment="1" applyProtection="1">
      <alignment vertical="center"/>
    </xf>
    <xf numFmtId="0" fontId="86" fillId="25" borderId="84" xfId="0" applyFont="1" applyFill="1" applyBorder="1" applyAlignment="1" applyProtection="1">
      <alignment vertical="center"/>
    </xf>
    <xf numFmtId="38" fontId="86" fillId="25" borderId="84" xfId="35" applyFont="1" applyFill="1" applyBorder="1" applyAlignment="1" applyProtection="1">
      <alignment vertical="center"/>
    </xf>
    <xf numFmtId="38" fontId="83" fillId="25" borderId="86" xfId="35" applyFont="1" applyFill="1" applyBorder="1" applyAlignment="1" applyProtection="1">
      <alignment vertical="center"/>
      <protection locked="0"/>
    </xf>
    <xf numFmtId="0" fontId="17" fillId="25" borderId="87" xfId="0" applyFont="1" applyFill="1" applyBorder="1" applyAlignment="1" applyProtection="1">
      <alignment horizontal="right" vertical="center"/>
    </xf>
    <xf numFmtId="0" fontId="17" fillId="25" borderId="20" xfId="0" applyFont="1" applyFill="1" applyBorder="1" applyAlignment="1" applyProtection="1">
      <alignment horizontal="right" vertical="center"/>
    </xf>
    <xf numFmtId="38" fontId="60" fillId="25" borderId="20" xfId="35" applyFont="1" applyFill="1" applyBorder="1" applyAlignment="1" applyProtection="1">
      <alignment vertical="center"/>
    </xf>
    <xf numFmtId="0" fontId="4" fillId="25" borderId="88" xfId="0" applyFont="1" applyFill="1" applyBorder="1" applyAlignment="1" applyProtection="1">
      <alignment vertical="center"/>
    </xf>
    <xf numFmtId="38" fontId="83" fillId="25" borderId="84" xfId="35" applyFont="1" applyFill="1" applyBorder="1" applyAlignment="1" applyProtection="1">
      <alignment horizontal="right" vertical="center"/>
      <protection locked="0"/>
    </xf>
    <xf numFmtId="0" fontId="23" fillId="25" borderId="58" xfId="0" applyFont="1" applyFill="1" applyBorder="1" applyAlignment="1" applyProtection="1">
      <alignment horizontal="center" vertical="center"/>
    </xf>
    <xf numFmtId="0" fontId="36" fillId="25" borderId="72" xfId="0" applyFont="1" applyFill="1" applyBorder="1" applyAlignment="1" applyProtection="1">
      <alignment vertical="center"/>
    </xf>
    <xf numFmtId="0" fontId="36" fillId="25" borderId="89" xfId="0" applyFont="1" applyFill="1" applyBorder="1" applyAlignment="1" applyProtection="1">
      <alignment vertical="center"/>
    </xf>
    <xf numFmtId="0" fontId="65" fillId="25" borderId="58" xfId="0" applyFont="1" applyFill="1" applyBorder="1" applyAlignment="1" applyProtection="1">
      <alignment horizontal="center" vertical="center"/>
    </xf>
    <xf numFmtId="0" fontId="65" fillId="25" borderId="59" xfId="0" applyFont="1" applyFill="1" applyBorder="1" applyAlignment="1" applyProtection="1">
      <alignment horizontal="center" vertical="center"/>
    </xf>
    <xf numFmtId="0" fontId="86" fillId="25" borderId="79" xfId="0" applyFont="1" applyFill="1" applyBorder="1" applyAlignment="1" applyProtection="1">
      <alignment vertical="center"/>
    </xf>
    <xf numFmtId="0" fontId="4" fillId="25" borderId="90" xfId="0" applyFont="1" applyFill="1" applyBorder="1" applyAlignment="1" applyProtection="1">
      <alignment vertical="center"/>
    </xf>
    <xf numFmtId="0" fontId="65" fillId="25" borderId="65" xfId="0" applyFont="1" applyFill="1" applyBorder="1" applyAlignment="1" applyProtection="1">
      <alignment vertical="center"/>
    </xf>
    <xf numFmtId="0" fontId="4" fillId="25" borderId="65" xfId="0" applyFont="1" applyFill="1" applyBorder="1" applyAlignment="1" applyProtection="1">
      <alignment vertical="center"/>
    </xf>
    <xf numFmtId="0" fontId="65" fillId="25" borderId="59" xfId="0" applyFont="1" applyFill="1" applyBorder="1" applyAlignment="1" applyProtection="1">
      <alignment vertical="center"/>
    </xf>
    <xf numFmtId="38" fontId="83" fillId="25" borderId="91" xfId="35" applyFont="1" applyFill="1" applyBorder="1" applyAlignment="1" applyProtection="1">
      <alignment vertical="center"/>
      <protection locked="0"/>
    </xf>
    <xf numFmtId="38" fontId="7" fillId="25" borderId="16" xfId="35" applyFont="1" applyFill="1" applyBorder="1" applyAlignment="1">
      <alignment vertical="center"/>
    </xf>
    <xf numFmtId="38" fontId="4" fillId="25" borderId="16" xfId="35" applyFont="1" applyFill="1" applyBorder="1" applyAlignment="1" applyProtection="1">
      <alignment vertical="center"/>
    </xf>
    <xf numFmtId="0" fontId="4" fillId="25" borderId="58" xfId="0" applyFont="1" applyFill="1" applyBorder="1" applyAlignment="1">
      <alignment horizontal="center" vertical="center" shrinkToFit="1"/>
    </xf>
    <xf numFmtId="38" fontId="7" fillId="25" borderId="34" xfId="35" applyFont="1" applyFill="1" applyBorder="1" applyAlignment="1">
      <alignment vertical="center"/>
    </xf>
    <xf numFmtId="38" fontId="83" fillId="25" borderId="84" xfId="35" applyFont="1" applyFill="1" applyBorder="1" applyAlignment="1" applyProtection="1">
      <alignment vertical="center"/>
      <protection locked="0"/>
    </xf>
    <xf numFmtId="38" fontId="60" fillId="25" borderId="0" xfId="35" applyFont="1" applyFill="1" applyBorder="1" applyAlignment="1" applyProtection="1">
      <alignment vertical="center"/>
    </xf>
    <xf numFmtId="0" fontId="20" fillId="25" borderId="58" xfId="0" applyFont="1" applyFill="1" applyBorder="1" applyAlignment="1" applyProtection="1">
      <alignment vertical="center"/>
    </xf>
    <xf numFmtId="38" fontId="7" fillId="25" borderId="92" xfId="35" applyFont="1" applyFill="1" applyBorder="1" applyAlignment="1" applyProtection="1">
      <alignment vertical="center"/>
    </xf>
    <xf numFmtId="38" fontId="88" fillId="25" borderId="68" xfId="35" applyFont="1" applyFill="1" applyBorder="1" applyAlignment="1" applyProtection="1">
      <alignment vertical="center"/>
    </xf>
    <xf numFmtId="0" fontId="72" fillId="25" borderId="58" xfId="0" applyFont="1" applyFill="1" applyBorder="1" applyAlignment="1" applyProtection="1">
      <alignment vertical="center"/>
    </xf>
    <xf numFmtId="38" fontId="71" fillId="25" borderId="32" xfId="35" applyFont="1" applyFill="1" applyBorder="1" applyAlignment="1" applyProtection="1">
      <alignment vertical="center"/>
    </xf>
    <xf numFmtId="38" fontId="7" fillId="25" borderId="49" xfId="35" applyFont="1" applyFill="1" applyBorder="1" applyAlignment="1" applyProtection="1">
      <alignment horizontal="right" vertical="center"/>
    </xf>
    <xf numFmtId="0" fontId="61" fillId="25" borderId="93" xfId="0" applyFont="1" applyFill="1" applyBorder="1" applyAlignment="1" applyProtection="1">
      <alignment vertical="center"/>
    </xf>
    <xf numFmtId="38" fontId="65" fillId="25" borderId="0" xfId="35" applyFont="1" applyFill="1" applyBorder="1" applyAlignment="1" applyProtection="1">
      <alignment horizontal="center" vertical="center"/>
    </xf>
    <xf numFmtId="38" fontId="86" fillId="25" borderId="84" xfId="35" applyFont="1" applyFill="1" applyBorder="1" applyAlignment="1" applyProtection="1">
      <alignment horizontal="center" vertical="center"/>
    </xf>
    <xf numFmtId="38" fontId="4" fillId="25" borderId="0" xfId="35" applyFont="1" applyFill="1" applyBorder="1" applyAlignment="1" applyProtection="1">
      <alignment horizontal="center" vertical="center"/>
    </xf>
    <xf numFmtId="38" fontId="7" fillId="25" borderId="57" xfId="35" applyFont="1" applyFill="1" applyBorder="1" applyAlignment="1" applyProtection="1">
      <alignment horizontal="center" vertical="center"/>
    </xf>
    <xf numFmtId="0" fontId="4" fillId="25" borderId="49" xfId="0" applyFont="1" applyFill="1" applyBorder="1" applyAlignment="1">
      <alignment vertical="center"/>
    </xf>
    <xf numFmtId="38" fontId="7" fillId="25" borderId="18" xfId="35" applyFont="1" applyFill="1" applyBorder="1" applyAlignment="1">
      <alignment horizontal="right" vertical="center"/>
    </xf>
    <xf numFmtId="38" fontId="86" fillId="25" borderId="79" xfId="35" applyFont="1" applyFill="1" applyBorder="1" applyAlignment="1" applyProtection="1">
      <alignment horizontal="right" vertical="center"/>
    </xf>
    <xf numFmtId="38" fontId="4" fillId="25" borderId="94" xfId="35" applyFont="1" applyFill="1" applyBorder="1" applyAlignment="1">
      <alignment horizontal="center" vertical="center" shrinkToFit="1"/>
    </xf>
    <xf numFmtId="0" fontId="4" fillId="25" borderId="68" xfId="0" applyFont="1" applyFill="1" applyBorder="1" applyAlignment="1">
      <alignment horizontal="center" vertical="center" shrinkToFit="1"/>
    </xf>
    <xf numFmtId="38" fontId="4" fillId="25" borderId="95" xfId="35" applyFont="1" applyFill="1" applyBorder="1" applyAlignment="1">
      <alignment horizontal="center" vertical="center"/>
    </xf>
    <xf numFmtId="38" fontId="83" fillId="25" borderId="77" xfId="35" applyFont="1" applyFill="1" applyBorder="1" applyAlignment="1" applyProtection="1">
      <alignment horizontal="right" vertical="center"/>
      <protection locked="0"/>
    </xf>
    <xf numFmtId="38" fontId="83" fillId="25" borderId="86" xfId="35" applyFont="1" applyFill="1" applyBorder="1" applyAlignment="1" applyProtection="1">
      <alignment horizontal="right" vertical="center"/>
      <protection locked="0"/>
    </xf>
    <xf numFmtId="38" fontId="7" fillId="25" borderId="90" xfId="35" applyFont="1" applyFill="1" applyBorder="1" applyAlignment="1" applyProtection="1">
      <alignment horizontal="right" vertical="center"/>
    </xf>
    <xf numFmtId="0" fontId="7" fillId="25" borderId="18" xfId="0" applyFont="1" applyFill="1" applyBorder="1" applyAlignment="1" applyProtection="1">
      <alignment horizontal="right" vertical="center"/>
    </xf>
    <xf numFmtId="0" fontId="86" fillId="25" borderId="82" xfId="0" applyFont="1" applyFill="1" applyBorder="1" applyAlignment="1" applyProtection="1">
      <alignment horizontal="right" vertical="center"/>
    </xf>
    <xf numFmtId="0" fontId="86" fillId="25" borderId="77" xfId="0" applyFont="1" applyFill="1" applyBorder="1" applyAlignment="1" applyProtection="1">
      <alignment horizontal="right" vertical="center"/>
    </xf>
    <xf numFmtId="0" fontId="7" fillId="25" borderId="90" xfId="0" applyFont="1" applyFill="1" applyBorder="1" applyAlignment="1" applyProtection="1">
      <alignment horizontal="right" vertical="center"/>
    </xf>
    <xf numFmtId="0" fontId="86" fillId="25" borderId="79" xfId="0" applyFont="1" applyFill="1" applyBorder="1" applyAlignment="1" applyProtection="1">
      <alignment horizontal="right" vertical="center"/>
    </xf>
    <xf numFmtId="38" fontId="83" fillId="25" borderId="79" xfId="35" applyFont="1" applyFill="1" applyBorder="1" applyAlignment="1" applyProtection="1">
      <alignment vertical="center"/>
      <protection locked="0"/>
    </xf>
    <xf numFmtId="0" fontId="62" fillId="25" borderId="45" xfId="0" applyFont="1" applyFill="1" applyBorder="1" applyAlignment="1">
      <alignment vertical="center"/>
    </xf>
    <xf numFmtId="38" fontId="4" fillId="25" borderId="57" xfId="35" applyFont="1" applyFill="1" applyBorder="1" applyAlignment="1" applyProtection="1">
      <alignment vertical="center"/>
    </xf>
    <xf numFmtId="0" fontId="36" fillId="25" borderId="72" xfId="0" applyFont="1" applyFill="1" applyBorder="1" applyAlignment="1" applyProtection="1">
      <alignment vertical="top"/>
    </xf>
    <xf numFmtId="0" fontId="36" fillId="25" borderId="89" xfId="0" applyFont="1" applyFill="1" applyBorder="1" applyAlignment="1" applyProtection="1">
      <alignment vertical="top"/>
    </xf>
    <xf numFmtId="38" fontId="7" fillId="25" borderId="58" xfId="35" applyFont="1" applyFill="1" applyBorder="1" applyAlignment="1" applyProtection="1">
      <alignment vertical="center"/>
    </xf>
    <xf numFmtId="38" fontId="4" fillId="25" borderId="58" xfId="35" applyFont="1" applyFill="1" applyBorder="1" applyAlignment="1" applyProtection="1">
      <alignment horizontal="center" vertical="center"/>
    </xf>
    <xf numFmtId="38" fontId="4" fillId="25" borderId="96" xfId="35" applyFont="1" applyFill="1" applyBorder="1" applyAlignment="1" applyProtection="1">
      <alignment vertical="center"/>
    </xf>
    <xf numFmtId="38" fontId="7" fillId="25" borderId="97" xfId="35" applyFont="1" applyFill="1" applyBorder="1" applyAlignment="1" applyProtection="1">
      <alignment vertical="center"/>
    </xf>
    <xf numFmtId="38" fontId="7" fillId="25" borderId="96" xfId="35" applyFont="1" applyFill="1" applyBorder="1" applyAlignment="1" applyProtection="1">
      <alignment vertical="center"/>
    </xf>
    <xf numFmtId="38" fontId="7" fillId="25" borderId="58" xfId="35" applyFont="1" applyFill="1" applyBorder="1" applyAlignment="1" applyProtection="1">
      <alignment horizontal="center" vertical="center"/>
    </xf>
    <xf numFmtId="38" fontId="61" fillId="25" borderId="0" xfId="35" applyFont="1" applyFill="1" applyBorder="1" applyAlignment="1" applyProtection="1">
      <alignment vertical="center"/>
    </xf>
    <xf numFmtId="38" fontId="61" fillId="25" borderId="57" xfId="35" applyFont="1" applyFill="1" applyBorder="1" applyAlignment="1" applyProtection="1">
      <alignment vertical="center"/>
    </xf>
    <xf numFmtId="38" fontId="61" fillId="25" borderId="16" xfId="35" applyFont="1" applyFill="1" applyBorder="1" applyAlignment="1" applyProtection="1">
      <alignment vertical="center"/>
    </xf>
    <xf numFmtId="38" fontId="7" fillId="25" borderId="49" xfId="35" applyFont="1" applyFill="1" applyBorder="1" applyAlignment="1" applyProtection="1">
      <alignment vertical="center"/>
    </xf>
    <xf numFmtId="38" fontId="7" fillId="25" borderId="0" xfId="35" applyFont="1" applyFill="1" applyBorder="1" applyAlignment="1" applyProtection="1">
      <alignment horizontal="center" vertical="center"/>
    </xf>
    <xf numFmtId="38" fontId="7" fillId="25" borderId="16" xfId="35" applyFont="1" applyFill="1" applyBorder="1" applyAlignment="1" applyProtection="1">
      <alignment vertical="center"/>
    </xf>
    <xf numFmtId="38" fontId="4" fillId="25" borderId="0" xfId="35" applyFont="1" applyFill="1" applyBorder="1" applyAlignment="1" applyProtection="1">
      <alignment horizontal="right" vertical="center"/>
    </xf>
    <xf numFmtId="38" fontId="78" fillId="25" borderId="84" xfId="35" applyFont="1" applyFill="1" applyBorder="1" applyAlignment="1" applyProtection="1">
      <alignment vertical="center"/>
    </xf>
    <xf numFmtId="38" fontId="78" fillId="25" borderId="91" xfId="35" applyFont="1" applyFill="1" applyBorder="1" applyAlignment="1" applyProtection="1">
      <alignment vertical="center"/>
    </xf>
    <xf numFmtId="38" fontId="61" fillId="25" borderId="0" xfId="35" applyFont="1" applyFill="1" applyBorder="1" applyAlignment="1" applyProtection="1">
      <alignment horizontal="right" vertical="center"/>
    </xf>
    <xf numFmtId="38" fontId="4" fillId="25" borderId="39" xfId="35" applyFont="1" applyFill="1" applyBorder="1" applyAlignment="1">
      <alignment horizontal="center" vertical="center" shrinkToFit="1"/>
    </xf>
    <xf numFmtId="38" fontId="4" fillId="25" borderId="39" xfId="0" applyNumberFormat="1" applyFont="1" applyFill="1" applyBorder="1" applyAlignment="1">
      <alignment horizontal="center" vertical="center" shrinkToFit="1"/>
    </xf>
    <xf numFmtId="38" fontId="4" fillId="25" borderId="36" xfId="35" applyFont="1" applyFill="1" applyBorder="1" applyAlignment="1">
      <alignment horizontal="left" vertical="center"/>
    </xf>
    <xf numFmtId="38" fontId="65" fillId="25" borderId="58" xfId="35" applyFont="1" applyFill="1" applyBorder="1" applyAlignment="1" applyProtection="1">
      <alignment horizontal="center" vertical="center"/>
    </xf>
    <xf numFmtId="38" fontId="71" fillId="25" borderId="98" xfId="35" applyFont="1" applyFill="1" applyBorder="1" applyAlignment="1" applyProtection="1">
      <alignment vertical="center"/>
    </xf>
    <xf numFmtId="38" fontId="65" fillId="25" borderId="96" xfId="35" applyFont="1" applyFill="1" applyBorder="1" applyAlignment="1" applyProtection="1">
      <alignment vertical="center"/>
    </xf>
    <xf numFmtId="0" fontId="51" fillId="25" borderId="58" xfId="0" applyFont="1" applyFill="1" applyBorder="1" applyAlignment="1" applyProtection="1">
      <alignment vertical="center"/>
    </xf>
    <xf numFmtId="0" fontId="73" fillId="25" borderId="58" xfId="0" applyFont="1" applyFill="1" applyBorder="1" applyAlignment="1" applyProtection="1">
      <alignment vertical="center"/>
    </xf>
    <xf numFmtId="38" fontId="83" fillId="25" borderId="99" xfId="35" applyFont="1" applyFill="1" applyBorder="1" applyAlignment="1">
      <alignment vertical="center"/>
    </xf>
    <xf numFmtId="0" fontId="51" fillId="25" borderId="0" xfId="0" applyFont="1" applyFill="1" applyBorder="1" applyAlignment="1" applyProtection="1">
      <alignment vertical="center"/>
    </xf>
    <xf numFmtId="38" fontId="88" fillId="25" borderId="84" xfId="35" applyFont="1" applyFill="1" applyBorder="1" applyAlignment="1" applyProtection="1">
      <alignment vertical="center"/>
    </xf>
    <xf numFmtId="38" fontId="83" fillId="25" borderId="84" xfId="35" applyFont="1" applyFill="1" applyBorder="1" applyAlignment="1" applyProtection="1">
      <alignment vertical="center"/>
    </xf>
    <xf numFmtId="38" fontId="83" fillId="25" borderId="91" xfId="35" applyFont="1" applyFill="1" applyBorder="1" applyAlignment="1" applyProtection="1">
      <alignment vertical="center"/>
    </xf>
    <xf numFmtId="0" fontId="63" fillId="25" borderId="0" xfId="0" applyFont="1" applyFill="1" applyBorder="1" applyAlignment="1" applyProtection="1">
      <alignment vertical="center"/>
    </xf>
    <xf numFmtId="38" fontId="7" fillId="25" borderId="21" xfId="35" applyFont="1" applyFill="1" applyBorder="1" applyAlignment="1" applyProtection="1">
      <alignment vertical="center"/>
    </xf>
    <xf numFmtId="38" fontId="83" fillId="25" borderId="82" xfId="35" applyFont="1" applyFill="1" applyBorder="1" applyAlignment="1" applyProtection="1">
      <alignment vertical="center"/>
    </xf>
    <xf numFmtId="38" fontId="4" fillId="25" borderId="49" xfId="35" applyFont="1" applyFill="1" applyBorder="1" applyAlignment="1" applyProtection="1">
      <alignment horizontal="right" vertical="center"/>
    </xf>
    <xf numFmtId="38" fontId="4" fillId="25" borderId="100" xfId="35" applyFont="1" applyFill="1" applyBorder="1" applyAlignment="1">
      <alignment horizontal="center" vertical="center" shrinkToFit="1"/>
    </xf>
    <xf numFmtId="38" fontId="7" fillId="25" borderId="101" xfId="35" applyFont="1" applyFill="1" applyBorder="1" applyAlignment="1" applyProtection="1">
      <alignment vertical="center"/>
    </xf>
    <xf numFmtId="38" fontId="88" fillId="25" borderId="32" xfId="35" applyFont="1" applyFill="1" applyBorder="1" applyAlignment="1" applyProtection="1">
      <alignment vertical="center"/>
    </xf>
    <xf numFmtId="38" fontId="61" fillId="25" borderId="58" xfId="35" applyFont="1" applyFill="1" applyBorder="1" applyAlignment="1" applyProtection="1">
      <alignment horizontal="left" vertical="center"/>
    </xf>
    <xf numFmtId="38" fontId="61" fillId="25" borderId="57" xfId="35" applyFont="1" applyFill="1" applyBorder="1" applyAlignment="1" applyProtection="1">
      <alignment horizontal="left" vertical="center"/>
    </xf>
    <xf numFmtId="38" fontId="61" fillId="25" borderId="0" xfId="35" applyFont="1" applyFill="1" applyBorder="1" applyAlignment="1" applyProtection="1">
      <alignment horizontal="left" vertical="center"/>
    </xf>
    <xf numFmtId="38" fontId="90" fillId="25" borderId="98" xfId="35" applyFont="1" applyFill="1" applyBorder="1" applyAlignment="1" applyProtection="1">
      <alignment vertical="center"/>
    </xf>
    <xf numFmtId="38" fontId="90" fillId="25" borderId="98" xfId="35" applyFont="1" applyFill="1" applyBorder="1" applyAlignment="1" applyProtection="1">
      <alignment horizontal="center" vertical="center"/>
    </xf>
    <xf numFmtId="0" fontId="89" fillId="25" borderId="68" xfId="0" applyFont="1" applyFill="1" applyBorder="1" applyAlignment="1" applyProtection="1">
      <alignment vertical="center"/>
    </xf>
    <xf numFmtId="38" fontId="13" fillId="25" borderId="58" xfId="35" applyFont="1" applyFill="1" applyBorder="1" applyAlignment="1" applyProtection="1">
      <alignment horizontal="center" vertical="center"/>
    </xf>
    <xf numFmtId="38" fontId="90" fillId="25" borderId="68" xfId="35" applyFont="1" applyFill="1" applyBorder="1" applyAlignment="1" applyProtection="1">
      <alignment vertical="center"/>
    </xf>
    <xf numFmtId="38" fontId="86" fillId="25" borderId="0" xfId="35" applyFont="1" applyFill="1" applyBorder="1" applyAlignment="1" applyProtection="1">
      <alignment horizontal="center" vertical="center"/>
    </xf>
    <xf numFmtId="38" fontId="90" fillId="0" borderId="95" xfId="35" applyFont="1" applyFill="1" applyBorder="1" applyAlignment="1" applyProtection="1">
      <alignment vertical="center"/>
    </xf>
    <xf numFmtId="38" fontId="14" fillId="0" borderId="102" xfId="35" applyFont="1" applyFill="1" applyBorder="1" applyAlignment="1" applyProtection="1">
      <alignment vertical="center"/>
    </xf>
    <xf numFmtId="0" fontId="17" fillId="25" borderId="34" xfId="0" applyFont="1" applyFill="1" applyBorder="1" applyAlignment="1">
      <alignment horizontal="right" vertical="center"/>
    </xf>
    <xf numFmtId="38" fontId="4" fillId="25" borderId="16" xfId="35" applyFont="1" applyFill="1" applyBorder="1" applyAlignment="1" applyProtection="1">
      <alignment horizontal="centerContinuous" vertical="center"/>
    </xf>
    <xf numFmtId="38" fontId="86" fillId="25" borderId="91" xfId="35" applyFont="1" applyFill="1" applyBorder="1" applyAlignment="1" applyProtection="1">
      <alignment vertical="center"/>
    </xf>
    <xf numFmtId="38" fontId="78" fillId="25" borderId="99" xfId="35" applyFont="1" applyFill="1" applyBorder="1" applyAlignment="1">
      <alignment vertical="center"/>
    </xf>
    <xf numFmtId="38" fontId="4" fillId="25" borderId="21" xfId="35" applyFont="1" applyFill="1" applyBorder="1" applyAlignment="1" applyProtection="1">
      <alignment vertical="center"/>
    </xf>
    <xf numFmtId="38" fontId="7" fillId="25" borderId="16" xfId="35" applyFont="1" applyFill="1" applyBorder="1" applyAlignment="1" applyProtection="1">
      <alignment horizontal="centerContinuous" vertical="center"/>
    </xf>
    <xf numFmtId="0" fontId="17" fillId="25" borderId="34" xfId="0" applyFont="1" applyFill="1" applyBorder="1" applyAlignment="1" applyProtection="1">
      <alignment horizontal="right" vertical="center"/>
    </xf>
    <xf numFmtId="38" fontId="81" fillId="25" borderId="84" xfId="35" applyFont="1" applyFill="1" applyBorder="1" applyAlignment="1" applyProtection="1">
      <alignment vertical="center"/>
    </xf>
    <xf numFmtId="38" fontId="81" fillId="25" borderId="84" xfId="35" applyFont="1" applyFill="1" applyBorder="1" applyAlignment="1" applyProtection="1">
      <alignment horizontal="center" vertical="center"/>
    </xf>
    <xf numFmtId="38" fontId="81" fillId="25" borderId="91" xfId="35" applyFont="1" applyFill="1" applyBorder="1" applyAlignment="1" applyProtection="1">
      <alignment vertical="center"/>
    </xf>
    <xf numFmtId="38" fontId="7" fillId="25" borderId="103" xfId="35" applyFont="1" applyFill="1" applyBorder="1" applyAlignment="1">
      <alignment vertical="center"/>
    </xf>
    <xf numFmtId="38" fontId="83" fillId="25" borderId="76" xfId="35" applyFont="1" applyFill="1" applyBorder="1" applyAlignment="1" applyProtection="1">
      <alignment vertical="center"/>
      <protection locked="0"/>
    </xf>
    <xf numFmtId="38" fontId="4" fillId="25" borderId="104" xfId="35" applyFont="1" applyFill="1" applyBorder="1" applyAlignment="1">
      <alignment horizontal="left" vertical="center"/>
    </xf>
    <xf numFmtId="38" fontId="4" fillId="25" borderId="40" xfId="35" applyFont="1" applyFill="1" applyBorder="1" applyAlignment="1">
      <alignment horizontal="left" vertical="center"/>
    </xf>
    <xf numFmtId="38" fontId="4" fillId="25" borderId="16" xfId="35" applyFont="1" applyFill="1" applyBorder="1" applyAlignment="1">
      <alignment horizontal="left" vertical="center"/>
    </xf>
    <xf numFmtId="0" fontId="2" fillId="25" borderId="25" xfId="0" applyFont="1" applyFill="1" applyBorder="1" applyAlignment="1">
      <alignment horizontal="center" vertical="center" shrinkToFit="1"/>
    </xf>
    <xf numFmtId="0" fontId="2" fillId="25" borderId="35" xfId="0" applyFont="1" applyFill="1" applyBorder="1" applyAlignment="1">
      <alignment horizontal="center" vertical="center" shrinkToFit="1"/>
    </xf>
    <xf numFmtId="0" fontId="98" fillId="24" borderId="81" xfId="0" applyFont="1" applyFill="1" applyBorder="1" applyAlignment="1">
      <alignment horizontal="center" vertical="center" shrinkToFit="1"/>
    </xf>
    <xf numFmtId="0" fontId="8" fillId="25" borderId="20" xfId="0" applyFont="1" applyFill="1" applyBorder="1" applyAlignment="1">
      <alignment vertical="center" shrinkToFit="1"/>
    </xf>
    <xf numFmtId="0" fontId="36" fillId="25" borderId="37" xfId="0" applyFont="1" applyFill="1" applyBorder="1" applyAlignment="1">
      <alignment horizontal="center" vertical="center" shrinkToFit="1"/>
    </xf>
    <xf numFmtId="0" fontId="8" fillId="25" borderId="0" xfId="0" applyFont="1" applyFill="1" applyBorder="1" applyAlignment="1" applyProtection="1">
      <alignment vertical="center" shrinkToFit="1"/>
    </xf>
    <xf numFmtId="0" fontId="2" fillId="25" borderId="22" xfId="0" applyFont="1" applyFill="1" applyBorder="1" applyAlignment="1">
      <alignment horizontal="center" vertical="center" shrinkToFit="1"/>
    </xf>
    <xf numFmtId="0" fontId="8" fillId="25" borderId="20" xfId="0" applyFont="1" applyFill="1" applyBorder="1" applyAlignment="1" applyProtection="1">
      <alignment vertical="center" shrinkToFit="1"/>
    </xf>
    <xf numFmtId="0" fontId="8" fillId="25" borderId="0" xfId="0" applyFont="1" applyFill="1" applyBorder="1" applyAlignment="1" applyProtection="1">
      <alignment horizontal="center" vertical="center" shrinkToFit="1"/>
    </xf>
    <xf numFmtId="0" fontId="2" fillId="25" borderId="104" xfId="0" applyFont="1" applyFill="1" applyBorder="1" applyAlignment="1">
      <alignment horizontal="center" vertical="center" shrinkToFit="1"/>
    </xf>
    <xf numFmtId="0" fontId="2" fillId="25" borderId="105" xfId="0" applyFont="1" applyFill="1" applyBorder="1" applyAlignment="1">
      <alignment vertical="center" shrinkToFit="1"/>
    </xf>
    <xf numFmtId="38" fontId="12" fillId="25" borderId="103" xfId="35" applyFont="1" applyFill="1" applyBorder="1" applyAlignment="1">
      <alignment vertical="center" shrinkToFit="1"/>
    </xf>
    <xf numFmtId="0" fontId="4" fillId="25" borderId="100" xfId="0" applyFont="1" applyFill="1" applyBorder="1" applyAlignment="1">
      <alignment horizontal="center" vertical="center" shrinkToFit="1"/>
    </xf>
    <xf numFmtId="0" fontId="32" fillId="25" borderId="0" xfId="0" applyFont="1" applyFill="1" applyBorder="1" applyAlignment="1" applyProtection="1">
      <alignment vertical="center" shrinkToFit="1"/>
    </xf>
    <xf numFmtId="38" fontId="2" fillId="25" borderId="105" xfId="35" applyFont="1" applyFill="1" applyBorder="1" applyAlignment="1">
      <alignment vertical="center" shrinkToFit="1"/>
    </xf>
    <xf numFmtId="0" fontId="74" fillId="25" borderId="105" xfId="0" applyFont="1" applyFill="1" applyBorder="1" applyAlignment="1">
      <alignment horizontal="center" vertical="center" shrinkToFit="1"/>
    </xf>
    <xf numFmtId="38" fontId="84" fillId="25" borderId="77" xfId="35" applyFont="1" applyFill="1" applyBorder="1" applyAlignment="1" applyProtection="1">
      <alignment vertical="center" shrinkToFit="1"/>
      <protection locked="0"/>
    </xf>
    <xf numFmtId="38" fontId="47" fillId="25" borderId="103" xfId="35" applyFont="1" applyFill="1" applyBorder="1" applyAlignment="1" applyProtection="1">
      <alignment vertical="center" shrinkToFit="1"/>
    </xf>
    <xf numFmtId="0" fontId="27" fillId="25" borderId="0" xfId="0" applyFont="1" applyFill="1" applyBorder="1" applyAlignment="1" applyProtection="1">
      <alignment horizontal="center" vertical="center" shrinkToFit="1"/>
    </xf>
    <xf numFmtId="38" fontId="46" fillId="25" borderId="103" xfId="35" applyFont="1" applyFill="1" applyBorder="1" applyAlignment="1" applyProtection="1">
      <alignment vertical="center" shrinkToFit="1"/>
    </xf>
    <xf numFmtId="0" fontId="2" fillId="25" borderId="36" xfId="0" applyFont="1" applyFill="1" applyBorder="1" applyAlignment="1">
      <alignment horizontal="center" vertical="center" shrinkToFit="1"/>
    </xf>
    <xf numFmtId="0" fontId="2" fillId="25" borderId="31" xfId="0" applyFont="1" applyFill="1" applyBorder="1" applyAlignment="1">
      <alignment vertical="center" shrinkToFit="1"/>
    </xf>
    <xf numFmtId="0" fontId="2" fillId="25" borderId="31" xfId="0" applyFont="1" applyFill="1" applyBorder="1" applyAlignment="1">
      <alignment horizontal="center" vertical="center" shrinkToFit="1"/>
    </xf>
    <xf numFmtId="38" fontId="12" fillId="25" borderId="18" xfId="35" applyFont="1" applyFill="1" applyBorder="1" applyAlignment="1">
      <alignment vertical="center" shrinkToFit="1"/>
    </xf>
    <xf numFmtId="38" fontId="47" fillId="25" borderId="18" xfId="35" applyFont="1" applyFill="1" applyBorder="1" applyAlignment="1" applyProtection="1">
      <alignment vertical="center" shrinkToFit="1"/>
    </xf>
    <xf numFmtId="0" fontId="27" fillId="25" borderId="0" xfId="0" applyFont="1" applyFill="1" applyBorder="1" applyAlignment="1" applyProtection="1">
      <alignment vertical="center" shrinkToFit="1"/>
    </xf>
    <xf numFmtId="38" fontId="2" fillId="25" borderId="36" xfId="35" applyFont="1" applyFill="1" applyBorder="1" applyAlignment="1">
      <alignment horizontal="center" vertical="center" shrinkToFit="1"/>
    </xf>
    <xf numFmtId="38" fontId="2" fillId="25" borderId="31" xfId="35" applyFont="1" applyFill="1" applyBorder="1" applyAlignment="1">
      <alignment vertical="center" shrinkToFit="1"/>
    </xf>
    <xf numFmtId="38" fontId="27" fillId="25" borderId="0" xfId="35" applyFont="1" applyFill="1" applyBorder="1" applyAlignment="1" applyProtection="1">
      <alignment horizontal="center" vertical="center" shrinkToFit="1"/>
    </xf>
    <xf numFmtId="0" fontId="74" fillId="25" borderId="31" xfId="0" applyFont="1" applyFill="1" applyBorder="1" applyAlignment="1">
      <alignment horizontal="center" vertical="center" shrinkToFit="1"/>
    </xf>
    <xf numFmtId="38" fontId="46" fillId="25" borderId="18" xfId="35" applyFont="1" applyFill="1" applyBorder="1" applyAlignment="1" applyProtection="1">
      <alignment vertical="center" shrinkToFit="1"/>
    </xf>
    <xf numFmtId="0" fontId="2" fillId="25" borderId="36" xfId="0" applyFont="1" applyFill="1" applyBorder="1" applyAlignment="1" applyProtection="1">
      <alignment horizontal="center" vertical="center" shrinkToFit="1"/>
    </xf>
    <xf numFmtId="0" fontId="23" fillId="25" borderId="39" xfId="0" applyFont="1" applyFill="1" applyBorder="1" applyAlignment="1">
      <alignment horizontal="center" vertical="center" shrinkToFit="1"/>
    </xf>
    <xf numFmtId="38" fontId="47" fillId="25" borderId="18" xfId="35" applyFont="1" applyFill="1" applyBorder="1" applyAlignment="1" applyProtection="1">
      <alignment horizontal="left" vertical="center" shrinkToFit="1"/>
    </xf>
    <xf numFmtId="0" fontId="74" fillId="25" borderId="18" xfId="0" applyFont="1" applyFill="1" applyBorder="1" applyAlignment="1">
      <alignment horizontal="center" vertical="center" shrinkToFit="1"/>
    </xf>
    <xf numFmtId="0" fontId="47" fillId="25" borderId="51" xfId="0" applyFont="1" applyFill="1" applyBorder="1" applyAlignment="1" applyProtection="1">
      <alignment vertical="center" shrinkToFit="1"/>
    </xf>
    <xf numFmtId="0" fontId="4" fillId="25" borderId="31" xfId="0" applyFont="1" applyFill="1" applyBorder="1" applyAlignment="1">
      <alignment horizontal="center" vertical="center" shrinkToFit="1"/>
    </xf>
    <xf numFmtId="0" fontId="46" fillId="25" borderId="18" xfId="0" applyFont="1" applyFill="1" applyBorder="1" applyAlignment="1" applyProtection="1">
      <alignment vertical="center" shrinkToFit="1"/>
    </xf>
    <xf numFmtId="38" fontId="47" fillId="25" borderId="51" xfId="35" applyFont="1" applyFill="1" applyBorder="1" applyAlignment="1" applyProtection="1">
      <alignment vertical="center" shrinkToFit="1"/>
    </xf>
    <xf numFmtId="38" fontId="2" fillId="25" borderId="29" xfId="35" applyFont="1" applyFill="1" applyBorder="1" applyAlignment="1">
      <alignment vertical="center" shrinkToFit="1"/>
    </xf>
    <xf numFmtId="38" fontId="46" fillId="25" borderId="0" xfId="35" applyFont="1" applyFill="1" applyBorder="1" applyAlignment="1" applyProtection="1">
      <alignment vertical="center" shrinkToFit="1"/>
    </xf>
    <xf numFmtId="38" fontId="47" fillId="25" borderId="0" xfId="35" applyFont="1" applyFill="1" applyBorder="1" applyAlignment="1" applyProtection="1">
      <alignment horizontal="left" vertical="center" shrinkToFit="1"/>
    </xf>
    <xf numFmtId="0" fontId="2" fillId="25" borderId="38" xfId="0" applyFont="1" applyFill="1" applyBorder="1" applyAlignment="1">
      <alignment horizontal="center" vertical="center" shrinkToFit="1"/>
    </xf>
    <xf numFmtId="0" fontId="2" fillId="25" borderId="106" xfId="0" applyFont="1" applyFill="1" applyBorder="1" applyAlignment="1">
      <alignment vertical="center" shrinkToFit="1"/>
    </xf>
    <xf numFmtId="0" fontId="74" fillId="25" borderId="106" xfId="0" applyFont="1" applyFill="1" applyBorder="1" applyAlignment="1">
      <alignment horizontal="center" vertical="center" shrinkToFit="1"/>
    </xf>
    <xf numFmtId="38" fontId="12" fillId="25" borderId="19" xfId="35" applyFont="1" applyFill="1" applyBorder="1" applyAlignment="1">
      <alignment vertical="center" shrinkToFit="1"/>
    </xf>
    <xf numFmtId="38" fontId="84" fillId="25" borderId="78" xfId="35" applyFont="1" applyFill="1" applyBorder="1" applyAlignment="1" applyProtection="1">
      <alignment vertical="center" shrinkToFit="1"/>
      <protection locked="0"/>
    </xf>
    <xf numFmtId="0" fontId="4" fillId="25" borderId="107" xfId="0" applyFont="1" applyFill="1" applyBorder="1" applyAlignment="1">
      <alignment horizontal="center" vertical="center" shrinkToFit="1"/>
    </xf>
    <xf numFmtId="38" fontId="2" fillId="25" borderId="106" xfId="35" applyFont="1" applyFill="1" applyBorder="1" applyAlignment="1">
      <alignment vertical="center" shrinkToFit="1"/>
    </xf>
    <xf numFmtId="38" fontId="47" fillId="25" borderId="19" xfId="35" applyFont="1" applyFill="1" applyBorder="1" applyAlignment="1" applyProtection="1">
      <alignment vertical="center" shrinkToFit="1"/>
    </xf>
    <xf numFmtId="38" fontId="2" fillId="25" borderId="38" xfId="35" applyFont="1" applyFill="1" applyBorder="1" applyAlignment="1">
      <alignment horizontal="center" vertical="center" shrinkToFit="1"/>
    </xf>
    <xf numFmtId="38" fontId="46" fillId="25" borderId="19" xfId="35" applyFont="1" applyFill="1" applyBorder="1" applyAlignment="1" applyProtection="1">
      <alignment vertical="center" shrinkToFit="1"/>
    </xf>
    <xf numFmtId="0" fontId="2" fillId="25" borderId="0" xfId="0" applyFont="1" applyFill="1" applyBorder="1" applyAlignment="1" applyProtection="1">
      <alignment vertical="center" shrinkToFit="1"/>
    </xf>
    <xf numFmtId="38" fontId="28" fillId="25" borderId="0" xfId="35" applyFont="1" applyFill="1" applyBorder="1" applyAlignment="1" applyProtection="1">
      <alignment vertical="center" shrinkToFit="1"/>
    </xf>
    <xf numFmtId="38" fontId="84" fillId="25" borderId="0" xfId="35" applyFont="1" applyFill="1" applyBorder="1" applyAlignment="1" applyProtection="1">
      <alignment vertical="center" shrinkToFit="1"/>
    </xf>
    <xf numFmtId="38" fontId="48" fillId="25" borderId="0" xfId="35" applyFont="1" applyFill="1" applyBorder="1" applyAlignment="1" applyProtection="1">
      <alignment vertical="center" shrinkToFit="1"/>
    </xf>
    <xf numFmtId="0" fontId="2" fillId="25" borderId="0" xfId="0" applyFont="1" applyFill="1" applyBorder="1" applyAlignment="1" applyProtection="1">
      <alignment horizontal="center" vertical="center" shrinkToFit="1"/>
    </xf>
    <xf numFmtId="0" fontId="27" fillId="25" borderId="47" xfId="0" applyFont="1" applyFill="1" applyBorder="1" applyAlignment="1" applyProtection="1">
      <alignment vertical="center" shrinkToFit="1"/>
    </xf>
    <xf numFmtId="38" fontId="2" fillId="25" borderId="0" xfId="35" applyFont="1" applyFill="1" applyBorder="1" applyAlignment="1" applyProtection="1">
      <alignment vertical="center" shrinkToFit="1"/>
    </xf>
    <xf numFmtId="0" fontId="39" fillId="25" borderId="0" xfId="0" applyFont="1" applyFill="1" applyBorder="1" applyAlignment="1" applyProtection="1">
      <alignment horizontal="center" vertical="center" shrinkToFit="1"/>
    </xf>
    <xf numFmtId="0" fontId="12" fillId="25" borderId="0" xfId="0" applyFont="1" applyFill="1" applyBorder="1" applyAlignment="1" applyProtection="1">
      <alignment vertical="center" shrinkToFit="1"/>
    </xf>
    <xf numFmtId="38" fontId="47" fillId="25" borderId="0" xfId="35" applyFont="1" applyFill="1" applyBorder="1" applyAlignment="1" applyProtection="1">
      <alignment vertical="center" shrinkToFit="1"/>
    </xf>
    <xf numFmtId="38" fontId="4" fillId="25" borderId="0" xfId="35" applyFont="1" applyFill="1" applyBorder="1" applyAlignment="1" applyProtection="1">
      <alignment vertical="center" shrinkToFit="1"/>
    </xf>
    <xf numFmtId="38" fontId="27" fillId="25" borderId="47" xfId="35" applyFont="1" applyFill="1" applyBorder="1" applyAlignment="1" applyProtection="1">
      <alignment horizontal="center" vertical="center" shrinkToFit="1"/>
    </xf>
    <xf numFmtId="38" fontId="80" fillId="25" borderId="0" xfId="35" applyFont="1" applyFill="1" applyBorder="1" applyAlignment="1" applyProtection="1">
      <alignment vertical="center" shrinkToFit="1"/>
    </xf>
    <xf numFmtId="38" fontId="84" fillId="25" borderId="108" xfId="35" applyFont="1" applyFill="1" applyBorder="1" applyAlignment="1" applyProtection="1">
      <alignment vertical="center" shrinkToFit="1"/>
      <protection locked="0"/>
    </xf>
    <xf numFmtId="38" fontId="2" fillId="25" borderId="104" xfId="35" applyFont="1" applyFill="1" applyBorder="1" applyAlignment="1">
      <alignment vertical="center" shrinkToFit="1"/>
    </xf>
    <xf numFmtId="38" fontId="2" fillId="25" borderId="36" xfId="35" applyFont="1" applyFill="1" applyBorder="1" applyAlignment="1">
      <alignment vertical="center" shrinkToFit="1"/>
    </xf>
    <xf numFmtId="38" fontId="49" fillId="25" borderId="18" xfId="35" applyFont="1" applyFill="1" applyBorder="1" applyAlignment="1" applyProtection="1">
      <alignment vertical="center" shrinkToFit="1"/>
    </xf>
    <xf numFmtId="0" fontId="2" fillId="25" borderId="36" xfId="0" applyFont="1" applyFill="1" applyBorder="1" applyAlignment="1">
      <alignment vertical="center" shrinkToFit="1"/>
    </xf>
    <xf numFmtId="38" fontId="27" fillId="25" borderId="0" xfId="35" applyFont="1" applyFill="1" applyBorder="1" applyAlignment="1" applyProtection="1">
      <alignment vertical="center" shrinkToFit="1"/>
    </xf>
    <xf numFmtId="0" fontId="4" fillId="25" borderId="31" xfId="0" applyFont="1" applyFill="1" applyBorder="1" applyAlignment="1">
      <alignment vertical="center" shrinkToFit="1"/>
    </xf>
    <xf numFmtId="0" fontId="27" fillId="25" borderId="46" xfId="0" applyFont="1" applyFill="1" applyBorder="1" applyAlignment="1" applyProtection="1">
      <alignment vertical="center" shrinkToFit="1"/>
    </xf>
    <xf numFmtId="0" fontId="27" fillId="25" borderId="48" xfId="0" applyFont="1" applyFill="1" applyBorder="1" applyAlignment="1" applyProtection="1">
      <alignment vertical="center" shrinkToFit="1"/>
    </xf>
    <xf numFmtId="38" fontId="2" fillId="25" borderId="38" xfId="35" applyFont="1" applyFill="1" applyBorder="1" applyAlignment="1">
      <alignment vertical="center" shrinkToFit="1"/>
    </xf>
    <xf numFmtId="38" fontId="27" fillId="25" borderId="22" xfId="35" applyFont="1" applyFill="1" applyBorder="1" applyAlignment="1" applyProtection="1">
      <alignment vertical="center" shrinkToFit="1"/>
    </xf>
    <xf numFmtId="38" fontId="27" fillId="25" borderId="20" xfId="35" applyFont="1" applyFill="1" applyBorder="1" applyAlignment="1" applyProtection="1">
      <alignment vertical="center" shrinkToFit="1"/>
    </xf>
    <xf numFmtId="0" fontId="27" fillId="25" borderId="37" xfId="0" applyFont="1" applyFill="1" applyBorder="1" applyAlignment="1" applyProtection="1">
      <alignment vertical="center" shrinkToFit="1"/>
    </xf>
    <xf numFmtId="0" fontId="2" fillId="25" borderId="0" xfId="0" applyFont="1" applyFill="1" applyBorder="1" applyAlignment="1">
      <alignment vertical="center" shrinkToFit="1"/>
    </xf>
    <xf numFmtId="38" fontId="12" fillId="25" borderId="0" xfId="35" applyFont="1" applyFill="1" applyBorder="1" applyAlignment="1">
      <alignment vertical="center" shrinkToFit="1"/>
    </xf>
    <xf numFmtId="0" fontId="27" fillId="25" borderId="21" xfId="0" applyFont="1" applyFill="1" applyBorder="1" applyAlignment="1" applyProtection="1">
      <alignment vertical="center" shrinkToFit="1"/>
    </xf>
    <xf numFmtId="38" fontId="27" fillId="25" borderId="21" xfId="35" applyFont="1" applyFill="1" applyBorder="1" applyAlignment="1" applyProtection="1">
      <alignment vertical="center" shrinkToFit="1"/>
    </xf>
    <xf numFmtId="0" fontId="2" fillId="25" borderId="18" xfId="0" applyFont="1" applyFill="1" applyBorder="1" applyAlignment="1">
      <alignment vertical="center" shrinkToFit="1"/>
    </xf>
    <xf numFmtId="0" fontId="2" fillId="25" borderId="50" xfId="0" applyFont="1" applyFill="1" applyBorder="1" applyAlignment="1">
      <alignment vertical="center" shrinkToFit="1"/>
    </xf>
    <xf numFmtId="0" fontId="2" fillId="25" borderId="109" xfId="0" applyFont="1" applyFill="1" applyBorder="1" applyAlignment="1">
      <alignment vertical="center" shrinkToFit="1"/>
    </xf>
    <xf numFmtId="0" fontId="65" fillId="25" borderId="31" xfId="0" applyFont="1" applyFill="1" applyBorder="1" applyAlignment="1">
      <alignment horizontal="center" vertical="center" shrinkToFit="1"/>
    </xf>
    <xf numFmtId="38" fontId="84" fillId="25" borderId="77" xfId="35" applyFont="1" applyFill="1" applyBorder="1" applyAlignment="1" applyProtection="1">
      <alignment horizontal="right" vertical="center" shrinkToFit="1"/>
      <protection locked="0"/>
    </xf>
    <xf numFmtId="0" fontId="51" fillId="25" borderId="110" xfId="0" applyFont="1" applyFill="1" applyBorder="1" applyAlignment="1" applyProtection="1">
      <alignment horizontal="left" vertical="center"/>
    </xf>
    <xf numFmtId="0" fontId="51" fillId="25" borderId="29" xfId="0" applyFont="1" applyFill="1" applyBorder="1" applyAlignment="1" applyProtection="1">
      <alignment vertical="center"/>
    </xf>
    <xf numFmtId="0" fontId="53" fillId="25" borderId="29" xfId="0" applyFont="1" applyFill="1" applyBorder="1" applyAlignment="1" applyProtection="1">
      <alignment vertical="center"/>
    </xf>
    <xf numFmtId="38" fontId="52" fillId="25" borderId="29" xfId="35" applyFont="1" applyFill="1" applyBorder="1" applyAlignment="1" applyProtection="1">
      <alignment vertical="center"/>
    </xf>
    <xf numFmtId="38" fontId="33" fillId="25" borderId="111" xfId="35" applyFont="1" applyFill="1" applyBorder="1" applyAlignment="1" applyProtection="1">
      <alignment vertical="center"/>
    </xf>
    <xf numFmtId="38" fontId="33" fillId="25" borderId="112" xfId="35" applyFont="1" applyFill="1" applyBorder="1" applyAlignment="1" applyProtection="1">
      <alignment vertical="center"/>
    </xf>
    <xf numFmtId="38" fontId="52" fillId="25" borderId="113" xfId="35" applyFont="1" applyFill="1" applyBorder="1" applyAlignment="1" applyProtection="1">
      <alignment vertical="center"/>
    </xf>
    <xf numFmtId="38" fontId="33" fillId="25" borderId="114" xfId="35" applyFont="1" applyFill="1" applyBorder="1" applyAlignment="1" applyProtection="1">
      <alignment vertical="center"/>
    </xf>
    <xf numFmtId="38" fontId="33" fillId="25" borderId="29" xfId="35" applyFont="1" applyFill="1" applyBorder="1" applyAlignment="1" applyProtection="1">
      <alignment vertical="center"/>
    </xf>
    <xf numFmtId="38" fontId="33" fillId="25" borderId="29" xfId="35" applyFont="1" applyFill="1" applyBorder="1" applyAlignment="1" applyProtection="1">
      <alignment horizontal="center" vertical="center"/>
    </xf>
    <xf numFmtId="38" fontId="12" fillId="25" borderId="113" xfId="35" applyFont="1" applyFill="1" applyBorder="1" applyAlignment="1" applyProtection="1">
      <alignment vertical="center"/>
    </xf>
    <xf numFmtId="0" fontId="51" fillId="25" borderId="113" xfId="0" applyFont="1" applyFill="1" applyBorder="1" applyAlignment="1" applyProtection="1">
      <alignment vertical="center"/>
    </xf>
    <xf numFmtId="38" fontId="52" fillId="25" borderId="50" xfId="35" applyFont="1" applyFill="1" applyBorder="1" applyAlignment="1" applyProtection="1">
      <alignment vertical="center"/>
    </xf>
    <xf numFmtId="0" fontId="74" fillId="25" borderId="19" xfId="0" applyFont="1" applyFill="1" applyBorder="1" applyAlignment="1">
      <alignment horizontal="center" vertical="center" shrinkToFit="1"/>
    </xf>
    <xf numFmtId="0" fontId="4" fillId="25" borderId="115" xfId="0" applyFont="1" applyFill="1" applyBorder="1" applyAlignment="1">
      <alignment vertical="center" shrinkToFit="1"/>
    </xf>
    <xf numFmtId="0" fontId="4" fillId="25" borderId="116" xfId="0" applyFont="1" applyFill="1" applyBorder="1" applyAlignment="1" applyProtection="1">
      <alignment vertical="center"/>
    </xf>
    <xf numFmtId="0" fontId="17" fillId="25" borderId="0" xfId="0" applyFont="1" applyFill="1" applyBorder="1" applyAlignment="1" applyProtection="1">
      <alignment horizontal="right" vertical="center"/>
    </xf>
    <xf numFmtId="38" fontId="65" fillId="25" borderId="0" xfId="0" applyNumberFormat="1" applyFont="1" applyFill="1" applyBorder="1" applyAlignment="1" applyProtection="1">
      <alignment vertical="center"/>
    </xf>
    <xf numFmtId="38" fontId="86" fillId="25" borderId="0" xfId="0" applyNumberFormat="1" applyFont="1" applyFill="1" applyBorder="1" applyAlignment="1" applyProtection="1">
      <alignment horizontal="center" vertical="center"/>
    </xf>
    <xf numFmtId="38" fontId="4" fillId="25" borderId="0" xfId="35" applyFont="1" applyFill="1" applyBorder="1" applyAlignment="1" applyProtection="1">
      <alignment horizontal="center" vertical="center" shrinkToFit="1"/>
    </xf>
    <xf numFmtId="38" fontId="4" fillId="25" borderId="60" xfId="35" applyFont="1" applyFill="1" applyBorder="1" applyAlignment="1" applyProtection="1">
      <alignment horizontal="center" vertical="center" shrinkToFit="1"/>
    </xf>
    <xf numFmtId="38" fontId="7" fillId="25" borderId="117" xfId="35" applyFont="1" applyFill="1" applyBorder="1" applyAlignment="1" applyProtection="1">
      <alignment horizontal="right" vertical="center" shrinkToFit="1"/>
    </xf>
    <xf numFmtId="38" fontId="4" fillId="25" borderId="61" xfId="35" applyFont="1" applyFill="1" applyBorder="1" applyAlignment="1" applyProtection="1">
      <alignment horizontal="center" vertical="center" shrinkToFit="1"/>
    </xf>
    <xf numFmtId="38" fontId="4" fillId="25" borderId="18" xfId="35" applyFont="1" applyFill="1" applyBorder="1" applyAlignment="1" applyProtection="1">
      <alignment horizontal="center" vertical="center" shrinkToFit="1"/>
    </xf>
    <xf numFmtId="38" fontId="7" fillId="25" borderId="118" xfId="35" applyFont="1" applyFill="1" applyBorder="1" applyAlignment="1" applyProtection="1">
      <alignment horizontal="right" vertical="center" shrinkToFit="1"/>
    </xf>
    <xf numFmtId="38" fontId="4" fillId="25" borderId="119" xfId="35" applyFont="1" applyFill="1" applyBorder="1" applyAlignment="1" applyProtection="1">
      <alignment horizontal="center" vertical="center" shrinkToFit="1"/>
    </xf>
    <xf numFmtId="38" fontId="4" fillId="25" borderId="24" xfId="35" applyFont="1" applyFill="1" applyBorder="1" applyAlignment="1" applyProtection="1">
      <alignment horizontal="center" vertical="center" shrinkToFit="1"/>
    </xf>
    <xf numFmtId="38" fontId="7" fillId="25" borderId="120" xfId="35" applyFont="1" applyFill="1" applyBorder="1" applyAlignment="1" applyProtection="1">
      <alignment horizontal="right" vertical="center" shrinkToFit="1"/>
    </xf>
    <xf numFmtId="38" fontId="4" fillId="25" borderId="48" xfId="35" applyFont="1" applyFill="1" applyBorder="1" applyAlignment="1" applyProtection="1">
      <alignment horizontal="center" vertical="center" shrinkToFit="1"/>
    </xf>
    <xf numFmtId="38" fontId="4" fillId="25" borderId="20" xfId="0" applyNumberFormat="1" applyFont="1" applyFill="1" applyBorder="1" applyAlignment="1" applyProtection="1">
      <alignment horizontal="center" vertical="center" shrinkToFit="1"/>
    </xf>
    <xf numFmtId="38" fontId="7" fillId="25" borderId="121" xfId="35" applyFont="1" applyFill="1" applyBorder="1" applyAlignment="1" applyProtection="1">
      <alignment horizontal="right" vertical="center" shrinkToFit="1"/>
    </xf>
    <xf numFmtId="38" fontId="4" fillId="25" borderId="122" xfId="35" applyFont="1" applyFill="1" applyBorder="1" applyAlignment="1" applyProtection="1">
      <alignment horizontal="center" vertical="center" shrinkToFit="1"/>
    </xf>
    <xf numFmtId="38" fontId="4" fillId="25" borderId="123" xfId="35" applyFont="1" applyFill="1" applyBorder="1" applyAlignment="1" applyProtection="1">
      <alignment horizontal="center" vertical="center" shrinkToFit="1"/>
    </xf>
    <xf numFmtId="38" fontId="4" fillId="25" borderId="20" xfId="35" applyFont="1" applyFill="1" applyBorder="1" applyAlignment="1" applyProtection="1">
      <alignment horizontal="right" vertical="center" shrinkToFit="1"/>
    </xf>
    <xf numFmtId="0" fontId="65" fillId="25" borderId="18" xfId="0" applyFont="1" applyFill="1" applyBorder="1" applyAlignment="1" applyProtection="1">
      <alignment horizontal="center" vertical="center"/>
    </xf>
    <xf numFmtId="0" fontId="65" fillId="25" borderId="16" xfId="0" applyFont="1" applyFill="1" applyBorder="1" applyAlignment="1" applyProtection="1">
      <alignment vertical="center"/>
    </xf>
    <xf numFmtId="38" fontId="69" fillId="25" borderId="59" xfId="35" applyFont="1" applyFill="1" applyBorder="1" applyAlignment="1">
      <alignment horizontal="center" vertical="center" shrinkToFit="1"/>
    </xf>
    <xf numFmtId="38" fontId="69" fillId="25" borderId="31" xfId="35" applyFont="1" applyFill="1" applyBorder="1" applyAlignment="1">
      <alignment horizontal="center" vertical="center" shrinkToFit="1"/>
    </xf>
    <xf numFmtId="38" fontId="69" fillId="25" borderId="65" xfId="35" applyFont="1" applyFill="1" applyBorder="1" applyAlignment="1">
      <alignment horizontal="center" vertical="center" shrinkToFit="1"/>
    </xf>
    <xf numFmtId="0" fontId="69" fillId="25" borderId="31" xfId="0" applyFont="1" applyFill="1" applyBorder="1" applyAlignment="1">
      <alignment horizontal="center" vertical="center" shrinkToFit="1"/>
    </xf>
    <xf numFmtId="38" fontId="4" fillId="25" borderId="58" xfId="35" applyFont="1" applyFill="1" applyBorder="1" applyAlignment="1" applyProtection="1">
      <alignment vertical="center" shrinkToFit="1"/>
    </xf>
    <xf numFmtId="38" fontId="4" fillId="25" borderId="96" xfId="35" applyFont="1" applyFill="1" applyBorder="1" applyAlignment="1" applyProtection="1">
      <alignment vertical="center" shrinkToFit="1"/>
    </xf>
    <xf numFmtId="0" fontId="27" fillId="25" borderId="0" xfId="0" applyFont="1" applyFill="1" applyBorder="1"/>
    <xf numFmtId="0" fontId="54" fillId="25" borderId="0" xfId="0" applyFont="1" applyFill="1" applyBorder="1" applyAlignment="1">
      <alignment horizontal="right" vertical="center"/>
    </xf>
    <xf numFmtId="0" fontId="54" fillId="25" borderId="0" xfId="0" applyFont="1" applyFill="1" applyBorder="1" applyAlignment="1">
      <alignment horizontal="right"/>
    </xf>
    <xf numFmtId="0" fontId="36" fillId="0" borderId="0" xfId="0" applyFont="1" applyFill="1" applyBorder="1" applyAlignment="1">
      <alignment vertical="top"/>
    </xf>
    <xf numFmtId="49" fontId="17" fillId="0" borderId="0" xfId="0" applyNumberFormat="1" applyFont="1" applyFill="1" applyBorder="1" applyAlignment="1">
      <alignment vertical="center"/>
    </xf>
    <xf numFmtId="0" fontId="8" fillId="0" borderId="0" xfId="0" applyFont="1" applyFill="1" applyBorder="1" applyAlignment="1">
      <alignment vertical="center"/>
    </xf>
    <xf numFmtId="0" fontId="36" fillId="0" borderId="0" xfId="0" applyFont="1" applyFill="1" applyBorder="1" applyAlignment="1">
      <alignment horizontal="center" vertical="center"/>
    </xf>
    <xf numFmtId="179" fontId="36" fillId="0" borderId="0" xfId="0" applyNumberFormat="1" applyFont="1" applyFill="1" applyBorder="1" applyAlignment="1" applyProtection="1">
      <alignment vertical="center"/>
    </xf>
    <xf numFmtId="0" fontId="17" fillId="0" borderId="0" xfId="0" applyFont="1" applyFill="1" applyBorder="1" applyAlignment="1">
      <alignment horizontal="center" vertical="center"/>
    </xf>
    <xf numFmtId="0" fontId="36" fillId="0" borderId="0" xfId="0" applyFont="1" applyFill="1" applyBorder="1" applyAlignment="1">
      <alignment vertical="center"/>
    </xf>
    <xf numFmtId="0" fontId="55" fillId="0" borderId="0" xfId="0" applyFont="1" applyFill="1" applyBorder="1" applyAlignment="1" applyProtection="1">
      <alignment vertical="center"/>
      <protection locked="0"/>
    </xf>
    <xf numFmtId="0" fontId="17" fillId="0" borderId="0" xfId="0" applyFont="1" applyFill="1" applyBorder="1" applyAlignment="1">
      <alignment vertical="center"/>
    </xf>
    <xf numFmtId="0" fontId="27" fillId="0" borderId="0" xfId="0" applyFont="1" applyFill="1" applyBorder="1" applyAlignment="1" applyProtection="1">
      <alignment horizontal="left" vertical="center"/>
    </xf>
    <xf numFmtId="0" fontId="0" fillId="0" borderId="0" xfId="0" applyFill="1" applyBorder="1"/>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7" fillId="0" borderId="0" xfId="0" applyFont="1" applyFill="1" applyBorder="1"/>
    <xf numFmtId="0" fontId="2" fillId="0" borderId="0" xfId="0" applyFont="1" applyFill="1" applyBorder="1" applyAlignment="1">
      <alignment vertical="center"/>
    </xf>
    <xf numFmtId="38" fontId="12" fillId="0" borderId="0" xfId="35" applyFont="1" applyFill="1" applyBorder="1" applyAlignment="1">
      <alignment vertical="center"/>
    </xf>
    <xf numFmtId="38" fontId="94" fillId="0" borderId="0" xfId="35" applyFont="1" applyFill="1" applyBorder="1" applyAlignment="1" applyProtection="1">
      <alignment vertical="center"/>
      <protection locked="0"/>
    </xf>
    <xf numFmtId="0" fontId="48" fillId="0" borderId="0" xfId="0" applyFont="1" applyFill="1" applyBorder="1" applyAlignment="1" applyProtection="1">
      <alignment vertical="center"/>
    </xf>
    <xf numFmtId="0" fontId="4" fillId="0" borderId="0" xfId="0" applyFont="1" applyFill="1" applyBorder="1" applyAlignment="1">
      <alignment horizontal="center" vertical="center"/>
    </xf>
    <xf numFmtId="0" fontId="39" fillId="0" borderId="0" xfId="0" applyFont="1" applyFill="1" applyBorder="1" applyAlignment="1">
      <alignment horizontal="center" vertical="center"/>
    </xf>
    <xf numFmtId="38" fontId="2" fillId="0" borderId="0" xfId="35" applyFont="1" applyFill="1" applyBorder="1" applyAlignment="1">
      <alignment horizontal="center" vertical="center"/>
    </xf>
    <xf numFmtId="38" fontId="2" fillId="0" borderId="0" xfId="35" applyFont="1" applyFill="1" applyBorder="1" applyAlignment="1">
      <alignment vertical="center"/>
    </xf>
    <xf numFmtId="0" fontId="64" fillId="0" borderId="0" xfId="0" applyFont="1" applyFill="1" applyBorder="1" applyAlignment="1">
      <alignment vertical="center"/>
    </xf>
    <xf numFmtId="38" fontId="2" fillId="0" borderId="0" xfId="35" applyFont="1" applyFill="1" applyBorder="1" applyAlignment="1" applyProtection="1">
      <alignment horizontal="center" vertical="center"/>
    </xf>
    <xf numFmtId="0" fontId="64" fillId="0" borderId="0" xfId="0" applyFont="1" applyFill="1" applyBorder="1" applyAlignment="1">
      <alignment horizontal="center" vertical="center"/>
    </xf>
    <xf numFmtId="38" fontId="12" fillId="0" borderId="0" xfId="35" applyFont="1" applyFill="1" applyBorder="1" applyAlignment="1" applyProtection="1">
      <alignment vertical="center"/>
    </xf>
    <xf numFmtId="38" fontId="4" fillId="0" borderId="0" xfId="35" applyFont="1" applyFill="1" applyBorder="1" applyAlignment="1">
      <alignment horizontal="center" vertical="center"/>
    </xf>
    <xf numFmtId="38" fontId="79" fillId="0" borderId="0" xfId="35" applyFont="1" applyFill="1" applyBorder="1" applyAlignment="1" applyProtection="1">
      <alignment vertical="center"/>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0" fillId="0" borderId="0" xfId="0" applyFont="1" applyFill="1" applyBorder="1" applyAlignment="1" applyProtection="1">
      <alignment vertical="center"/>
    </xf>
    <xf numFmtId="38" fontId="8" fillId="0" borderId="0" xfId="35" applyNumberFormat="1" applyFont="1" applyFill="1" applyBorder="1" applyAlignment="1" applyProtection="1">
      <alignment vertical="center"/>
    </xf>
    <xf numFmtId="38" fontId="58" fillId="0" borderId="0" xfId="35" applyFont="1" applyFill="1" applyBorder="1" applyAlignment="1" applyProtection="1">
      <alignment vertical="center"/>
    </xf>
    <xf numFmtId="38" fontId="79" fillId="0" borderId="0" xfId="35" applyFont="1" applyFill="1" applyBorder="1" applyAlignment="1" applyProtection="1">
      <alignment vertical="center"/>
      <protection locked="0"/>
    </xf>
    <xf numFmtId="0" fontId="39" fillId="0" borderId="0" xfId="0" applyFont="1" applyFill="1" applyBorder="1" applyAlignment="1" applyProtection="1">
      <alignment vertical="center"/>
    </xf>
    <xf numFmtId="0" fontId="27" fillId="0" borderId="0" xfId="0" applyFont="1" applyFill="1" applyBorder="1" applyAlignment="1">
      <alignment vertical="center"/>
    </xf>
    <xf numFmtId="38" fontId="27" fillId="0" borderId="0" xfId="35"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38" fontId="22" fillId="0" borderId="0" xfId="35" applyFont="1" applyFill="1" applyBorder="1" applyAlignment="1">
      <alignment vertical="center"/>
    </xf>
    <xf numFmtId="0" fontId="36"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36" fillId="0" borderId="0" xfId="0" applyFont="1" applyFill="1" applyBorder="1" applyAlignment="1">
      <alignment horizontal="right" vertical="center"/>
    </xf>
    <xf numFmtId="0" fontId="36" fillId="0" borderId="0" xfId="0" applyNumberFormat="1" applyFont="1" applyFill="1" applyBorder="1" applyAlignment="1">
      <alignment horizontal="right" vertical="center"/>
    </xf>
    <xf numFmtId="38" fontId="84" fillId="25" borderId="124" xfId="35" applyFont="1" applyFill="1" applyBorder="1" applyAlignment="1" applyProtection="1">
      <alignment vertical="center"/>
      <protection locked="0"/>
    </xf>
    <xf numFmtId="38" fontId="4" fillId="25" borderId="36" xfId="35" applyFont="1" applyFill="1" applyBorder="1" applyAlignment="1">
      <alignment horizontal="left" vertical="center" shrinkToFit="1"/>
    </xf>
    <xf numFmtId="38" fontId="4" fillId="25" borderId="125" xfId="35" applyFont="1" applyFill="1" applyBorder="1" applyAlignment="1">
      <alignment horizontal="left" vertical="center" shrinkToFit="1"/>
    </xf>
    <xf numFmtId="0" fontId="36" fillId="25" borderId="74" xfId="0" applyFont="1" applyFill="1" applyBorder="1" applyAlignment="1" applyProtection="1">
      <alignment vertical="center"/>
      <protection locked="0"/>
    </xf>
    <xf numFmtId="38" fontId="52" fillId="25" borderId="126" xfId="35" applyFont="1" applyFill="1" applyBorder="1" applyAlignment="1" applyProtection="1">
      <alignment vertical="center"/>
    </xf>
    <xf numFmtId="38" fontId="52" fillId="25" borderId="126" xfId="35" applyFont="1" applyFill="1" applyBorder="1" applyAlignment="1" applyProtection="1">
      <alignment horizontal="right" vertical="center"/>
    </xf>
    <xf numFmtId="0" fontId="122" fillId="0" borderId="127" xfId="0" applyFont="1" applyFill="1" applyBorder="1" applyAlignment="1" applyProtection="1">
      <alignment vertical="top"/>
    </xf>
    <xf numFmtId="0" fontId="6" fillId="0" borderId="0" xfId="0" applyFont="1" applyFill="1" applyBorder="1" applyAlignment="1" applyProtection="1">
      <alignment horizontal="center"/>
    </xf>
    <xf numFmtId="0" fontId="7" fillId="0" borderId="0" xfId="0" applyFont="1" applyBorder="1" applyProtection="1"/>
    <xf numFmtId="0" fontId="82" fillId="0" borderId="22" xfId="0" applyFont="1" applyFill="1" applyBorder="1" applyAlignment="1" applyProtection="1">
      <alignment vertical="top"/>
    </xf>
    <xf numFmtId="0" fontId="7" fillId="0" borderId="0" xfId="0" applyFont="1" applyBorder="1" applyAlignment="1" applyProtection="1"/>
    <xf numFmtId="0" fontId="126" fillId="0" borderId="25" xfId="0" applyFont="1" applyFill="1" applyBorder="1" applyAlignment="1" applyProtection="1">
      <alignment vertical="center"/>
    </xf>
    <xf numFmtId="0" fontId="7" fillId="0" borderId="47" xfId="0" applyFont="1" applyBorder="1" applyAlignment="1" applyProtection="1">
      <alignment horizontal="center" vertical="center"/>
    </xf>
    <xf numFmtId="0" fontId="7" fillId="0" borderId="47" xfId="0" applyFont="1" applyBorder="1" applyAlignment="1" applyProtection="1">
      <alignment horizontal="center"/>
    </xf>
    <xf numFmtId="0" fontId="6" fillId="0" borderId="26" xfId="0" applyFont="1" applyFill="1" applyBorder="1" applyAlignment="1" applyProtection="1">
      <alignment horizontal="center"/>
    </xf>
    <xf numFmtId="0" fontId="127" fillId="0" borderId="25" xfId="0" applyFont="1" applyFill="1" applyBorder="1" applyAlignment="1" applyProtection="1">
      <alignment horizontal="center" vertical="center"/>
    </xf>
    <xf numFmtId="0" fontId="4" fillId="0" borderId="47" xfId="0" applyFont="1" applyBorder="1" applyAlignment="1" applyProtection="1">
      <alignment horizontal="center"/>
    </xf>
    <xf numFmtId="0" fontId="82" fillId="0" borderId="26" xfId="0" applyFont="1" applyFill="1" applyBorder="1" applyAlignment="1" applyProtection="1">
      <alignment horizontal="center"/>
    </xf>
    <xf numFmtId="0" fontId="4" fillId="0" borderId="47" xfId="0" applyFont="1" applyBorder="1" applyAlignment="1" applyProtection="1">
      <alignment horizontal="center" vertical="center"/>
    </xf>
    <xf numFmtId="0" fontId="6" fillId="0" borderId="0" xfId="0" applyFont="1" applyFill="1" applyBorder="1" applyAlignment="1" applyProtection="1">
      <alignment horizontal="center" vertical="center"/>
    </xf>
    <xf numFmtId="38" fontId="4" fillId="0" borderId="28" xfId="35" applyFont="1" applyBorder="1" applyAlignment="1" applyProtection="1">
      <alignment vertical="center"/>
    </xf>
    <xf numFmtId="0" fontId="18" fillId="0" borderId="101" xfId="0" applyFont="1" applyBorder="1" applyAlignment="1" applyProtection="1">
      <alignment vertical="center"/>
    </xf>
    <xf numFmtId="38" fontId="7" fillId="0" borderId="92" xfId="35" applyFont="1" applyBorder="1" applyAlignment="1" applyProtection="1">
      <alignment vertical="center"/>
    </xf>
    <xf numFmtId="38" fontId="14" fillId="0" borderId="32" xfId="35" applyFont="1" applyBorder="1" applyAlignment="1" applyProtection="1">
      <alignment vertical="center"/>
      <protection locked="0"/>
    </xf>
    <xf numFmtId="0" fontId="18" fillId="0" borderId="101" xfId="0" applyFont="1" applyBorder="1" applyAlignment="1" applyProtection="1">
      <alignment horizontal="center" vertical="center"/>
    </xf>
    <xf numFmtId="0" fontId="18" fillId="0" borderId="92" xfId="0" applyFont="1" applyBorder="1" applyAlignment="1" applyProtection="1">
      <alignment vertical="center"/>
    </xf>
    <xf numFmtId="38" fontId="7" fillId="0" borderId="110" xfId="35" applyFont="1" applyBorder="1" applyAlignment="1" applyProtection="1">
      <alignment vertical="center"/>
    </xf>
    <xf numFmtId="38" fontId="14" fillId="0" borderId="128" xfId="35" applyFont="1" applyBorder="1" applyAlignment="1" applyProtection="1">
      <alignment vertical="center"/>
      <protection locked="0"/>
    </xf>
    <xf numFmtId="38" fontId="7" fillId="0" borderId="52" xfId="35" applyFont="1" applyBorder="1" applyAlignment="1" applyProtection="1">
      <alignment vertical="center"/>
    </xf>
    <xf numFmtId="38" fontId="15" fillId="0" borderId="0" xfId="35" applyFont="1" applyBorder="1" applyAlignment="1" applyProtection="1">
      <alignment horizontal="center" vertical="center"/>
    </xf>
    <xf numFmtId="0" fontId="7" fillId="0" borderId="0" xfId="0" applyFont="1" applyBorder="1" applyAlignment="1" applyProtection="1">
      <alignment vertical="center"/>
    </xf>
    <xf numFmtId="38" fontId="4" fillId="0" borderId="40" xfId="35" applyFont="1" applyBorder="1" applyAlignment="1" applyProtection="1">
      <alignment vertical="center"/>
    </xf>
    <xf numFmtId="38" fontId="4" fillId="0" borderId="98" xfId="35" applyFont="1" applyBorder="1" applyAlignment="1" applyProtection="1">
      <alignment vertical="center"/>
    </xf>
    <xf numFmtId="0" fontId="0" fillId="0" borderId="36" xfId="0" applyBorder="1" applyAlignment="1" applyProtection="1">
      <alignment vertical="center"/>
    </xf>
    <xf numFmtId="0" fontId="0" fillId="0" borderId="18" xfId="0" applyBorder="1" applyAlignment="1" applyProtection="1">
      <alignment vertical="center"/>
    </xf>
    <xf numFmtId="0" fontId="15" fillId="0" borderId="0" xfId="0" applyFont="1" applyBorder="1" applyAlignment="1" applyProtection="1">
      <alignment horizontal="center" vertical="center"/>
    </xf>
    <xf numFmtId="38" fontId="4" fillId="0" borderId="36" xfId="35" applyFont="1" applyBorder="1" applyAlignment="1" applyProtection="1">
      <alignment vertical="center"/>
    </xf>
    <xf numFmtId="0" fontId="18" fillId="0" borderId="18" xfId="0" applyFont="1" applyBorder="1" applyAlignment="1" applyProtection="1">
      <alignment vertical="center"/>
    </xf>
    <xf numFmtId="38" fontId="7" fillId="0" borderId="18" xfId="35" applyFont="1" applyBorder="1" applyAlignment="1" applyProtection="1">
      <alignment vertical="center"/>
    </xf>
    <xf numFmtId="38" fontId="14" fillId="0" borderId="129" xfId="35" applyFont="1" applyBorder="1" applyAlignment="1" applyProtection="1">
      <alignment vertical="center"/>
    </xf>
    <xf numFmtId="0" fontId="18" fillId="0" borderId="31" xfId="0" applyFont="1" applyBorder="1" applyAlignment="1" applyProtection="1">
      <alignment horizontal="center" vertical="center"/>
    </xf>
    <xf numFmtId="38" fontId="7" fillId="0" borderId="51" xfId="35" applyFont="1" applyBorder="1" applyAlignment="1" applyProtection="1">
      <alignment vertical="center"/>
    </xf>
    <xf numFmtId="38" fontId="14" fillId="0" borderId="39" xfId="35" applyFont="1" applyBorder="1" applyAlignment="1" applyProtection="1">
      <alignment vertical="center"/>
      <protection locked="0"/>
    </xf>
    <xf numFmtId="38" fontId="25" fillId="0" borderId="18" xfId="35" applyFont="1" applyBorder="1" applyAlignment="1" applyProtection="1">
      <alignment vertical="center"/>
    </xf>
    <xf numFmtId="38" fontId="7" fillId="0" borderId="36" xfId="35" applyFont="1" applyBorder="1" applyAlignment="1" applyProtection="1">
      <alignment vertical="center"/>
    </xf>
    <xf numFmtId="0" fontId="7" fillId="0" borderId="0" xfId="0" applyFont="1" applyBorder="1" applyAlignment="1" applyProtection="1">
      <alignment horizontal="center" vertical="center"/>
    </xf>
    <xf numFmtId="38" fontId="14" fillId="0" borderId="18" xfId="35" applyFont="1" applyBorder="1" applyAlignment="1" applyProtection="1">
      <alignment vertical="center"/>
      <protection locked="0"/>
    </xf>
    <xf numFmtId="38" fontId="4" fillId="0" borderId="98" xfId="35" applyFont="1" applyBorder="1" applyAlignment="1" applyProtection="1">
      <alignment horizontal="center" vertical="center"/>
    </xf>
    <xf numFmtId="0" fontId="0" fillId="0" borderId="98" xfId="0" applyBorder="1" applyAlignment="1" applyProtection="1">
      <alignment horizontal="center" vertical="center"/>
    </xf>
    <xf numFmtId="38" fontId="14" fillId="0" borderId="31" xfId="35" applyFont="1" applyBorder="1" applyAlignment="1" applyProtection="1">
      <alignment vertical="center"/>
      <protection locked="0"/>
    </xf>
    <xf numFmtId="38" fontId="4" fillId="0" borderId="44" xfId="35" applyFont="1" applyBorder="1" applyAlignment="1" applyProtection="1">
      <alignment vertical="center"/>
    </xf>
    <xf numFmtId="38" fontId="7" fillId="0" borderId="130" xfId="35" applyFont="1" applyBorder="1" applyAlignment="1" applyProtection="1">
      <alignment vertical="center"/>
    </xf>
    <xf numFmtId="38" fontId="4" fillId="0" borderId="38" xfId="35" applyFont="1" applyBorder="1" applyAlignment="1" applyProtection="1">
      <alignment vertical="center"/>
    </xf>
    <xf numFmtId="38" fontId="4" fillId="0" borderId="22" xfId="35" applyFont="1" applyBorder="1" applyAlignment="1" applyProtection="1">
      <alignment vertical="center"/>
    </xf>
    <xf numFmtId="38" fontId="7" fillId="0" borderId="55" xfId="35" applyFont="1" applyBorder="1" applyAlignment="1" applyProtection="1">
      <alignment vertical="center"/>
    </xf>
    <xf numFmtId="38" fontId="14" fillId="0" borderId="30" xfId="35" applyFont="1" applyBorder="1" applyAlignment="1" applyProtection="1">
      <alignment vertical="center"/>
    </xf>
    <xf numFmtId="0" fontId="18" fillId="0" borderId="19" xfId="0" applyFont="1" applyBorder="1" applyAlignment="1" applyProtection="1">
      <alignment vertical="center"/>
    </xf>
    <xf numFmtId="38" fontId="7" fillId="0" borderId="19" xfId="35" applyFont="1" applyBorder="1" applyAlignment="1" applyProtection="1">
      <alignment vertical="center"/>
    </xf>
    <xf numFmtId="38" fontId="14" fillId="0" borderId="131" xfId="35" applyFont="1" applyBorder="1" applyAlignment="1" applyProtection="1">
      <alignment vertical="center"/>
    </xf>
    <xf numFmtId="0" fontId="7" fillId="0" borderId="40" xfId="0" applyFont="1" applyBorder="1" applyAlignment="1" applyProtection="1">
      <alignment vertical="center"/>
    </xf>
    <xf numFmtId="0" fontId="7" fillId="0" borderId="98" xfId="0" applyFont="1" applyBorder="1" applyAlignment="1" applyProtection="1">
      <alignment vertical="center"/>
    </xf>
    <xf numFmtId="38" fontId="7" fillId="0" borderId="0" xfId="35" applyFont="1" applyBorder="1" applyAlignment="1" applyProtection="1">
      <alignment horizontal="center" vertical="center"/>
    </xf>
    <xf numFmtId="38" fontId="7" fillId="0" borderId="22" xfId="35" applyFont="1" applyBorder="1" applyAlignment="1" applyProtection="1">
      <alignment vertical="center"/>
    </xf>
    <xf numFmtId="38" fontId="7" fillId="0" borderId="30" xfId="35" applyFont="1" applyBorder="1" applyAlignment="1" applyProtection="1">
      <alignment horizontal="left" vertical="center"/>
    </xf>
    <xf numFmtId="38" fontId="4" fillId="0" borderId="25" xfId="35" applyFont="1" applyBorder="1" applyAlignment="1" applyProtection="1">
      <alignment horizontal="right" vertical="center"/>
    </xf>
    <xf numFmtId="0" fontId="18" fillId="0" borderId="47" xfId="0" applyFont="1" applyBorder="1" applyAlignment="1" applyProtection="1">
      <alignment vertical="center"/>
    </xf>
    <xf numFmtId="38" fontId="7" fillId="0" borderId="47" xfId="35" applyFont="1" applyBorder="1" applyAlignment="1" applyProtection="1">
      <alignment vertical="center"/>
    </xf>
    <xf numFmtId="38" fontId="78" fillId="0" borderId="132" xfId="35" applyFont="1" applyBorder="1" applyAlignment="1" applyProtection="1">
      <alignment vertical="center"/>
    </xf>
    <xf numFmtId="38" fontId="78" fillId="0" borderId="26" xfId="35" applyFont="1" applyBorder="1" applyAlignment="1" applyProtection="1">
      <alignment vertical="center"/>
    </xf>
    <xf numFmtId="38" fontId="78" fillId="0" borderId="46" xfId="35" applyFont="1" applyBorder="1" applyAlignment="1" applyProtection="1">
      <alignment vertical="center"/>
    </xf>
    <xf numFmtId="38" fontId="4" fillId="0" borderId="133" xfId="35" applyFont="1" applyBorder="1" applyAlignment="1" applyProtection="1">
      <alignment vertical="center"/>
    </xf>
    <xf numFmtId="0" fontId="18" fillId="0" borderId="21" xfId="0" applyFont="1" applyBorder="1" applyAlignment="1" applyProtection="1">
      <alignment vertical="center"/>
    </xf>
    <xf numFmtId="38" fontId="7" fillId="0" borderId="21" xfId="35" applyFont="1" applyBorder="1" applyAlignment="1" applyProtection="1">
      <alignment vertical="center"/>
    </xf>
    <xf numFmtId="38" fontId="14" fillId="0" borderId="32" xfId="35" applyFont="1" applyBorder="1" applyAlignment="1" applyProtection="1">
      <alignment vertical="center"/>
    </xf>
    <xf numFmtId="38" fontId="7" fillId="0" borderId="28" xfId="35" applyFont="1" applyBorder="1" applyAlignment="1" applyProtection="1">
      <alignment vertical="center"/>
    </xf>
    <xf numFmtId="0" fontId="129" fillId="0" borderId="134" xfId="0" applyFont="1" applyBorder="1" applyAlignment="1" applyProtection="1">
      <alignment vertical="center"/>
    </xf>
    <xf numFmtId="38" fontId="4" fillId="0" borderId="135" xfId="35" applyFont="1" applyBorder="1" applyAlignment="1" applyProtection="1">
      <alignment vertical="center"/>
    </xf>
    <xf numFmtId="0" fontId="18" fillId="0" borderId="136" xfId="0" applyFont="1" applyBorder="1" applyAlignment="1" applyProtection="1">
      <alignment vertical="center"/>
    </xf>
    <xf numFmtId="38" fontId="7" fillId="0" borderId="136" xfId="35" applyFont="1" applyBorder="1" applyAlignment="1" applyProtection="1">
      <alignment vertical="center"/>
    </xf>
    <xf numFmtId="38" fontId="14" fillId="0" borderId="137" xfId="35" applyFont="1" applyBorder="1" applyAlignment="1" applyProtection="1">
      <alignment vertical="center"/>
    </xf>
    <xf numFmtId="38" fontId="7" fillId="0" borderId="135" xfId="35" applyFont="1" applyBorder="1" applyAlignment="1" applyProtection="1">
      <alignment vertical="center"/>
    </xf>
    <xf numFmtId="38" fontId="7" fillId="0" borderId="20" xfId="35" applyFont="1" applyBorder="1" applyAlignment="1" applyProtection="1">
      <alignment horizontal="left" vertical="center"/>
    </xf>
    <xf numFmtId="38" fontId="14" fillId="0" borderId="26" xfId="35" applyFont="1" applyBorder="1" applyAlignment="1" applyProtection="1">
      <alignment vertical="center"/>
    </xf>
    <xf numFmtId="38" fontId="7" fillId="0" borderId="25" xfId="35" applyFont="1" applyBorder="1" applyAlignment="1" applyProtection="1">
      <alignment horizontal="right" vertical="center"/>
    </xf>
    <xf numFmtId="38" fontId="14" fillId="0" borderId="47" xfId="35" applyFont="1" applyBorder="1" applyAlignment="1" applyProtection="1">
      <alignment vertical="center"/>
    </xf>
    <xf numFmtId="0" fontId="7" fillId="0" borderId="25" xfId="0" applyFont="1" applyBorder="1" applyAlignment="1" applyProtection="1">
      <alignment vertical="center"/>
    </xf>
    <xf numFmtId="0" fontId="7" fillId="0" borderId="47" xfId="0" applyFont="1" applyBorder="1" applyAlignment="1" applyProtection="1">
      <alignment vertical="center"/>
    </xf>
    <xf numFmtId="0" fontId="7" fillId="0" borderId="26" xfId="0" applyFont="1" applyBorder="1" applyAlignment="1" applyProtection="1">
      <alignment vertical="center"/>
    </xf>
    <xf numFmtId="0" fontId="12" fillId="0" borderId="0" xfId="0" applyFont="1" applyBorder="1" applyAlignment="1" applyProtection="1">
      <alignment horizontal="center" vertical="top" textRotation="255"/>
    </xf>
    <xf numFmtId="38" fontId="7" fillId="0" borderId="0" xfId="35" applyFont="1" applyBorder="1" applyAlignment="1" applyProtection="1">
      <alignment vertical="center"/>
    </xf>
    <xf numFmtId="0" fontId="18" fillId="0" borderId="0" xfId="0" applyFont="1" applyBorder="1" applyAlignment="1" applyProtection="1">
      <alignment vertical="center"/>
    </xf>
    <xf numFmtId="38" fontId="71" fillId="0" borderId="0" xfId="35" applyFont="1" applyBorder="1" applyAlignment="1" applyProtection="1">
      <alignment vertical="center"/>
    </xf>
    <xf numFmtId="38" fontId="15" fillId="0" borderId="0" xfId="0" applyNumberFormat="1" applyFont="1" applyBorder="1" applyAlignment="1" applyProtection="1">
      <alignment horizontal="right" vertical="center"/>
    </xf>
    <xf numFmtId="38" fontId="7" fillId="0" borderId="0" xfId="35" applyFont="1" applyBorder="1" applyProtection="1"/>
    <xf numFmtId="0" fontId="18" fillId="0" borderId="0" xfId="0" applyFont="1" applyBorder="1" applyProtection="1"/>
    <xf numFmtId="0" fontId="25" fillId="0" borderId="0" xfId="0" applyFont="1" applyBorder="1" applyAlignment="1" applyProtection="1">
      <alignment vertical="center"/>
    </xf>
    <xf numFmtId="9" fontId="7" fillId="0" borderId="0" xfId="28" applyFont="1" applyBorder="1" applyProtection="1"/>
    <xf numFmtId="38" fontId="4" fillId="0" borderId="49" xfId="35" applyFont="1" applyBorder="1" applyAlignment="1" applyProtection="1">
      <alignment vertical="center"/>
    </xf>
    <xf numFmtId="0" fontId="18" fillId="0" borderId="59" xfId="0" applyFont="1" applyBorder="1" applyAlignment="1" applyProtection="1">
      <alignment horizontal="center" vertical="center"/>
    </xf>
    <xf numFmtId="38" fontId="7" fillId="0" borderId="54" xfId="35" applyFont="1" applyBorder="1" applyAlignment="1" applyProtection="1">
      <alignment vertical="center"/>
    </xf>
    <xf numFmtId="38" fontId="14" fillId="0" borderId="49" xfId="35" applyFont="1" applyBorder="1" applyAlignment="1" applyProtection="1">
      <alignment vertical="center"/>
      <protection locked="0"/>
    </xf>
    <xf numFmtId="38" fontId="4" fillId="0" borderId="45" xfId="35" applyFont="1" applyBorder="1" applyAlignment="1" applyProtection="1">
      <alignment vertical="center"/>
    </xf>
    <xf numFmtId="38" fontId="14" fillId="0" borderId="100" xfId="35" applyFont="1" applyBorder="1" applyAlignment="1" applyProtection="1">
      <alignment vertical="center"/>
      <protection locked="0"/>
    </xf>
    <xf numFmtId="0" fontId="7" fillId="0" borderId="32" xfId="0" applyFont="1" applyBorder="1" applyAlignment="1" applyProtection="1">
      <alignment vertical="center"/>
    </xf>
    <xf numFmtId="38" fontId="4" fillId="0" borderId="18" xfId="35" applyFont="1" applyBorder="1" applyAlignment="1" applyProtection="1">
      <alignment vertical="center"/>
    </xf>
    <xf numFmtId="38" fontId="14" fillId="0" borderId="23" xfId="35" applyFont="1" applyBorder="1" applyAlignment="1" applyProtection="1">
      <alignment vertical="center"/>
      <protection locked="0"/>
    </xf>
    <xf numFmtId="0" fontId="18" fillId="0" borderId="59" xfId="0" applyFont="1" applyBorder="1" applyAlignment="1" applyProtection="1">
      <alignment vertical="center"/>
    </xf>
    <xf numFmtId="0" fontId="18" fillId="0" borderId="65" xfId="0" applyFont="1" applyBorder="1" applyAlignment="1" applyProtection="1">
      <alignment horizontal="center" vertical="center"/>
    </xf>
    <xf numFmtId="0" fontId="18" fillId="0" borderId="20" xfId="0" applyFont="1" applyBorder="1" applyAlignment="1" applyProtection="1">
      <alignment vertical="center"/>
    </xf>
    <xf numFmtId="38" fontId="7" fillId="0" borderId="20" xfId="35" applyFont="1" applyBorder="1" applyAlignment="1" applyProtection="1">
      <alignment vertical="center"/>
    </xf>
    <xf numFmtId="0" fontId="7" fillId="0" borderId="22" xfId="0" applyFont="1" applyBorder="1" applyAlignment="1" applyProtection="1">
      <alignment vertical="center"/>
    </xf>
    <xf numFmtId="0" fontId="7" fillId="0" borderId="20" xfId="0" applyFont="1" applyBorder="1" applyAlignment="1" applyProtection="1">
      <alignment vertical="center"/>
    </xf>
    <xf numFmtId="0" fontId="7" fillId="0" borderId="30" xfId="0" applyFont="1" applyBorder="1" applyAlignment="1" applyProtection="1">
      <alignment vertical="center"/>
    </xf>
    <xf numFmtId="0" fontId="7" fillId="0" borderId="28" xfId="0" applyFont="1" applyBorder="1" applyAlignment="1" applyProtection="1">
      <alignment vertical="center"/>
    </xf>
    <xf numFmtId="0" fontId="7" fillId="0" borderId="21" xfId="0" applyFont="1" applyBorder="1" applyAlignment="1" applyProtection="1">
      <alignment vertical="center"/>
    </xf>
    <xf numFmtId="38" fontId="7" fillId="0" borderId="104" xfId="35" applyFont="1" applyBorder="1" applyAlignment="1" applyProtection="1">
      <alignment vertical="center"/>
    </xf>
    <xf numFmtId="0" fontId="18" fillId="0" borderId="103" xfId="0" applyFont="1" applyBorder="1" applyAlignment="1" applyProtection="1">
      <alignment vertical="center"/>
    </xf>
    <xf numFmtId="38" fontId="7" fillId="0" borderId="103" xfId="35" applyFont="1" applyBorder="1" applyAlignment="1" applyProtection="1">
      <alignment vertical="center"/>
    </xf>
    <xf numFmtId="38" fontId="14" fillId="0" borderId="138" xfId="35" applyFont="1" applyBorder="1" applyAlignment="1" applyProtection="1">
      <alignment vertical="center"/>
    </xf>
    <xf numFmtId="38" fontId="7" fillId="0" borderId="40" xfId="35" applyFont="1" applyBorder="1" applyAlignment="1" applyProtection="1">
      <alignment vertical="center"/>
    </xf>
    <xf numFmtId="38" fontId="7" fillId="0" borderId="98" xfId="35" applyFont="1" applyBorder="1" applyAlignment="1" applyProtection="1">
      <alignment vertical="center"/>
    </xf>
    <xf numFmtId="0" fontId="18" fillId="0" borderId="18" xfId="0" applyFont="1" applyBorder="1" applyAlignment="1" applyProtection="1">
      <alignment horizontal="center" vertical="center"/>
    </xf>
    <xf numFmtId="0" fontId="7" fillId="0" borderId="49" xfId="0" applyFont="1" applyBorder="1" applyAlignment="1" applyProtection="1">
      <alignment vertical="center"/>
    </xf>
    <xf numFmtId="0" fontId="7" fillId="0" borderId="129" xfId="0" applyFont="1" applyBorder="1" applyAlignment="1" applyProtection="1">
      <alignment vertical="center"/>
    </xf>
    <xf numFmtId="0" fontId="18" fillId="0" borderId="90" xfId="0" applyFont="1" applyBorder="1" applyAlignment="1" applyProtection="1">
      <alignment vertical="center"/>
    </xf>
    <xf numFmtId="38" fontId="7" fillId="0" borderId="90" xfId="35" applyFont="1" applyBorder="1" applyAlignment="1" applyProtection="1">
      <alignment vertical="center"/>
    </xf>
    <xf numFmtId="38" fontId="14" fillId="0" borderId="139" xfId="35" applyFont="1" applyBorder="1" applyAlignment="1" applyProtection="1">
      <alignment vertical="center"/>
    </xf>
    <xf numFmtId="38" fontId="7" fillId="0" borderId="44" xfId="35" applyFont="1" applyBorder="1" applyAlignment="1" applyProtection="1">
      <alignment vertical="center"/>
    </xf>
    <xf numFmtId="38" fontId="14" fillId="0" borderId="98" xfId="35" applyFont="1" applyBorder="1" applyAlignment="1" applyProtection="1">
      <alignment vertical="center"/>
    </xf>
    <xf numFmtId="0" fontId="2" fillId="0" borderId="36" xfId="0" applyFont="1" applyFill="1" applyBorder="1" applyAlignment="1">
      <alignment horizontal="center" vertical="center"/>
    </xf>
    <xf numFmtId="0" fontId="2" fillId="0" borderId="31" xfId="0" applyFont="1" applyFill="1" applyBorder="1" applyAlignment="1">
      <alignment vertical="center"/>
    </xf>
    <xf numFmtId="0" fontId="74" fillId="0" borderId="31" xfId="0" applyFont="1" applyFill="1" applyBorder="1" applyAlignment="1">
      <alignment horizontal="center" vertical="center"/>
    </xf>
    <xf numFmtId="38" fontId="12" fillId="0" borderId="18" xfId="35" applyFont="1" applyFill="1" applyBorder="1" applyAlignment="1">
      <alignment vertical="center"/>
    </xf>
    <xf numFmtId="38" fontId="84" fillId="0" borderId="77" xfId="35" applyFont="1" applyFill="1" applyBorder="1" applyAlignment="1" applyProtection="1">
      <alignment vertical="center"/>
      <protection locked="0"/>
    </xf>
    <xf numFmtId="38" fontId="2" fillId="0" borderId="36" xfId="35" applyFont="1" applyFill="1" applyBorder="1" applyAlignment="1">
      <alignment vertical="center"/>
    </xf>
    <xf numFmtId="38" fontId="2" fillId="0" borderId="31" xfId="35" applyFont="1" applyFill="1" applyBorder="1" applyAlignment="1">
      <alignment vertical="center"/>
    </xf>
    <xf numFmtId="38" fontId="2" fillId="0" borderId="36" xfId="35" applyFont="1" applyFill="1" applyBorder="1" applyAlignment="1">
      <alignment horizontal="center" vertical="center"/>
    </xf>
    <xf numFmtId="0" fontId="2" fillId="0" borderId="38" xfId="0" applyFont="1" applyFill="1" applyBorder="1" applyAlignment="1">
      <alignment horizontal="center" vertical="center"/>
    </xf>
    <xf numFmtId="38" fontId="2" fillId="0" borderId="106" xfId="35" applyFont="1" applyFill="1" applyBorder="1" applyAlignment="1">
      <alignment vertical="center"/>
    </xf>
    <xf numFmtId="0" fontId="74" fillId="0" borderId="106" xfId="0" applyFont="1" applyFill="1" applyBorder="1" applyAlignment="1">
      <alignment horizontal="center" vertical="center"/>
    </xf>
    <xf numFmtId="38" fontId="12" fillId="0" borderId="19" xfId="35" applyFont="1" applyFill="1" applyBorder="1" applyAlignment="1">
      <alignment vertical="center"/>
    </xf>
    <xf numFmtId="38" fontId="84" fillId="0" borderId="78" xfId="35" applyFont="1" applyFill="1" applyBorder="1" applyAlignment="1" applyProtection="1">
      <alignment vertical="center"/>
      <protection locked="0"/>
    </xf>
    <xf numFmtId="0" fontId="2" fillId="0" borderId="31" xfId="0" applyFont="1" applyFill="1" applyBorder="1" applyAlignment="1">
      <alignment horizontal="center" vertical="center"/>
    </xf>
    <xf numFmtId="0" fontId="2" fillId="0" borderId="29" xfId="0" applyFont="1" applyFill="1" applyBorder="1" applyAlignment="1">
      <alignment vertical="center"/>
    </xf>
    <xf numFmtId="0" fontId="74" fillId="0" borderId="18" xfId="0" applyFont="1" applyFill="1" applyBorder="1" applyAlignment="1">
      <alignment horizontal="center" vertical="center"/>
    </xf>
    <xf numFmtId="0" fontId="2" fillId="0" borderId="36" xfId="0" applyFont="1" applyFill="1" applyBorder="1" applyAlignment="1" applyProtection="1">
      <alignment horizontal="center" vertical="center"/>
    </xf>
    <xf numFmtId="38" fontId="2" fillId="0" borderId="29" xfId="35" applyFont="1" applyFill="1" applyBorder="1" applyAlignment="1">
      <alignment vertical="center"/>
    </xf>
    <xf numFmtId="0" fontId="7" fillId="0" borderId="88"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5" fillId="0" borderId="98" xfId="0" applyFont="1" applyFill="1" applyBorder="1" applyAlignment="1" applyProtection="1">
      <alignment vertical="center"/>
    </xf>
    <xf numFmtId="0" fontId="15"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vertical="center"/>
    </xf>
    <xf numFmtId="0" fontId="4" fillId="0" borderId="39" xfId="0" applyFont="1" applyFill="1" applyBorder="1" applyAlignment="1">
      <alignment horizontal="center" vertical="center"/>
    </xf>
    <xf numFmtId="38" fontId="7" fillId="0" borderId="0" xfId="35" applyFont="1" applyFill="1" applyBorder="1" applyAlignment="1">
      <alignment vertical="center"/>
    </xf>
    <xf numFmtId="0" fontId="25" fillId="0" borderId="88" xfId="0" applyFont="1" applyFill="1" applyBorder="1" applyAlignment="1" applyProtection="1">
      <alignment vertical="center"/>
    </xf>
    <xf numFmtId="38" fontId="7" fillId="0" borderId="49" xfId="35" applyFont="1" applyFill="1" applyBorder="1" applyAlignment="1">
      <alignment vertical="center"/>
    </xf>
    <xf numFmtId="0" fontId="68" fillId="0" borderId="31" xfId="0" applyFont="1" applyFill="1" applyBorder="1" applyAlignment="1">
      <alignment horizontal="center" vertical="center"/>
    </xf>
    <xf numFmtId="38" fontId="7" fillId="0" borderId="18" xfId="35" applyFont="1" applyFill="1" applyBorder="1" applyAlignment="1">
      <alignment vertical="center"/>
    </xf>
    <xf numFmtId="38" fontId="83" fillId="0" borderId="77" xfId="35" applyFont="1" applyFill="1" applyBorder="1" applyAlignment="1" applyProtection="1">
      <alignment vertical="center"/>
      <protection locked="0"/>
    </xf>
    <xf numFmtId="0" fontId="4" fillId="0" borderId="18" xfId="0" applyFont="1" applyFill="1" applyBorder="1" applyAlignment="1">
      <alignment horizontal="center" vertical="center"/>
    </xf>
    <xf numFmtId="0" fontId="65" fillId="0" borderId="31" xfId="0" applyFont="1" applyFill="1" applyBorder="1" applyAlignment="1">
      <alignment vertical="center"/>
    </xf>
    <xf numFmtId="38" fontId="7" fillId="0" borderId="18" xfId="35" applyFont="1" applyFill="1" applyBorder="1" applyAlignment="1">
      <alignment horizontal="right" vertical="center"/>
    </xf>
    <xf numFmtId="38" fontId="83" fillId="0" borderId="77" xfId="35" applyFont="1" applyFill="1" applyBorder="1" applyAlignment="1" applyProtection="1">
      <alignment horizontal="right" vertical="center"/>
      <protection locked="0"/>
    </xf>
    <xf numFmtId="38" fontId="7" fillId="0" borderId="21" xfId="35" applyFont="1" applyFill="1" applyBorder="1" applyAlignment="1" applyProtection="1">
      <alignment vertical="center"/>
    </xf>
    <xf numFmtId="38" fontId="7" fillId="0" borderId="0" xfId="35" applyFont="1" applyFill="1" applyBorder="1" applyAlignment="1" applyProtection="1">
      <alignment vertical="center"/>
    </xf>
    <xf numFmtId="38" fontId="25" fillId="0" borderId="0" xfId="35" applyFont="1" applyFill="1" applyBorder="1" applyAlignment="1" applyProtection="1">
      <alignment vertical="center"/>
    </xf>
    <xf numFmtId="0" fontId="7" fillId="0" borderId="98" xfId="0" applyFont="1" applyFill="1" applyBorder="1" applyAlignment="1" applyProtection="1">
      <alignment vertical="center"/>
    </xf>
    <xf numFmtId="38" fontId="15" fillId="0" borderId="0" xfId="35" applyFont="1" applyFill="1" applyBorder="1" applyAlignment="1">
      <alignment vertical="center"/>
    </xf>
    <xf numFmtId="38" fontId="83" fillId="0" borderId="82" xfId="35" applyFont="1" applyFill="1" applyBorder="1" applyAlignment="1" applyProtection="1">
      <alignment vertical="center"/>
      <protection locked="0"/>
    </xf>
    <xf numFmtId="38" fontId="83" fillId="0" borderId="79" xfId="35" applyFont="1" applyFill="1" applyBorder="1" applyAlignment="1" applyProtection="1">
      <alignment horizontal="right" vertical="center"/>
      <protection locked="0"/>
    </xf>
    <xf numFmtId="38" fontId="7" fillId="0" borderId="18" xfId="35" applyFont="1" applyFill="1" applyBorder="1" applyAlignment="1" applyProtection="1">
      <alignment vertical="center"/>
    </xf>
    <xf numFmtId="38" fontId="7" fillId="0" borderId="16" xfId="35" applyFont="1" applyFill="1" applyBorder="1" applyAlignment="1" applyProtection="1">
      <alignment vertical="center"/>
    </xf>
    <xf numFmtId="0" fontId="4" fillId="0" borderId="88" xfId="0" applyFont="1" applyFill="1" applyBorder="1" applyAlignment="1" applyProtection="1">
      <alignment horizontal="center" vertical="center"/>
    </xf>
    <xf numFmtId="0" fontId="65" fillId="0" borderId="58" xfId="0" applyFont="1" applyFill="1" applyBorder="1" applyAlignment="1" applyProtection="1">
      <alignment vertical="center"/>
    </xf>
    <xf numFmtId="0" fontId="7" fillId="0" borderId="0" xfId="0" applyFont="1" applyFill="1" applyBorder="1" applyAlignment="1" applyProtection="1">
      <alignment horizontal="right" vertical="center"/>
    </xf>
    <xf numFmtId="38" fontId="86" fillId="0" borderId="84" xfId="35" applyFont="1" applyFill="1" applyBorder="1" applyAlignment="1" applyProtection="1">
      <alignment horizontal="right" vertical="center"/>
    </xf>
    <xf numFmtId="0" fontId="7" fillId="0" borderId="22" xfId="0" applyFont="1" applyFill="1" applyBorder="1" applyAlignment="1" applyProtection="1">
      <alignment vertical="center"/>
    </xf>
    <xf numFmtId="0" fontId="7" fillId="0" borderId="20" xfId="0" applyFont="1" applyFill="1" applyBorder="1" applyAlignment="1" applyProtection="1">
      <alignment horizontal="right" vertical="center"/>
    </xf>
    <xf numFmtId="0" fontId="61" fillId="0" borderId="88" xfId="0" applyFont="1" applyFill="1" applyBorder="1" applyAlignment="1" applyProtection="1">
      <alignment horizontal="center" vertical="center"/>
    </xf>
    <xf numFmtId="38" fontId="65" fillId="0" borderId="58" xfId="35" applyFont="1" applyFill="1" applyBorder="1" applyAlignment="1" applyProtection="1">
      <alignment vertical="center"/>
    </xf>
    <xf numFmtId="0" fontId="17" fillId="0" borderId="88" xfId="0" applyFont="1" applyFill="1" applyBorder="1" applyAlignment="1" applyProtection="1">
      <alignment horizontal="center" vertical="center"/>
    </xf>
    <xf numFmtId="38" fontId="65" fillId="0" borderId="59" xfId="35" applyFont="1" applyFill="1" applyBorder="1" applyAlignment="1" applyProtection="1">
      <alignment vertical="center"/>
    </xf>
    <xf numFmtId="0" fontId="7" fillId="0" borderId="49" xfId="0" applyFont="1" applyFill="1" applyBorder="1" applyAlignment="1" applyProtection="1">
      <alignment horizontal="right" vertical="center"/>
    </xf>
    <xf numFmtId="38" fontId="86" fillId="0" borderId="82" xfId="35" applyFont="1" applyFill="1" applyBorder="1" applyAlignment="1" applyProtection="1">
      <alignment horizontal="right" vertical="center"/>
    </xf>
    <xf numFmtId="0" fontId="4" fillId="0" borderId="49" xfId="0" applyFont="1" applyFill="1" applyBorder="1" applyAlignment="1" applyProtection="1">
      <alignment horizontal="center" vertical="center"/>
    </xf>
    <xf numFmtId="0" fontId="59" fillId="0" borderId="88" xfId="0" applyFont="1" applyFill="1" applyBorder="1" applyAlignment="1" applyProtection="1">
      <alignment vertical="center"/>
    </xf>
    <xf numFmtId="0" fontId="59" fillId="0" borderId="0" xfId="0" applyFont="1" applyFill="1" applyBorder="1" applyAlignment="1" applyProtection="1">
      <alignment vertical="center"/>
    </xf>
    <xf numFmtId="0" fontId="7" fillId="0" borderId="0" xfId="0" applyFont="1" applyFill="1" applyBorder="1" applyAlignment="1">
      <alignment horizontal="center" vertical="center"/>
    </xf>
    <xf numFmtId="0" fontId="62" fillId="0" borderId="88" xfId="0" applyFont="1" applyFill="1" applyBorder="1" applyAlignment="1" applyProtection="1">
      <alignment horizontal="center" vertical="center"/>
    </xf>
    <xf numFmtId="0" fontId="61" fillId="0" borderId="116" xfId="0" applyFont="1" applyFill="1" applyBorder="1" applyAlignment="1" applyProtection="1">
      <alignment horizontal="center" vertical="center"/>
    </xf>
    <xf numFmtId="38" fontId="7" fillId="0" borderId="0" xfId="35" applyFont="1" applyFill="1" applyBorder="1" applyAlignment="1" applyProtection="1">
      <alignment horizontal="right" vertical="center"/>
    </xf>
    <xf numFmtId="0" fontId="4" fillId="0" borderId="57" xfId="0" applyFont="1" applyFill="1" applyBorder="1" applyAlignment="1" applyProtection="1">
      <alignment horizontal="center" vertical="center"/>
    </xf>
    <xf numFmtId="38" fontId="7" fillId="0" borderId="98" xfId="35" applyFont="1" applyFill="1" applyBorder="1" applyAlignment="1" applyProtection="1">
      <alignment vertical="center"/>
    </xf>
    <xf numFmtId="0" fontId="65" fillId="0" borderId="59" xfId="0" applyFont="1" applyFill="1" applyBorder="1" applyAlignment="1" applyProtection="1">
      <alignment vertical="center"/>
    </xf>
    <xf numFmtId="38" fontId="7" fillId="0" borderId="49" xfId="35" applyFont="1" applyFill="1" applyBorder="1" applyAlignment="1" applyProtection="1">
      <alignment horizontal="right" vertical="center"/>
    </xf>
    <xf numFmtId="0" fontId="4" fillId="0" borderId="54" xfId="0" applyFont="1" applyFill="1" applyBorder="1" applyAlignment="1" applyProtection="1">
      <alignment horizontal="center" vertical="center"/>
    </xf>
    <xf numFmtId="0" fontId="25" fillId="0" borderId="88" xfId="0" applyFont="1" applyFill="1" applyBorder="1" applyAlignment="1" applyProtection="1">
      <alignment horizontal="left" vertical="center"/>
    </xf>
    <xf numFmtId="0" fontId="25" fillId="0" borderId="0" xfId="0" applyFont="1" applyFill="1" applyBorder="1" applyAlignment="1" applyProtection="1">
      <alignment horizontal="centerContinuous" vertical="center"/>
    </xf>
    <xf numFmtId="0" fontId="7" fillId="0" borderId="0" xfId="0" applyFont="1" applyFill="1" applyBorder="1" applyAlignment="1" applyProtection="1">
      <alignment horizontal="centerContinuous" vertical="center"/>
    </xf>
    <xf numFmtId="38" fontId="7" fillId="0" borderId="0" xfId="0" applyNumberFormat="1" applyFont="1" applyFill="1" applyBorder="1" applyAlignment="1" applyProtection="1">
      <alignment vertical="center"/>
    </xf>
    <xf numFmtId="38" fontId="7" fillId="0" borderId="0" xfId="0" applyNumberFormat="1" applyFont="1" applyFill="1" applyBorder="1" applyAlignment="1" applyProtection="1">
      <alignment horizontal="center" vertical="center"/>
    </xf>
    <xf numFmtId="38" fontId="15" fillId="0" borderId="0" xfId="0" applyNumberFormat="1" applyFont="1" applyFill="1" applyBorder="1" applyAlignment="1" applyProtection="1">
      <alignment horizontal="right" vertical="center"/>
    </xf>
    <xf numFmtId="38" fontId="15" fillId="0" borderId="98" xfId="0" applyNumberFormat="1" applyFont="1" applyFill="1" applyBorder="1" applyAlignment="1" applyProtection="1">
      <alignment horizontal="right" vertical="center"/>
    </xf>
    <xf numFmtId="0" fontId="86" fillId="0" borderId="84" xfId="0" applyFont="1" applyFill="1" applyBorder="1" applyAlignment="1" applyProtection="1">
      <alignment horizontal="right" vertical="center"/>
    </xf>
    <xf numFmtId="38" fontId="15" fillId="0" borderId="0" xfId="0" applyNumberFormat="1" applyFont="1" applyFill="1" applyBorder="1" applyAlignment="1">
      <alignment horizontal="right" vertical="center"/>
    </xf>
    <xf numFmtId="38" fontId="83" fillId="0" borderId="86" xfId="35" applyFont="1" applyFill="1" applyBorder="1" applyAlignment="1" applyProtection="1">
      <alignment horizontal="right" vertical="center"/>
      <protection locked="0"/>
    </xf>
    <xf numFmtId="0" fontId="4" fillId="0" borderId="16" xfId="0" applyFont="1" applyFill="1" applyBorder="1" applyAlignment="1" applyProtection="1">
      <alignment horizontal="center" vertical="center"/>
    </xf>
    <xf numFmtId="0" fontId="65" fillId="0" borderId="96" xfId="0" applyFont="1" applyFill="1" applyBorder="1" applyAlignment="1" applyProtection="1">
      <alignment vertical="center"/>
    </xf>
    <xf numFmtId="0" fontId="7" fillId="0" borderId="16" xfId="0" applyFont="1" applyFill="1" applyBorder="1" applyAlignment="1" applyProtection="1">
      <alignment horizontal="right" vertical="center"/>
    </xf>
    <xf numFmtId="0" fontId="86" fillId="0" borderId="91" xfId="0" applyFont="1" applyFill="1" applyBorder="1" applyAlignment="1" applyProtection="1">
      <alignment horizontal="right" vertical="center"/>
    </xf>
    <xf numFmtId="0" fontId="4" fillId="0" borderId="24" xfId="0" applyFont="1" applyFill="1" applyBorder="1" applyAlignment="1" applyProtection="1">
      <alignment horizontal="center" vertical="center"/>
    </xf>
    <xf numFmtId="0" fontId="65" fillId="0" borderId="33" xfId="0" applyFont="1" applyFill="1" applyBorder="1" applyAlignment="1" applyProtection="1">
      <alignment vertical="center"/>
    </xf>
    <xf numFmtId="38" fontId="7" fillId="0" borderId="24" xfId="35" applyFont="1" applyFill="1" applyBorder="1" applyAlignment="1" applyProtection="1">
      <alignment horizontal="right" vertical="center"/>
    </xf>
    <xf numFmtId="0" fontId="86" fillId="0" borderId="86" xfId="0" applyFont="1" applyFill="1" applyBorder="1" applyAlignment="1" applyProtection="1">
      <alignment horizontal="right" vertical="center"/>
    </xf>
    <xf numFmtId="0" fontId="7" fillId="0" borderId="140"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141" xfId="0" applyFont="1" applyFill="1" applyBorder="1" applyAlignment="1" applyProtection="1">
      <alignment vertical="center"/>
    </xf>
    <xf numFmtId="0" fontId="4" fillId="0" borderId="36" xfId="0" applyFont="1" applyFill="1" applyBorder="1" applyAlignment="1">
      <alignment vertical="center"/>
    </xf>
    <xf numFmtId="0" fontId="69" fillId="0" borderId="31" xfId="0" applyFont="1" applyFill="1" applyBorder="1" applyAlignment="1">
      <alignment horizontal="center" vertical="center"/>
    </xf>
    <xf numFmtId="0" fontId="61" fillId="0" borderId="0" xfId="0" applyFont="1" applyFill="1" applyBorder="1" applyAlignment="1" applyProtection="1">
      <alignment vertical="center"/>
    </xf>
    <xf numFmtId="0" fontId="4" fillId="0" borderId="58"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45" xfId="0" applyFont="1" applyFill="1" applyBorder="1" applyAlignment="1">
      <alignment vertical="center"/>
    </xf>
    <xf numFmtId="0" fontId="69" fillId="0" borderId="59" xfId="0" applyFont="1" applyFill="1" applyBorder="1" applyAlignment="1">
      <alignment horizontal="center" vertical="center"/>
    </xf>
    <xf numFmtId="0" fontId="4" fillId="0" borderId="88" xfId="0" applyFont="1" applyFill="1" applyBorder="1" applyAlignment="1" applyProtection="1">
      <alignment vertical="center"/>
    </xf>
    <xf numFmtId="38" fontId="7" fillId="0" borderId="117" xfId="35" applyFont="1" applyFill="1" applyBorder="1" applyAlignment="1" applyProtection="1">
      <alignment horizontal="right" vertical="center"/>
    </xf>
    <xf numFmtId="0" fontId="61" fillId="0" borderId="49" xfId="0" applyFont="1" applyFill="1" applyBorder="1" applyAlignment="1" applyProtection="1">
      <alignment vertical="center"/>
    </xf>
    <xf numFmtId="0" fontId="4" fillId="0" borderId="59" xfId="0" applyFont="1" applyFill="1" applyBorder="1" applyAlignment="1" applyProtection="1">
      <alignment vertical="center"/>
    </xf>
    <xf numFmtId="0" fontId="4" fillId="0" borderId="116" xfId="0" applyFont="1" applyFill="1" applyBorder="1" applyAlignment="1" applyProtection="1">
      <alignment vertical="center"/>
    </xf>
    <xf numFmtId="0" fontId="61" fillId="0" borderId="88" xfId="0" applyFont="1" applyFill="1" applyBorder="1" applyAlignment="1" applyProtection="1">
      <alignment vertical="center"/>
    </xf>
    <xf numFmtId="0" fontId="4" fillId="0" borderId="5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42" xfId="0" applyFont="1" applyFill="1" applyBorder="1" applyAlignment="1">
      <alignment vertical="center"/>
    </xf>
    <xf numFmtId="0" fontId="4" fillId="0" borderId="141" xfId="0" applyFont="1" applyFill="1" applyBorder="1" applyAlignment="1">
      <alignment vertical="center"/>
    </xf>
    <xf numFmtId="38" fontId="48" fillId="0" borderId="51" xfId="35" applyFont="1" applyFill="1" applyBorder="1" applyAlignment="1" applyProtection="1">
      <alignment vertical="center"/>
    </xf>
    <xf numFmtId="0" fontId="0" fillId="0" borderId="0" xfId="0" applyFill="1"/>
    <xf numFmtId="0" fontId="27" fillId="0" borderId="0" xfId="0" applyFont="1" applyFill="1"/>
    <xf numFmtId="38" fontId="84" fillId="0" borderId="82" xfId="35" applyFont="1" applyFill="1" applyBorder="1" applyAlignment="1" applyProtection="1">
      <alignment vertical="center"/>
      <protection locked="0"/>
    </xf>
    <xf numFmtId="38" fontId="48" fillId="0" borderId="51" xfId="35" applyFont="1" applyFill="1" applyBorder="1" applyAlignment="1" applyProtection="1">
      <alignment vertical="center" shrinkToFit="1"/>
    </xf>
    <xf numFmtId="38" fontId="48" fillId="0" borderId="54" xfId="35" applyFont="1" applyFill="1" applyBorder="1" applyAlignment="1" applyProtection="1">
      <alignment vertical="center"/>
    </xf>
    <xf numFmtId="0" fontId="2" fillId="0" borderId="18" xfId="0" applyFont="1" applyFill="1" applyBorder="1" applyAlignment="1" applyProtection="1">
      <alignment horizontal="center" vertical="center"/>
    </xf>
    <xf numFmtId="0" fontId="8" fillId="0" borderId="29" xfId="0" applyFont="1" applyFill="1" applyBorder="1" applyAlignment="1" applyProtection="1">
      <alignment vertical="center"/>
    </xf>
    <xf numFmtId="38" fontId="30" fillId="0" borderId="18" xfId="35" applyFont="1" applyFill="1" applyBorder="1" applyAlignment="1" applyProtection="1">
      <alignment vertical="center"/>
    </xf>
    <xf numFmtId="38" fontId="27" fillId="0" borderId="51" xfId="35" applyFont="1" applyFill="1" applyBorder="1" applyAlignment="1" applyProtection="1">
      <alignment vertical="center"/>
    </xf>
    <xf numFmtId="0" fontId="39" fillId="0" borderId="1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111" xfId="0" applyFont="1" applyFill="1" applyBorder="1" applyAlignment="1" applyProtection="1">
      <alignment vertical="center"/>
    </xf>
    <xf numFmtId="0" fontId="39" fillId="0" borderId="49" xfId="0" applyFont="1" applyFill="1" applyBorder="1" applyAlignment="1" applyProtection="1">
      <alignment horizontal="center" vertical="center"/>
    </xf>
    <xf numFmtId="38" fontId="30" fillId="0" borderId="49" xfId="35" applyFont="1" applyFill="1" applyBorder="1" applyAlignment="1" applyProtection="1">
      <alignment vertical="center"/>
    </xf>
    <xf numFmtId="38" fontId="27" fillId="0" borderId="54" xfId="35" applyFont="1" applyFill="1" applyBorder="1" applyAlignment="1" applyProtection="1">
      <alignment vertical="center"/>
    </xf>
    <xf numFmtId="0" fontId="2" fillId="0" borderId="29" xfId="0" applyFont="1" applyFill="1" applyBorder="1" applyAlignment="1" applyProtection="1">
      <alignment vertical="center"/>
    </xf>
    <xf numFmtId="0" fontId="48" fillId="0" borderId="51" xfId="0" applyFont="1" applyFill="1" applyBorder="1" applyAlignment="1" applyProtection="1">
      <alignment vertical="center"/>
    </xf>
    <xf numFmtId="38" fontId="84" fillId="0" borderId="79" xfId="35" applyFont="1" applyFill="1" applyBorder="1" applyAlignment="1" applyProtection="1">
      <alignment vertical="center"/>
      <protection locked="0"/>
    </xf>
    <xf numFmtId="0" fontId="48" fillId="0" borderId="130" xfId="0" applyFont="1" applyFill="1" applyBorder="1" applyAlignment="1" applyProtection="1">
      <alignment vertical="center"/>
    </xf>
    <xf numFmtId="0" fontId="36" fillId="0" borderId="18" xfId="0" applyFont="1" applyFill="1" applyBorder="1" applyAlignment="1" applyProtection="1">
      <alignment horizontal="center" vertical="center"/>
    </xf>
    <xf numFmtId="0" fontId="2" fillId="0" borderId="50" xfId="0" applyFont="1" applyFill="1" applyBorder="1" applyAlignment="1" applyProtection="1">
      <alignment vertical="center"/>
    </xf>
    <xf numFmtId="38" fontId="84" fillId="0" borderId="77" xfId="35" applyFont="1" applyFill="1" applyBorder="1" applyAlignment="1" applyProtection="1">
      <alignment vertical="center"/>
    </xf>
    <xf numFmtId="0" fontId="2" fillId="0" borderId="104" xfId="0" applyFont="1" applyFill="1" applyBorder="1" applyAlignment="1">
      <alignment horizontal="center" vertical="center"/>
    </xf>
    <xf numFmtId="0" fontId="2" fillId="0" borderId="105" xfId="0" applyFont="1" applyFill="1" applyBorder="1" applyAlignment="1">
      <alignment vertical="center"/>
    </xf>
    <xf numFmtId="38" fontId="12" fillId="0" borderId="103" xfId="35" applyFont="1" applyFill="1" applyBorder="1" applyAlignment="1">
      <alignment vertical="center"/>
    </xf>
    <xf numFmtId="38" fontId="84" fillId="0" borderId="76" xfId="35" applyFont="1" applyFill="1" applyBorder="1" applyAlignment="1" applyProtection="1">
      <alignment vertical="center"/>
      <protection locked="0"/>
    </xf>
    <xf numFmtId="0" fontId="32" fillId="0" borderId="0" xfId="0" applyFont="1" applyFill="1" applyBorder="1" applyAlignment="1" applyProtection="1">
      <alignment vertical="center"/>
    </xf>
    <xf numFmtId="38" fontId="2" fillId="0" borderId="105" xfId="35" applyFont="1" applyFill="1" applyBorder="1" applyAlignment="1">
      <alignment vertical="center"/>
    </xf>
    <xf numFmtId="0" fontId="74" fillId="0" borderId="105" xfId="0" applyFont="1" applyFill="1" applyBorder="1" applyAlignment="1">
      <alignment horizontal="center" vertical="center"/>
    </xf>
    <xf numFmtId="38" fontId="47" fillId="0" borderId="103" xfId="35" applyFont="1" applyFill="1" applyBorder="1" applyAlignment="1" applyProtection="1">
      <alignment vertical="center"/>
    </xf>
    <xf numFmtId="0" fontId="27" fillId="0" borderId="0" xfId="0" applyFont="1" applyFill="1" applyBorder="1" applyAlignment="1" applyProtection="1">
      <alignment horizontal="center" vertical="center"/>
    </xf>
    <xf numFmtId="38" fontId="46" fillId="0" borderId="103" xfId="35" applyFont="1" applyFill="1" applyBorder="1" applyAlignment="1" applyProtection="1">
      <alignment vertical="center"/>
    </xf>
    <xf numFmtId="38" fontId="47" fillId="0" borderId="18" xfId="35" applyFont="1" applyFill="1" applyBorder="1" applyAlignment="1" applyProtection="1">
      <alignment vertical="center"/>
    </xf>
    <xf numFmtId="38" fontId="27" fillId="0" borderId="0" xfId="35" applyFont="1" applyFill="1" applyBorder="1" applyAlignment="1" applyProtection="1">
      <alignment horizontal="center" vertical="center"/>
    </xf>
    <xf numFmtId="38" fontId="46" fillId="0" borderId="18" xfId="35" applyFont="1" applyFill="1" applyBorder="1" applyAlignment="1" applyProtection="1">
      <alignment vertical="center"/>
    </xf>
    <xf numFmtId="0" fontId="4" fillId="0" borderId="0" xfId="0" applyFont="1" applyFill="1" applyBorder="1" applyAlignment="1">
      <alignment horizontal="left" vertical="center" shrinkToFit="1"/>
    </xf>
    <xf numFmtId="38" fontId="46" fillId="0" borderId="0" xfId="35" applyFont="1" applyFill="1" applyBorder="1" applyAlignment="1" applyProtection="1">
      <alignment horizontal="left" vertical="center" shrinkToFit="1"/>
    </xf>
    <xf numFmtId="38" fontId="47" fillId="0" borderId="18" xfId="35" applyFont="1" applyFill="1" applyBorder="1" applyAlignment="1" applyProtection="1">
      <alignment horizontal="left" vertical="center"/>
    </xf>
    <xf numFmtId="0" fontId="47" fillId="0" borderId="51" xfId="0" applyFont="1" applyFill="1" applyBorder="1" applyAlignment="1" applyProtection="1">
      <alignment vertical="center"/>
    </xf>
    <xf numFmtId="0" fontId="46" fillId="0" borderId="18" xfId="0" applyFont="1" applyFill="1" applyBorder="1" applyAlignment="1" applyProtection="1">
      <alignment vertical="center"/>
    </xf>
    <xf numFmtId="38" fontId="47" fillId="0" borderId="51" xfId="35" applyFont="1" applyFill="1" applyBorder="1" applyAlignment="1" applyProtection="1">
      <alignment vertical="center"/>
    </xf>
    <xf numFmtId="38" fontId="46" fillId="0" borderId="0" xfId="35" applyFont="1" applyFill="1" applyBorder="1" applyAlignment="1" applyProtection="1">
      <alignment vertical="center"/>
    </xf>
    <xf numFmtId="38" fontId="47" fillId="0" borderId="0" xfId="35" applyFont="1" applyFill="1" applyBorder="1" applyAlignment="1" applyProtection="1">
      <alignment horizontal="left" vertical="center"/>
    </xf>
    <xf numFmtId="0" fontId="2" fillId="0" borderId="106" xfId="0" applyFont="1" applyFill="1" applyBorder="1" applyAlignment="1">
      <alignment vertical="center"/>
    </xf>
    <xf numFmtId="38" fontId="47" fillId="0" borderId="19" xfId="35" applyFont="1" applyFill="1" applyBorder="1" applyAlignment="1" applyProtection="1">
      <alignment vertical="center"/>
    </xf>
    <xf numFmtId="38" fontId="2" fillId="0" borderId="38" xfId="35" applyFont="1" applyFill="1" applyBorder="1" applyAlignment="1">
      <alignment horizontal="center" vertical="center"/>
    </xf>
    <xf numFmtId="38" fontId="46" fillId="0" borderId="19" xfId="35" applyFont="1" applyFill="1" applyBorder="1" applyAlignment="1" applyProtection="1">
      <alignment vertical="center"/>
    </xf>
    <xf numFmtId="38" fontId="27" fillId="0" borderId="0" xfId="0" applyNumberFormat="1" applyFont="1" applyFill="1" applyBorder="1" applyAlignment="1" applyProtection="1">
      <alignment vertical="center"/>
    </xf>
    <xf numFmtId="38" fontId="28" fillId="0" borderId="0" xfId="35" applyFont="1" applyFill="1" applyBorder="1" applyAlignment="1" applyProtection="1">
      <alignment vertical="center"/>
    </xf>
    <xf numFmtId="38" fontId="84" fillId="0" borderId="0" xfId="35" applyFont="1" applyFill="1" applyBorder="1" applyAlignment="1" applyProtection="1">
      <alignment vertical="center"/>
    </xf>
    <xf numFmtId="0" fontId="27" fillId="0" borderId="47" xfId="0" applyFont="1" applyFill="1" applyBorder="1" applyAlignment="1" applyProtection="1">
      <alignment vertical="center"/>
    </xf>
    <xf numFmtId="0" fontId="12" fillId="0" borderId="0" xfId="0" applyFont="1" applyFill="1" applyBorder="1" applyAlignment="1" applyProtection="1">
      <alignment vertical="center"/>
    </xf>
    <xf numFmtId="38" fontId="47" fillId="0" borderId="0" xfId="35" applyFont="1" applyFill="1" applyBorder="1" applyAlignment="1" applyProtection="1">
      <alignment vertical="center"/>
    </xf>
    <xf numFmtId="38" fontId="27" fillId="0" borderId="47" xfId="35" applyFont="1" applyFill="1" applyBorder="1" applyAlignment="1" applyProtection="1">
      <alignment horizontal="center" vertical="center"/>
    </xf>
    <xf numFmtId="38" fontId="84" fillId="0" borderId="108" xfId="35" applyFont="1" applyFill="1" applyBorder="1" applyAlignment="1" applyProtection="1">
      <alignment vertical="center"/>
      <protection locked="0"/>
    </xf>
    <xf numFmtId="38" fontId="2" fillId="0" borderId="104" xfId="35" applyFont="1" applyFill="1" applyBorder="1" applyAlignment="1">
      <alignment vertical="center"/>
    </xf>
    <xf numFmtId="0" fontId="2" fillId="0" borderId="104" xfId="0" applyFont="1" applyFill="1" applyBorder="1" applyAlignment="1">
      <alignment vertical="center"/>
    </xf>
    <xf numFmtId="38" fontId="49" fillId="0" borderId="18" xfId="35" applyFont="1" applyFill="1" applyBorder="1" applyAlignment="1" applyProtection="1">
      <alignment vertical="center"/>
    </xf>
    <xf numFmtId="0" fontId="2" fillId="0" borderId="36" xfId="0" applyFont="1" applyFill="1" applyBorder="1" applyAlignment="1">
      <alignment vertical="center"/>
    </xf>
    <xf numFmtId="0" fontId="4" fillId="0" borderId="39" xfId="0" applyFont="1" applyFill="1" applyBorder="1" applyAlignment="1">
      <alignment horizontal="center" vertical="center" shrinkToFit="1"/>
    </xf>
    <xf numFmtId="38" fontId="7" fillId="0" borderId="90" xfId="35" applyFont="1" applyFill="1" applyBorder="1" applyAlignment="1">
      <alignment horizontal="right" vertical="center"/>
    </xf>
    <xf numFmtId="0" fontId="68" fillId="0" borderId="65" xfId="0" applyFont="1" applyFill="1" applyBorder="1" applyAlignment="1">
      <alignment horizontal="center" vertical="center"/>
    </xf>
    <xf numFmtId="0" fontId="4" fillId="25" borderId="23" xfId="0" applyFont="1" applyFill="1" applyBorder="1" applyAlignment="1">
      <alignment horizontal="center" vertical="center" shrinkToFit="1"/>
    </xf>
    <xf numFmtId="38" fontId="12" fillId="25" borderId="0" xfId="35" applyFont="1" applyFill="1" applyBorder="1" applyAlignment="1" applyProtection="1">
      <alignment vertical="center"/>
    </xf>
    <xf numFmtId="0" fontId="12" fillId="25" borderId="143" xfId="0" applyFont="1" applyFill="1" applyBorder="1" applyAlignment="1" applyProtection="1">
      <alignment vertical="center" shrinkToFit="1"/>
    </xf>
    <xf numFmtId="38" fontId="51" fillId="25" borderId="20" xfId="0" applyNumberFormat="1" applyFont="1" applyFill="1" applyBorder="1" applyAlignment="1" applyProtection="1">
      <alignment vertical="center"/>
    </xf>
    <xf numFmtId="0" fontId="74" fillId="0" borderId="103" xfId="0" applyFont="1" applyFill="1" applyBorder="1" applyAlignment="1">
      <alignment horizontal="center" vertical="center"/>
    </xf>
    <xf numFmtId="0" fontId="2" fillId="0" borderId="114" xfId="0" applyFont="1" applyFill="1" applyBorder="1" applyAlignment="1">
      <alignment vertical="center"/>
    </xf>
    <xf numFmtId="0" fontId="74" fillId="25" borderId="19" xfId="0" applyFont="1" applyFill="1" applyBorder="1" applyAlignment="1">
      <alignment horizontal="center" vertical="center"/>
    </xf>
    <xf numFmtId="38" fontId="2" fillId="0" borderId="114" xfId="35" applyFont="1" applyFill="1" applyBorder="1" applyAlignment="1">
      <alignment vertical="center"/>
    </xf>
    <xf numFmtId="0" fontId="23" fillId="0" borderId="39"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38" fontId="4" fillId="0" borderId="39" xfId="35" applyFont="1" applyFill="1" applyBorder="1" applyAlignment="1">
      <alignment horizontal="center" vertical="center" shrinkToFit="1"/>
    </xf>
    <xf numFmtId="38" fontId="4" fillId="0" borderId="107" xfId="35" applyFont="1" applyFill="1" applyBorder="1" applyAlignment="1">
      <alignment horizontal="center" vertical="center" shrinkToFit="1"/>
    </xf>
    <xf numFmtId="0" fontId="2" fillId="0" borderId="0" xfId="0" applyFont="1" applyFill="1" applyBorder="1" applyAlignment="1" applyProtection="1">
      <alignment horizontal="center" vertical="center" shrinkToFit="1"/>
    </xf>
    <xf numFmtId="38" fontId="4" fillId="0" borderId="100" xfId="35" applyFont="1" applyFill="1" applyBorder="1" applyAlignment="1">
      <alignment horizontal="center" vertical="center" shrinkToFit="1"/>
    </xf>
    <xf numFmtId="0" fontId="4" fillId="0" borderId="107" xfId="0" applyFont="1" applyFill="1" applyBorder="1" applyAlignment="1">
      <alignment horizontal="center" vertical="center" shrinkToFit="1"/>
    </xf>
    <xf numFmtId="38" fontId="4" fillId="0" borderId="0" xfId="35" applyFont="1" applyFill="1" applyBorder="1" applyAlignment="1" applyProtection="1">
      <alignment vertical="center" shrinkToFit="1"/>
    </xf>
    <xf numFmtId="0" fontId="4" fillId="0" borderId="31" xfId="0" applyFont="1" applyFill="1" applyBorder="1" applyAlignment="1" applyProtection="1">
      <alignment horizontal="center" vertical="center" shrinkToFit="1"/>
    </xf>
    <xf numFmtId="0" fontId="17" fillId="0" borderId="129"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38" fontId="22" fillId="25" borderId="30" xfId="35" applyFont="1" applyFill="1" applyBorder="1" applyAlignment="1" applyProtection="1">
      <alignment horizontal="center" vertical="center" shrinkToFit="1"/>
    </xf>
    <xf numFmtId="0" fontId="4" fillId="25" borderId="39" xfId="0" applyFont="1" applyFill="1" applyBorder="1" applyAlignment="1" applyProtection="1">
      <alignment horizontal="center" vertical="center" shrinkToFit="1"/>
    </xf>
    <xf numFmtId="0" fontId="17" fillId="25" borderId="39" xfId="0" applyFont="1" applyFill="1" applyBorder="1" applyAlignment="1" applyProtection="1">
      <alignment horizontal="center" vertical="center" shrinkToFit="1"/>
    </xf>
    <xf numFmtId="0" fontId="2" fillId="25" borderId="39" xfId="0" applyFont="1" applyFill="1" applyBorder="1" applyAlignment="1" applyProtection="1">
      <alignment vertical="center" shrinkToFit="1"/>
    </xf>
    <xf numFmtId="0" fontId="2" fillId="25" borderId="39" xfId="0" applyFont="1" applyFill="1" applyBorder="1" applyAlignment="1" applyProtection="1">
      <alignment horizontal="center" vertical="center" shrinkToFit="1"/>
    </xf>
    <xf numFmtId="0" fontId="4" fillId="0" borderId="93" xfId="0" applyFont="1" applyFill="1" applyBorder="1" applyAlignment="1">
      <alignment horizontal="center" vertical="center"/>
    </xf>
    <xf numFmtId="38" fontId="133" fillId="25" borderId="0" xfId="35" applyFont="1" applyFill="1" applyBorder="1" applyAlignment="1">
      <alignment vertical="center"/>
    </xf>
    <xf numFmtId="38" fontId="4" fillId="25" borderId="49" xfId="35" applyFont="1" applyFill="1" applyBorder="1" applyAlignment="1">
      <alignment horizontal="left" vertical="center" shrinkToFit="1"/>
    </xf>
    <xf numFmtId="38" fontId="7" fillId="25" borderId="49" xfId="35" applyFont="1" applyFill="1" applyBorder="1" applyAlignment="1">
      <alignment vertical="center" shrinkToFit="1"/>
    </xf>
    <xf numFmtId="38" fontId="4" fillId="25" borderId="18" xfId="35" applyFont="1" applyFill="1" applyBorder="1" applyAlignment="1">
      <alignment horizontal="left" vertical="center" shrinkToFit="1"/>
    </xf>
    <xf numFmtId="38" fontId="7" fillId="25" borderId="18" xfId="35" applyFont="1" applyFill="1" applyBorder="1" applyAlignment="1">
      <alignment vertical="center" shrinkToFit="1"/>
    </xf>
    <xf numFmtId="38" fontId="4" fillId="25" borderId="90" xfId="35" applyFont="1" applyFill="1" applyBorder="1" applyAlignment="1">
      <alignment horizontal="left" vertical="center" shrinkToFit="1"/>
    </xf>
    <xf numFmtId="38" fontId="7" fillId="25" borderId="90" xfId="35" applyFont="1" applyFill="1" applyBorder="1" applyAlignment="1">
      <alignment vertical="center" shrinkToFit="1"/>
    </xf>
    <xf numFmtId="0" fontId="4" fillId="25" borderId="36" xfId="0" applyFont="1" applyFill="1" applyBorder="1" applyAlignment="1">
      <alignment horizontal="left" vertical="center" shrinkToFit="1"/>
    </xf>
    <xf numFmtId="0" fontId="17" fillId="25" borderId="22" xfId="0" applyFont="1" applyFill="1" applyBorder="1" applyAlignment="1">
      <alignment horizontal="right" vertical="center" shrinkToFit="1"/>
    </xf>
    <xf numFmtId="38" fontId="4" fillId="25" borderId="30" xfId="35" applyFont="1" applyFill="1" applyBorder="1" applyAlignment="1">
      <alignment horizontal="left" vertical="center" shrinkToFit="1"/>
    </xf>
    <xf numFmtId="0" fontId="17" fillId="25" borderId="20" xfId="0" applyFont="1" applyFill="1" applyBorder="1" applyAlignment="1">
      <alignment horizontal="right" vertical="center" shrinkToFit="1"/>
    </xf>
    <xf numFmtId="38" fontId="134" fillId="25" borderId="0" xfId="35" applyFont="1" applyFill="1" applyBorder="1" applyAlignment="1"/>
    <xf numFmtId="38" fontId="130" fillId="25" borderId="0" xfId="35" applyFont="1" applyFill="1" applyBorder="1" applyAlignment="1">
      <alignment vertical="center"/>
    </xf>
    <xf numFmtId="38" fontId="136" fillId="25" borderId="18" xfId="35" applyFont="1" applyFill="1" applyBorder="1" applyAlignment="1">
      <alignment horizontal="right" vertical="center" shrinkToFit="1"/>
    </xf>
    <xf numFmtId="3" fontId="17" fillId="25" borderId="101" xfId="0" applyNumberFormat="1" applyFont="1" applyFill="1" applyBorder="1" applyAlignment="1">
      <alignment horizontal="center" vertical="center"/>
    </xf>
    <xf numFmtId="3" fontId="17" fillId="25" borderId="58" xfId="0" applyNumberFormat="1" applyFont="1" applyFill="1" applyBorder="1" applyAlignment="1">
      <alignment horizontal="center" vertical="center"/>
    </xf>
    <xf numFmtId="3" fontId="17" fillId="25" borderId="59" xfId="0" applyNumberFormat="1" applyFont="1" applyFill="1" applyBorder="1" applyAlignment="1">
      <alignment horizontal="center" vertical="center"/>
    </xf>
    <xf numFmtId="3" fontId="11" fillId="25" borderId="0" xfId="0" applyNumberFormat="1" applyFont="1" applyFill="1" applyBorder="1" applyAlignment="1">
      <alignment horizontal="right" vertical="center"/>
    </xf>
    <xf numFmtId="0" fontId="17" fillId="25" borderId="0" xfId="0" applyFont="1" applyFill="1" applyBorder="1" applyAlignment="1">
      <alignment horizontal="center" vertical="center" shrinkToFit="1"/>
    </xf>
    <xf numFmtId="38" fontId="12" fillId="25" borderId="0" xfId="35" applyFont="1" applyFill="1" applyBorder="1" applyAlignment="1">
      <alignment vertical="center"/>
    </xf>
    <xf numFmtId="0" fontId="8" fillId="25" borderId="0" xfId="0" applyFont="1" applyFill="1" applyBorder="1" applyAlignment="1">
      <alignment horizontal="center" vertical="center"/>
    </xf>
    <xf numFmtId="0" fontId="98" fillId="24" borderId="0" xfId="0" applyFont="1" applyFill="1" applyBorder="1" applyAlignment="1">
      <alignment horizontal="center" vertical="center"/>
    </xf>
    <xf numFmtId="38" fontId="84" fillId="25" borderId="0" xfId="35" applyFont="1" applyFill="1" applyBorder="1" applyAlignment="1" applyProtection="1">
      <alignment vertical="center"/>
      <protection locked="0"/>
    </xf>
    <xf numFmtId="0" fontId="48" fillId="25" borderId="0" xfId="0" applyFont="1" applyFill="1" applyBorder="1" applyAlignment="1" applyProtection="1">
      <alignment vertical="center"/>
    </xf>
    <xf numFmtId="0" fontId="4" fillId="25" borderId="0" xfId="0" applyFont="1" applyFill="1" applyBorder="1" applyAlignment="1">
      <alignment horizontal="center" vertical="center" shrinkToFit="1"/>
    </xf>
    <xf numFmtId="38" fontId="2" fillId="25" borderId="0" xfId="35" applyFont="1" applyFill="1" applyBorder="1" applyAlignment="1">
      <alignment horizontal="center" vertical="center"/>
    </xf>
    <xf numFmtId="38" fontId="2" fillId="25" borderId="0" xfId="35" applyFont="1" applyFill="1" applyBorder="1" applyAlignment="1">
      <alignment vertical="center"/>
    </xf>
    <xf numFmtId="38" fontId="48" fillId="25" borderId="0" xfId="35" applyFont="1" applyFill="1" applyBorder="1" applyAlignment="1" applyProtection="1">
      <alignment vertical="center"/>
    </xf>
    <xf numFmtId="0" fontId="131" fillId="25" borderId="0" xfId="0" applyFont="1" applyFill="1" applyBorder="1" applyAlignment="1" applyProtection="1">
      <alignment horizontal="center" vertical="center"/>
    </xf>
    <xf numFmtId="38" fontId="4" fillId="25" borderId="0" xfId="35" applyFont="1" applyFill="1" applyBorder="1" applyAlignment="1">
      <alignment horizontal="center" vertical="center" shrinkToFit="1"/>
    </xf>
    <xf numFmtId="38" fontId="93" fillId="25" borderId="0" xfId="35" applyFont="1" applyFill="1" applyBorder="1" applyAlignment="1">
      <alignment vertical="center"/>
    </xf>
    <xf numFmtId="38" fontId="58" fillId="25" borderId="0" xfId="35" applyFont="1" applyFill="1" applyBorder="1" applyAlignment="1" applyProtection="1">
      <alignment vertical="center"/>
    </xf>
    <xf numFmtId="38" fontId="30" fillId="25" borderId="0" xfId="35" applyFont="1" applyFill="1" applyBorder="1" applyAlignment="1" applyProtection="1">
      <alignment vertical="center"/>
    </xf>
    <xf numFmtId="38" fontId="17" fillId="25" borderId="0" xfId="35" applyFont="1" applyFill="1" applyBorder="1" applyAlignment="1" applyProtection="1">
      <alignment horizontal="center" vertical="center" shrinkToFit="1"/>
    </xf>
    <xf numFmtId="38" fontId="30" fillId="25" borderId="0" xfId="35" applyFont="1" applyFill="1" applyBorder="1" applyAlignment="1" applyProtection="1">
      <alignment horizontal="right" vertical="center"/>
    </xf>
    <xf numFmtId="38" fontId="22" fillId="25" borderId="0" xfId="35" applyFont="1" applyFill="1" applyBorder="1" applyAlignment="1" applyProtection="1">
      <alignment horizontal="center" vertical="center" shrinkToFit="1"/>
    </xf>
    <xf numFmtId="0" fontId="132" fillId="0" borderId="0" xfId="0" applyFont="1" applyFill="1" applyBorder="1" applyAlignment="1">
      <alignment horizontal="left" vertical="center"/>
    </xf>
    <xf numFmtId="0" fontId="10" fillId="25" borderId="0" xfId="0" applyFont="1" applyFill="1" applyBorder="1" applyAlignment="1">
      <alignment horizontal="center" vertical="center"/>
    </xf>
    <xf numFmtId="0" fontId="100" fillId="24" borderId="144" xfId="0" applyFont="1" applyFill="1" applyBorder="1" applyAlignment="1">
      <alignment horizontal="center" vertical="center"/>
    </xf>
    <xf numFmtId="38" fontId="4" fillId="25" borderId="129" xfId="35" applyFont="1" applyFill="1" applyBorder="1" applyAlignment="1">
      <alignment horizontal="center" vertical="center"/>
    </xf>
    <xf numFmtId="38" fontId="7" fillId="25" borderId="0" xfId="0" applyNumberFormat="1" applyFont="1" applyFill="1" applyBorder="1"/>
    <xf numFmtId="176" fontId="7" fillId="25" borderId="0" xfId="35" applyNumberFormat="1" applyFont="1" applyFill="1" applyBorder="1" applyAlignment="1">
      <alignment horizontal="right"/>
    </xf>
    <xf numFmtId="0" fontId="66" fillId="25" borderId="0" xfId="0" applyFont="1" applyFill="1" applyBorder="1" applyAlignment="1">
      <alignment shrinkToFit="1"/>
    </xf>
    <xf numFmtId="0" fontId="66" fillId="25" borderId="0" xfId="0" applyFont="1" applyFill="1" applyBorder="1"/>
    <xf numFmtId="38" fontId="66" fillId="25" borderId="0" xfId="35" applyFont="1" applyFill="1" applyBorder="1" applyAlignment="1">
      <alignment vertical="center"/>
    </xf>
    <xf numFmtId="0" fontId="7" fillId="25" borderId="63" xfId="0" applyFont="1" applyFill="1" applyBorder="1" applyAlignment="1">
      <alignment vertical="center" shrinkToFit="1"/>
    </xf>
    <xf numFmtId="38" fontId="7" fillId="25" borderId="63" xfId="35" applyFont="1" applyFill="1" applyBorder="1" applyAlignment="1">
      <alignment vertical="center"/>
    </xf>
    <xf numFmtId="38" fontId="7" fillId="25" borderId="63" xfId="0" applyNumberFormat="1" applyFont="1" applyFill="1" applyBorder="1" applyAlignment="1">
      <alignment vertical="center"/>
    </xf>
    <xf numFmtId="0" fontId="7" fillId="25" borderId="63" xfId="0" applyFont="1" applyFill="1" applyBorder="1" applyAlignment="1">
      <alignment horizontal="right" vertical="center"/>
    </xf>
    <xf numFmtId="38" fontId="14" fillId="0" borderId="20" xfId="35" applyFont="1" applyBorder="1" applyAlignment="1" applyProtection="1">
      <alignment vertical="center"/>
      <protection locked="0"/>
    </xf>
    <xf numFmtId="38" fontId="47" fillId="0" borderId="103" xfId="35" applyFont="1" applyFill="1" applyBorder="1" applyAlignment="1" applyProtection="1">
      <alignment vertical="center" shrinkToFit="1"/>
    </xf>
    <xf numFmtId="38" fontId="47" fillId="0" borderId="18" xfId="35" applyFont="1" applyFill="1" applyBorder="1" applyAlignment="1" applyProtection="1">
      <alignment vertical="center" shrinkToFit="1"/>
    </xf>
    <xf numFmtId="38" fontId="47" fillId="0" borderId="18" xfId="35" applyFont="1" applyFill="1" applyBorder="1" applyAlignment="1" applyProtection="1">
      <alignment horizontal="left" vertical="center" shrinkToFit="1"/>
    </xf>
    <xf numFmtId="0" fontId="46" fillId="0" borderId="18" xfId="0" applyFont="1" applyFill="1" applyBorder="1" applyAlignment="1" applyProtection="1">
      <alignment vertical="center" shrinkToFit="1"/>
    </xf>
    <xf numFmtId="38" fontId="46" fillId="0" borderId="0" xfId="35" applyFont="1" applyFill="1" applyBorder="1" applyAlignment="1" applyProtection="1">
      <alignment vertical="center" shrinkToFit="1"/>
    </xf>
    <xf numFmtId="38" fontId="46" fillId="0" borderId="19" xfId="35" applyFont="1" applyFill="1" applyBorder="1" applyAlignment="1" applyProtection="1">
      <alignment vertical="center" shrinkToFit="1"/>
    </xf>
    <xf numFmtId="38" fontId="4" fillId="0" borderId="0" xfId="35" applyFont="1" applyBorder="1" applyAlignment="1" applyProtection="1">
      <alignment vertical="center"/>
    </xf>
    <xf numFmtId="38" fontId="4" fillId="0" borderId="145" xfId="35" applyFont="1" applyBorder="1" applyAlignment="1" applyProtection="1">
      <alignment horizontal="left" vertical="center"/>
    </xf>
    <xf numFmtId="0" fontId="18" fillId="0" borderId="65" xfId="0" applyFont="1" applyBorder="1" applyAlignment="1" applyProtection="1">
      <alignment horizontal="right" vertical="center"/>
    </xf>
    <xf numFmtId="38" fontId="7" fillId="0" borderId="130" xfId="35" applyFont="1" applyBorder="1" applyAlignment="1" applyProtection="1">
      <alignment horizontal="right" vertical="center"/>
    </xf>
    <xf numFmtId="38" fontId="14" fillId="0" borderId="94" xfId="35" applyFont="1" applyBorder="1" applyAlignment="1" applyProtection="1">
      <alignment horizontal="right" vertical="center"/>
      <protection locked="0"/>
    </xf>
    <xf numFmtId="38" fontId="4" fillId="0" borderId="146" xfId="35" applyFont="1" applyBorder="1" applyAlignment="1" applyProtection="1">
      <alignment vertical="center"/>
    </xf>
    <xf numFmtId="0" fontId="18" fillId="0" borderId="147" xfId="0" applyFont="1" applyBorder="1" applyAlignment="1" applyProtection="1">
      <alignment horizontal="center" vertical="center"/>
    </xf>
    <xf numFmtId="38" fontId="7" fillId="0" borderId="148" xfId="35" applyFont="1" applyBorder="1" applyAlignment="1" applyProtection="1">
      <alignment vertical="center"/>
    </xf>
    <xf numFmtId="38" fontId="14" fillId="0" borderId="149" xfId="35" applyFont="1" applyBorder="1" applyAlignment="1" applyProtection="1">
      <alignment vertical="center"/>
      <protection locked="0"/>
    </xf>
    <xf numFmtId="38" fontId="4" fillId="0" borderId="0" xfId="35" applyFont="1" applyFill="1" applyBorder="1" applyAlignment="1" applyProtection="1">
      <alignment vertical="center"/>
    </xf>
    <xf numFmtId="38" fontId="4" fillId="0" borderId="58" xfId="35" applyFont="1" applyFill="1" applyBorder="1" applyAlignment="1" applyProtection="1">
      <alignment vertical="center"/>
    </xf>
    <xf numFmtId="38" fontId="4" fillId="0" borderId="58" xfId="35" applyFont="1" applyFill="1" applyBorder="1" applyAlignment="1" applyProtection="1">
      <alignment vertical="center" shrinkToFit="1"/>
    </xf>
    <xf numFmtId="0" fontId="4" fillId="0" borderId="58" xfId="0" applyFont="1" applyFill="1" applyBorder="1" applyAlignment="1" applyProtection="1">
      <alignment vertical="center" shrinkToFit="1"/>
    </xf>
    <xf numFmtId="38" fontId="78" fillId="0" borderId="84" xfId="35" applyFont="1" applyFill="1" applyBorder="1" applyAlignment="1" applyProtection="1">
      <alignment vertical="center"/>
    </xf>
    <xf numFmtId="38" fontId="4" fillId="0" borderId="58" xfId="35" applyFont="1" applyFill="1" applyBorder="1" applyAlignment="1" applyProtection="1">
      <alignment horizontal="center" vertical="center" shrinkToFit="1"/>
    </xf>
    <xf numFmtId="38" fontId="4" fillId="0" borderId="0" xfId="35" applyFont="1" applyFill="1" applyBorder="1" applyAlignment="1" applyProtection="1">
      <alignment horizontal="right" vertical="center"/>
    </xf>
    <xf numFmtId="38" fontId="4" fillId="0" borderId="0" xfId="35" applyFont="1" applyFill="1" applyBorder="1" applyAlignment="1" applyProtection="1">
      <alignment horizontal="centerContinuous" vertical="center"/>
    </xf>
    <xf numFmtId="38" fontId="7" fillId="0" borderId="0"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38" fontId="78" fillId="0" borderId="84" xfId="35" applyFont="1" applyFill="1" applyBorder="1" applyAlignment="1" applyProtection="1">
      <alignment horizontal="center" vertical="center"/>
    </xf>
    <xf numFmtId="38" fontId="65" fillId="0" borderId="101" xfId="35" applyFont="1" applyFill="1" applyBorder="1" applyAlignment="1">
      <alignment vertical="center"/>
    </xf>
    <xf numFmtId="38" fontId="4" fillId="0" borderId="150" xfId="35" applyFont="1" applyFill="1" applyBorder="1" applyAlignment="1">
      <alignment vertical="center"/>
    </xf>
    <xf numFmtId="0" fontId="2" fillId="0" borderId="58" xfId="0" applyFont="1" applyFill="1" applyBorder="1" applyAlignment="1">
      <alignment vertical="center"/>
    </xf>
    <xf numFmtId="38" fontId="86" fillId="0" borderId="84" xfId="35" applyFont="1" applyFill="1" applyBorder="1" applyAlignment="1" applyProtection="1">
      <alignment vertical="center"/>
    </xf>
    <xf numFmtId="0" fontId="2" fillId="0" borderId="151" xfId="0" applyFont="1" applyFill="1" applyBorder="1" applyAlignment="1">
      <alignment vertical="center"/>
    </xf>
    <xf numFmtId="38" fontId="81" fillId="0" borderId="84" xfId="35" applyFont="1" applyFill="1" applyBorder="1" applyAlignment="1" applyProtection="1">
      <alignment vertical="center"/>
    </xf>
    <xf numFmtId="0" fontId="100" fillId="24" borderId="88" xfId="0" applyFont="1" applyFill="1" applyBorder="1" applyAlignment="1">
      <alignment horizontal="center" vertical="center"/>
    </xf>
    <xf numFmtId="0" fontId="31" fillId="0" borderId="0" xfId="0" applyFont="1"/>
    <xf numFmtId="0" fontId="22" fillId="0" borderId="0" xfId="0" applyFont="1"/>
    <xf numFmtId="0" fontId="100" fillId="24" borderId="84" xfId="0" applyFont="1" applyFill="1" applyBorder="1" applyAlignment="1">
      <alignment horizontal="center" vertical="center"/>
    </xf>
    <xf numFmtId="0" fontId="4" fillId="25" borderId="121" xfId="0" applyFont="1" applyFill="1" applyBorder="1" applyAlignment="1">
      <alignment horizontal="center" vertical="center"/>
    </xf>
    <xf numFmtId="0" fontId="10" fillId="25" borderId="152" xfId="0" applyFont="1" applyFill="1" applyBorder="1" applyAlignment="1">
      <alignment horizontal="center" vertical="center"/>
    </xf>
    <xf numFmtId="0" fontId="10" fillId="25" borderId="153" xfId="0" applyFont="1" applyFill="1" applyBorder="1" applyAlignment="1">
      <alignment horizontal="center" vertical="center"/>
    </xf>
    <xf numFmtId="0" fontId="4" fillId="25" borderId="153" xfId="0" applyFont="1" applyFill="1" applyBorder="1" applyAlignment="1">
      <alignment horizontal="center" vertical="center"/>
    </xf>
    <xf numFmtId="0" fontId="10" fillId="25" borderId="154" xfId="0" applyFont="1" applyFill="1" applyBorder="1" applyAlignment="1">
      <alignment horizontal="center" vertical="center"/>
    </xf>
    <xf numFmtId="0" fontId="7" fillId="25" borderId="153" xfId="0" applyFont="1" applyFill="1" applyBorder="1" applyAlignment="1">
      <alignment horizontal="center" vertical="center"/>
    </xf>
    <xf numFmtId="0" fontId="4" fillId="25" borderId="40" xfId="0" applyFont="1" applyFill="1" applyBorder="1" applyAlignment="1">
      <alignment horizontal="centerContinuous" vertical="center"/>
    </xf>
    <xf numFmtId="0" fontId="4" fillId="25" borderId="30" xfId="0" applyFont="1" applyFill="1" applyBorder="1" applyAlignment="1">
      <alignment horizontal="centerContinuous" vertical="center"/>
    </xf>
    <xf numFmtId="0" fontId="21" fillId="25" borderId="20" xfId="0" applyFont="1" applyFill="1" applyBorder="1" applyAlignment="1">
      <alignment horizontal="center" vertical="center" shrinkToFit="1"/>
    </xf>
    <xf numFmtId="38" fontId="69" fillId="25" borderId="90" xfId="35" applyFont="1" applyFill="1" applyBorder="1" applyAlignment="1">
      <alignment horizontal="center" vertical="center" shrinkToFit="1"/>
    </xf>
    <xf numFmtId="38" fontId="69" fillId="25" borderId="0" xfId="35" applyFont="1" applyFill="1" applyBorder="1" applyAlignment="1">
      <alignment horizontal="center" vertical="center" shrinkToFit="1"/>
    </xf>
    <xf numFmtId="38" fontId="4" fillId="25" borderId="50" xfId="35" applyFont="1" applyFill="1" applyBorder="1" applyAlignment="1">
      <alignment horizontal="left" vertical="center" shrinkToFit="1"/>
    </xf>
    <xf numFmtId="38" fontId="78" fillId="0" borderId="0" xfId="35" applyFont="1" applyFill="1" applyBorder="1" applyAlignment="1" applyProtection="1">
      <alignment vertical="center"/>
    </xf>
    <xf numFmtId="38" fontId="78" fillId="0" borderId="0" xfId="35" applyFont="1" applyFill="1" applyBorder="1" applyAlignment="1" applyProtection="1">
      <alignment horizontal="center" vertical="center"/>
    </xf>
    <xf numFmtId="38" fontId="78" fillId="0" borderId="90" xfId="35" applyFont="1" applyFill="1" applyBorder="1" applyAlignment="1" applyProtection="1">
      <alignment horizontal="right" vertical="center"/>
    </xf>
    <xf numFmtId="38" fontId="78" fillId="0" borderId="0" xfId="35" applyFont="1" applyFill="1" applyBorder="1" applyAlignment="1" applyProtection="1">
      <alignment horizontal="right" vertical="center"/>
    </xf>
    <xf numFmtId="38" fontId="78" fillId="25" borderId="16" xfId="35" applyFont="1" applyFill="1" applyBorder="1" applyAlignment="1" applyProtection="1">
      <alignment vertical="center"/>
    </xf>
    <xf numFmtId="0" fontId="100" fillId="0" borderId="154" xfId="0" applyFont="1" applyFill="1" applyBorder="1" applyAlignment="1">
      <alignment horizontal="center" vertical="center"/>
    </xf>
    <xf numFmtId="0" fontId="100" fillId="0" borderId="88" xfId="0" applyFont="1" applyFill="1" applyBorder="1" applyAlignment="1">
      <alignment horizontal="center" vertical="center"/>
    </xf>
    <xf numFmtId="38" fontId="7" fillId="0" borderId="90" xfId="35" applyFont="1" applyFill="1" applyBorder="1" applyAlignment="1" applyProtection="1">
      <alignment vertical="center"/>
    </xf>
    <xf numFmtId="38" fontId="83" fillId="25" borderId="79" xfId="35" applyFont="1" applyFill="1" applyBorder="1" applyAlignment="1" applyProtection="1">
      <alignment horizontal="right" vertical="center"/>
      <protection locked="0"/>
    </xf>
    <xf numFmtId="0" fontId="4" fillId="25" borderId="94" xfId="0" applyFont="1" applyFill="1" applyBorder="1" applyAlignment="1">
      <alignment horizontal="center" vertical="center" shrinkToFit="1"/>
    </xf>
    <xf numFmtId="38" fontId="4" fillId="25" borderId="155" xfId="35" applyFont="1" applyFill="1" applyBorder="1" applyAlignment="1">
      <alignment horizontal="left" vertical="center" shrinkToFit="1"/>
    </xf>
    <xf numFmtId="0" fontId="7" fillId="25" borderId="0" xfId="0" applyFont="1" applyFill="1" applyBorder="1" applyAlignment="1">
      <alignment shrinkToFit="1"/>
    </xf>
    <xf numFmtId="38" fontId="4" fillId="0" borderId="36" xfId="35" applyFont="1" applyBorder="1" applyAlignment="1" applyProtection="1">
      <alignment vertical="center" shrinkToFit="1"/>
    </xf>
    <xf numFmtId="38" fontId="4" fillId="0" borderId="45" xfId="35" applyFont="1" applyBorder="1" applyAlignment="1" applyProtection="1">
      <alignment vertical="center" shrinkToFit="1"/>
    </xf>
    <xf numFmtId="0" fontId="27" fillId="0" borderId="21" xfId="0" applyFont="1" applyFill="1" applyBorder="1" applyAlignment="1" applyProtection="1">
      <alignment vertical="center"/>
    </xf>
    <xf numFmtId="38" fontId="27" fillId="0" borderId="21" xfId="35" applyFont="1" applyFill="1" applyBorder="1" applyAlignment="1" applyProtection="1">
      <alignment vertical="center"/>
    </xf>
    <xf numFmtId="0" fontId="7" fillId="25" borderId="90" xfId="0" applyFont="1" applyFill="1" applyBorder="1" applyAlignment="1">
      <alignment vertical="center"/>
    </xf>
    <xf numFmtId="38" fontId="17" fillId="0" borderId="0" xfId="36" applyFont="1" applyAlignment="1" applyProtection="1"/>
    <xf numFmtId="38" fontId="11" fillId="0" borderId="0" xfId="36" applyFont="1" applyAlignment="1" applyProtection="1">
      <alignment vertical="center"/>
    </xf>
    <xf numFmtId="0" fontId="17" fillId="0" borderId="0" xfId="0" applyFont="1" applyAlignment="1" applyProtection="1">
      <alignment vertical="center"/>
    </xf>
    <xf numFmtId="38" fontId="11" fillId="0" borderId="0" xfId="36" applyFont="1" applyFill="1" applyAlignment="1" applyProtection="1">
      <alignment vertical="center"/>
    </xf>
    <xf numFmtId="38" fontId="147" fillId="0" borderId="0" xfId="36" applyFont="1" applyFill="1" applyAlignment="1" applyProtection="1">
      <alignment vertical="center"/>
    </xf>
    <xf numFmtId="0" fontId="17" fillId="0" borderId="0" xfId="0" applyFont="1" applyFill="1" applyAlignment="1" applyProtection="1">
      <alignment vertical="center"/>
    </xf>
    <xf numFmtId="38" fontId="7" fillId="0" borderId="0" xfId="36" applyFont="1" applyFill="1" applyAlignment="1" applyProtection="1">
      <alignment vertical="center"/>
    </xf>
    <xf numFmtId="0" fontId="18" fillId="0" borderId="0" xfId="0" applyFont="1" applyFill="1" applyAlignment="1" applyProtection="1">
      <alignment vertical="center"/>
    </xf>
    <xf numFmtId="38" fontId="14" fillId="0" borderId="0" xfId="36" applyFont="1" applyFill="1" applyAlignment="1" applyProtection="1">
      <alignment vertical="center"/>
    </xf>
    <xf numFmtId="38" fontId="7" fillId="0" borderId="0" xfId="36" applyFont="1" applyBorder="1" applyAlignment="1" applyProtection="1">
      <alignment horizontal="center" vertical="center"/>
    </xf>
    <xf numFmtId="38" fontId="17" fillId="0" borderId="0" xfId="36" applyFont="1" applyFill="1" applyBorder="1" applyProtection="1"/>
    <xf numFmtId="38" fontId="17" fillId="0" borderId="36" xfId="35" applyFont="1" applyBorder="1" applyAlignment="1" applyProtection="1">
      <alignment vertical="center"/>
    </xf>
    <xf numFmtId="38" fontId="4" fillId="25" borderId="145" xfId="35" applyFont="1" applyFill="1" applyBorder="1" applyAlignment="1">
      <alignment vertical="center" shrinkToFit="1"/>
    </xf>
    <xf numFmtId="38" fontId="14" fillId="0" borderId="139" xfId="35" applyFont="1" applyBorder="1" applyAlignment="1" applyProtection="1">
      <alignment vertical="center"/>
      <protection locked="0"/>
    </xf>
    <xf numFmtId="0" fontId="18" fillId="0" borderId="35" xfId="0" applyFont="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4" fillId="25" borderId="101"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36" fillId="25" borderId="152" xfId="0" applyFont="1" applyFill="1" applyBorder="1" applyAlignment="1" applyProtection="1">
      <alignment vertical="top"/>
    </xf>
    <xf numFmtId="0" fontId="2" fillId="25" borderId="156" xfId="0" applyFont="1" applyFill="1" applyBorder="1" applyAlignment="1" applyProtection="1">
      <alignment vertical="top"/>
    </xf>
    <xf numFmtId="0" fontId="4" fillId="25" borderId="71" xfId="0" applyFont="1" applyFill="1" applyBorder="1" applyAlignment="1" applyProtection="1">
      <alignment vertical="top"/>
    </xf>
    <xf numFmtId="0" fontId="4" fillId="25" borderId="157" xfId="0" applyFont="1" applyFill="1" applyBorder="1" applyAlignment="1" applyProtection="1">
      <alignment vertical="top"/>
    </xf>
    <xf numFmtId="0" fontId="0" fillId="25" borderId="0" xfId="0" applyFill="1" applyProtection="1"/>
    <xf numFmtId="0" fontId="4" fillId="25" borderId="158" xfId="0" applyFont="1" applyFill="1" applyBorder="1" applyAlignment="1" applyProtection="1">
      <alignment vertical="top"/>
    </xf>
    <xf numFmtId="0" fontId="0" fillId="25" borderId="0" xfId="0" applyFill="1" applyAlignment="1" applyProtection="1">
      <alignment horizontal="left"/>
    </xf>
    <xf numFmtId="0" fontId="54" fillId="25" borderId="0" xfId="0" applyFont="1" applyFill="1" applyAlignment="1" applyProtection="1">
      <alignment horizontal="right" vertical="center"/>
    </xf>
    <xf numFmtId="0" fontId="22" fillId="0" borderId="0" xfId="0" applyFont="1" applyProtection="1"/>
    <xf numFmtId="0" fontId="1" fillId="25" borderId="0" xfId="0" applyFont="1" applyFill="1" applyBorder="1" applyAlignment="1" applyProtection="1"/>
    <xf numFmtId="0" fontId="0" fillId="0" borderId="156" xfId="0" applyBorder="1" applyProtection="1"/>
    <xf numFmtId="0" fontId="4" fillId="25" borderId="22" xfId="0" applyFont="1" applyFill="1" applyBorder="1" applyAlignment="1" applyProtection="1">
      <alignment vertical="top"/>
    </xf>
    <xf numFmtId="0" fontId="2" fillId="25" borderId="0" xfId="0" applyFont="1" applyFill="1" applyBorder="1" applyAlignment="1" applyProtection="1">
      <alignment vertical="center"/>
    </xf>
    <xf numFmtId="0" fontId="55" fillId="25" borderId="69" xfId="0" applyFont="1" applyFill="1" applyBorder="1" applyAlignment="1" applyProtection="1">
      <alignment shrinkToFit="1"/>
    </xf>
    <xf numFmtId="0" fontId="55" fillId="25" borderId="70" xfId="0" applyFont="1" applyFill="1" applyBorder="1" applyAlignment="1" applyProtection="1">
      <alignment shrinkToFit="1"/>
    </xf>
    <xf numFmtId="0" fontId="55" fillId="25" borderId="69" xfId="0" applyFont="1" applyFill="1" applyBorder="1" applyAlignment="1" applyProtection="1">
      <alignment vertical="center" shrinkToFit="1"/>
    </xf>
    <xf numFmtId="0" fontId="55" fillId="25" borderId="70" xfId="0" applyFont="1" applyFill="1" applyBorder="1" applyAlignment="1" applyProtection="1">
      <alignment vertical="center" shrinkToFit="1"/>
    </xf>
    <xf numFmtId="0" fontId="36" fillId="25" borderId="73" xfId="0" applyFont="1" applyFill="1" applyBorder="1" applyAlignment="1" applyProtection="1">
      <alignment vertical="center"/>
    </xf>
    <xf numFmtId="0" fontId="55" fillId="25" borderId="159" xfId="0" applyFont="1" applyFill="1" applyBorder="1" applyAlignment="1" applyProtection="1">
      <alignment shrinkToFit="1"/>
    </xf>
    <xf numFmtId="0" fontId="36" fillId="25" borderId="74" xfId="0" applyFont="1" applyFill="1" applyBorder="1" applyAlignment="1" applyProtection="1">
      <alignment vertical="center"/>
    </xf>
    <xf numFmtId="0" fontId="55" fillId="25" borderId="160" xfId="0" applyFont="1" applyFill="1" applyBorder="1" applyAlignment="1" applyProtection="1">
      <alignment shrinkToFit="1"/>
    </xf>
    <xf numFmtId="0" fontId="36" fillId="25" borderId="153" xfId="0" applyFont="1" applyFill="1" applyBorder="1" applyAlignment="1" applyProtection="1">
      <alignment horizontal="left" vertical="top"/>
    </xf>
    <xf numFmtId="0" fontId="36" fillId="25" borderId="152" xfId="0" applyFont="1" applyFill="1" applyBorder="1" applyAlignment="1" applyProtection="1">
      <alignment horizontal="left" vertical="top"/>
    </xf>
    <xf numFmtId="0" fontId="36" fillId="25" borderId="71" xfId="0" applyFont="1" applyFill="1" applyBorder="1" applyAlignment="1" applyProtection="1">
      <alignment vertical="top"/>
    </xf>
    <xf numFmtId="0" fontId="36" fillId="25" borderId="161" xfId="0" applyFont="1" applyFill="1" applyBorder="1" applyAlignment="1" applyProtection="1">
      <alignment horizontal="left" vertical="top"/>
    </xf>
    <xf numFmtId="0" fontId="0" fillId="25" borderId="0" xfId="0" applyFill="1" applyAlignment="1" applyProtection="1"/>
    <xf numFmtId="0" fontId="0" fillId="25" borderId="0" xfId="0" applyFill="1" applyBorder="1" applyAlignment="1" applyProtection="1"/>
    <xf numFmtId="0" fontId="36" fillId="25" borderId="162" xfId="0" applyFont="1" applyFill="1" applyBorder="1" applyAlignment="1" applyProtection="1">
      <alignment vertical="top"/>
    </xf>
    <xf numFmtId="0" fontId="5" fillId="25" borderId="0" xfId="0" applyFont="1" applyFill="1" applyBorder="1" applyAlignment="1" applyProtection="1"/>
    <xf numFmtId="49" fontId="42" fillId="24" borderId="0" xfId="0" applyNumberFormat="1" applyFont="1" applyFill="1" applyBorder="1" applyAlignment="1" applyProtection="1">
      <alignment horizontal="center" vertical="center"/>
    </xf>
    <xf numFmtId="0" fontId="36" fillId="25" borderId="22" xfId="0" applyFont="1" applyFill="1" applyBorder="1" applyAlignment="1" applyProtection="1">
      <alignment vertical="top"/>
    </xf>
    <xf numFmtId="0" fontId="36" fillId="25" borderId="20" xfId="0" applyFont="1" applyFill="1" applyBorder="1" applyAlignment="1" applyProtection="1">
      <alignment vertical="center"/>
    </xf>
    <xf numFmtId="0" fontId="55" fillId="25" borderId="69" xfId="0" applyFont="1" applyFill="1" applyBorder="1" applyAlignment="1" applyProtection="1">
      <alignment vertical="center"/>
    </xf>
    <xf numFmtId="0" fontId="55" fillId="25" borderId="70" xfId="0" applyFont="1" applyFill="1" applyBorder="1" applyAlignment="1" applyProtection="1">
      <alignment vertical="center"/>
    </xf>
    <xf numFmtId="0" fontId="17" fillId="25" borderId="0" xfId="0" applyFont="1" applyFill="1" applyBorder="1" applyAlignment="1" applyProtection="1">
      <alignment vertical="center"/>
    </xf>
    <xf numFmtId="0" fontId="55" fillId="25" borderId="159" xfId="0" applyFont="1" applyFill="1" applyBorder="1" applyAlignment="1" applyProtection="1">
      <alignment vertical="center"/>
    </xf>
    <xf numFmtId="0" fontId="55" fillId="25" borderId="160" xfId="0" applyFont="1" applyFill="1" applyBorder="1" applyAlignment="1" applyProtection="1">
      <alignment vertical="center"/>
    </xf>
    <xf numFmtId="0" fontId="29" fillId="25" borderId="0" xfId="0" applyFont="1" applyFill="1" applyBorder="1" applyAlignment="1" applyProtection="1">
      <alignment horizontal="center" vertical="center"/>
    </xf>
    <xf numFmtId="0" fontId="29" fillId="25" borderId="60" xfId="0" applyFont="1" applyFill="1" applyBorder="1" applyAlignment="1" applyProtection="1">
      <alignment horizontal="center" vertical="center"/>
    </xf>
    <xf numFmtId="0" fontId="29" fillId="25" borderId="45" xfId="0" applyFont="1" applyFill="1" applyBorder="1" applyAlignment="1" applyProtection="1">
      <alignment horizontal="centerContinuous" vertical="center"/>
    </xf>
    <xf numFmtId="0" fontId="29" fillId="25" borderId="49" xfId="0" applyFont="1" applyFill="1" applyBorder="1" applyAlignment="1" applyProtection="1">
      <alignment horizontal="centerContinuous" vertical="center"/>
    </xf>
    <xf numFmtId="0" fontId="29" fillId="25" borderId="0" xfId="0" applyFont="1" applyFill="1" applyBorder="1" applyAlignment="1" applyProtection="1">
      <alignment horizontal="centerContinuous" vertical="center"/>
    </xf>
    <xf numFmtId="0" fontId="29" fillId="25" borderId="66" xfId="0" applyFont="1" applyFill="1" applyBorder="1" applyAlignment="1" applyProtection="1">
      <alignment horizontal="centerContinuous" vertical="center"/>
    </xf>
    <xf numFmtId="0" fontId="0" fillId="25" borderId="0" xfId="0" applyFill="1" applyBorder="1" applyProtection="1"/>
    <xf numFmtId="0" fontId="8" fillId="25" borderId="22" xfId="0" applyFont="1" applyFill="1" applyBorder="1" applyAlignment="1" applyProtection="1">
      <alignment horizontal="center" vertical="center"/>
    </xf>
    <xf numFmtId="0" fontId="2" fillId="25" borderId="163" xfId="0" applyFont="1" applyFill="1" applyBorder="1" applyAlignment="1" applyProtection="1">
      <alignment horizontal="center" vertical="center"/>
    </xf>
    <xf numFmtId="0" fontId="98" fillId="24" borderId="81" xfId="0" applyFont="1" applyFill="1" applyBorder="1" applyAlignment="1" applyProtection="1">
      <alignment horizontal="center" vertical="center"/>
    </xf>
    <xf numFmtId="0" fontId="2" fillId="25" borderId="30" xfId="0" applyFont="1" applyFill="1" applyBorder="1" applyAlignment="1" applyProtection="1">
      <alignment horizontal="center" vertical="center"/>
    </xf>
    <xf numFmtId="0" fontId="8" fillId="25" borderId="164" xfId="0" applyFont="1" applyFill="1" applyBorder="1" applyAlignment="1" applyProtection="1">
      <alignment horizontal="center" vertical="center"/>
    </xf>
    <xf numFmtId="0" fontId="2" fillId="25" borderId="11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2" fillId="25" borderId="107" xfId="0" applyFont="1" applyFill="1" applyBorder="1" applyAlignment="1" applyProtection="1">
      <alignment horizontal="center" vertical="center"/>
    </xf>
    <xf numFmtId="0" fontId="8" fillId="25" borderId="20" xfId="0" applyFont="1" applyFill="1" applyBorder="1" applyAlignment="1" applyProtection="1">
      <alignment horizontal="center" vertical="center"/>
    </xf>
    <xf numFmtId="0" fontId="2" fillId="25" borderId="104" xfId="0" applyFont="1" applyFill="1" applyBorder="1" applyAlignment="1" applyProtection="1">
      <alignment horizontal="center" vertical="center"/>
    </xf>
    <xf numFmtId="0" fontId="2" fillId="25" borderId="114" xfId="0" applyFont="1" applyFill="1" applyBorder="1" applyAlignment="1" applyProtection="1">
      <alignment vertical="center"/>
    </xf>
    <xf numFmtId="38" fontId="12" fillId="25" borderId="103" xfId="35" applyFont="1" applyFill="1" applyBorder="1" applyAlignment="1" applyProtection="1">
      <alignment vertical="center"/>
    </xf>
    <xf numFmtId="0" fontId="4" fillId="25" borderId="60" xfId="0" applyFont="1" applyFill="1" applyBorder="1" applyAlignment="1" applyProtection="1">
      <alignment horizontal="center" vertical="center"/>
    </xf>
    <xf numFmtId="0" fontId="2" fillId="25" borderId="155" xfId="0" applyFont="1" applyFill="1" applyBorder="1" applyAlignment="1" applyProtection="1">
      <alignment horizontal="center" vertical="center"/>
    </xf>
    <xf numFmtId="0" fontId="2" fillId="25" borderId="111" xfId="0" applyFont="1" applyFill="1" applyBorder="1" applyAlignment="1" applyProtection="1">
      <alignment vertical="center"/>
    </xf>
    <xf numFmtId="0" fontId="4" fillId="25" borderId="59" xfId="0" applyFont="1" applyFill="1" applyBorder="1" applyAlignment="1" applyProtection="1">
      <alignment horizontal="center" vertical="center" shrinkToFit="1"/>
    </xf>
    <xf numFmtId="38" fontId="12" fillId="25" borderId="49" xfId="35" applyFont="1" applyFill="1" applyBorder="1" applyAlignment="1" applyProtection="1">
      <alignment vertical="center"/>
    </xf>
    <xf numFmtId="0" fontId="24" fillId="25" borderId="23" xfId="0" applyFont="1" applyFill="1" applyBorder="1" applyAlignment="1" applyProtection="1">
      <alignment horizontal="center" vertical="center" shrinkToFit="1"/>
    </xf>
    <xf numFmtId="0" fontId="24" fillId="25" borderId="60" xfId="0" applyFont="1" applyFill="1" applyBorder="1" applyAlignment="1" applyProtection="1">
      <alignment horizontal="center" vertical="center"/>
    </xf>
    <xf numFmtId="0" fontId="2" fillId="25" borderId="103" xfId="0" applyFont="1" applyFill="1" applyBorder="1" applyAlignment="1" applyProtection="1">
      <alignment horizontal="center" vertical="center"/>
    </xf>
    <xf numFmtId="0" fontId="4" fillId="25" borderId="100"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38" fontId="12" fillId="0" borderId="18" xfId="35" applyFont="1" applyFill="1" applyBorder="1" applyAlignment="1" applyProtection="1">
      <alignment vertical="center"/>
    </xf>
    <xf numFmtId="0" fontId="4" fillId="0" borderId="129"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18"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4" fillId="0" borderId="39" xfId="0" applyFont="1" applyFill="1" applyBorder="1" applyAlignment="1" applyProtection="1">
      <alignment horizontal="center" vertical="center" shrinkToFit="1"/>
    </xf>
    <xf numFmtId="0" fontId="24" fillId="0" borderId="60" xfId="0" applyFont="1" applyFill="1" applyBorder="1" applyAlignment="1" applyProtection="1">
      <alignment horizontal="center" vertical="center"/>
    </xf>
    <xf numFmtId="0" fontId="4" fillId="0" borderId="39" xfId="0" applyFont="1" applyFill="1" applyBorder="1" applyAlignment="1" applyProtection="1">
      <alignment horizontal="center" vertical="center" shrinkToFit="1"/>
    </xf>
    <xf numFmtId="0" fontId="74" fillId="0" borderId="31" xfId="0" applyFont="1" applyFill="1" applyBorder="1" applyAlignment="1" applyProtection="1">
      <alignment horizontal="center" vertical="center"/>
    </xf>
    <xf numFmtId="0" fontId="2" fillId="0" borderId="29" xfId="0" applyFont="1" applyFill="1" applyBorder="1" applyAlignment="1" applyProtection="1">
      <alignment vertical="center" shrinkToFit="1"/>
    </xf>
    <xf numFmtId="0" fontId="17" fillId="0" borderId="39" xfId="0" applyFont="1" applyFill="1" applyBorder="1" applyAlignment="1" applyProtection="1">
      <alignment horizontal="center" vertical="center" shrinkToFit="1"/>
    </xf>
    <xf numFmtId="0" fontId="17" fillId="0" borderId="60" xfId="0" applyFont="1" applyFill="1" applyBorder="1" applyAlignment="1" applyProtection="1">
      <alignment horizontal="center" vertical="center"/>
    </xf>
    <xf numFmtId="0" fontId="24" fillId="0" borderId="129" xfId="0" applyFont="1" applyFill="1" applyBorder="1" applyAlignment="1" applyProtection="1">
      <alignment horizontal="center" vertical="center" shrinkToFit="1"/>
    </xf>
    <xf numFmtId="38" fontId="4" fillId="0" borderId="129" xfId="35" applyFont="1" applyFill="1" applyBorder="1" applyAlignment="1" applyProtection="1">
      <alignment horizontal="center" vertical="center" shrinkToFit="1"/>
    </xf>
    <xf numFmtId="0" fontId="39" fillId="0" borderId="31" xfId="0" applyFont="1" applyFill="1" applyBorder="1" applyAlignment="1" applyProtection="1">
      <alignment horizontal="center" vertical="center" shrinkToFit="1"/>
    </xf>
    <xf numFmtId="0" fontId="2" fillId="0" borderId="29" xfId="0" applyFont="1" applyFill="1" applyBorder="1" applyAlignment="1" applyProtection="1">
      <alignment horizontal="left" vertical="center"/>
    </xf>
    <xf numFmtId="0" fontId="39" fillId="0" borderId="18" xfId="0" applyFont="1" applyFill="1" applyBorder="1" applyAlignment="1" applyProtection="1">
      <alignment horizontal="center" vertical="center" shrinkToFit="1"/>
    </xf>
    <xf numFmtId="38" fontId="24" fillId="0" borderId="129" xfId="35" applyFont="1" applyFill="1" applyBorder="1" applyAlignment="1" applyProtection="1">
      <alignment horizontal="center" vertical="center" shrinkToFit="1"/>
    </xf>
    <xf numFmtId="0" fontId="2" fillId="0" borderId="45" xfId="0" applyFont="1" applyFill="1" applyBorder="1" applyAlignment="1" applyProtection="1">
      <alignment horizontal="center" vertical="center"/>
    </xf>
    <xf numFmtId="38" fontId="12" fillId="0" borderId="49" xfId="35" applyFont="1" applyFill="1" applyBorder="1" applyAlignment="1" applyProtection="1">
      <alignment vertical="center"/>
    </xf>
    <xf numFmtId="38" fontId="24" fillId="0" borderId="39" xfId="35" applyFont="1" applyFill="1" applyBorder="1" applyAlignment="1" applyProtection="1">
      <alignment horizontal="center" vertical="center" shrinkToFit="1"/>
    </xf>
    <xf numFmtId="38" fontId="24" fillId="0" borderId="60" xfId="35" applyFont="1" applyFill="1" applyBorder="1" applyAlignment="1" applyProtection="1">
      <alignment horizontal="center" vertical="center"/>
    </xf>
    <xf numFmtId="0" fontId="4" fillId="0" borderId="31" xfId="0" applyFont="1" applyFill="1" applyBorder="1" applyAlignment="1" applyProtection="1">
      <alignment vertical="center" shrinkToFit="1"/>
    </xf>
    <xf numFmtId="0" fontId="64" fillId="0" borderId="31" xfId="0" applyFont="1" applyFill="1" applyBorder="1" applyAlignment="1" applyProtection="1">
      <alignment vertical="center" shrinkToFit="1"/>
    </xf>
    <xf numFmtId="38" fontId="2" fillId="0" borderId="50" xfId="35" applyFont="1" applyFill="1" applyBorder="1" applyAlignment="1" applyProtection="1">
      <alignment horizontal="center" vertical="center"/>
    </xf>
    <xf numFmtId="0" fontId="0" fillId="0" borderId="0" xfId="0" applyFill="1" applyProtection="1"/>
    <xf numFmtId="0" fontId="22" fillId="0" borderId="39" xfId="0" applyFont="1" applyFill="1" applyBorder="1" applyAlignment="1" applyProtection="1">
      <alignment horizontal="center" vertical="center" shrinkToFit="1"/>
    </xf>
    <xf numFmtId="38" fontId="2" fillId="0" borderId="36" xfId="35" applyFont="1" applyFill="1" applyBorder="1" applyAlignment="1" applyProtection="1">
      <alignment horizontal="center" vertical="center"/>
    </xf>
    <xf numFmtId="0" fontId="22" fillId="0" borderId="6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112" xfId="0" applyFont="1" applyFill="1" applyBorder="1" applyAlignment="1" applyProtection="1">
      <alignment vertical="center"/>
    </xf>
    <xf numFmtId="38" fontId="12" fillId="0" borderId="90" xfId="35" applyFont="1" applyFill="1" applyBorder="1" applyAlignment="1" applyProtection="1">
      <alignment vertical="center"/>
    </xf>
    <xf numFmtId="0" fontId="4" fillId="0" borderId="94" xfId="0" applyFont="1" applyFill="1" applyBorder="1" applyAlignment="1" applyProtection="1">
      <alignment horizontal="center" vertical="center" shrinkToFit="1"/>
    </xf>
    <xf numFmtId="38" fontId="2" fillId="0" borderId="29" xfId="35" applyFont="1" applyFill="1" applyBorder="1" applyAlignment="1" applyProtection="1">
      <alignment vertical="center"/>
    </xf>
    <xf numFmtId="0" fontId="27" fillId="25" borderId="0" xfId="0" applyFont="1" applyFill="1" applyProtection="1"/>
    <xf numFmtId="38" fontId="84" fillId="25" borderId="83" xfId="35" applyFont="1" applyFill="1" applyBorder="1" applyAlignment="1" applyProtection="1">
      <alignment vertical="center"/>
    </xf>
    <xf numFmtId="38" fontId="84" fillId="25" borderId="80" xfId="35" applyFont="1" applyFill="1" applyBorder="1" applyAlignment="1" applyProtection="1">
      <alignment vertical="center"/>
    </xf>
    <xf numFmtId="0" fontId="24" fillId="25" borderId="0" xfId="0" applyFont="1" applyFill="1" applyBorder="1" applyAlignment="1" applyProtection="1">
      <alignment vertical="center"/>
    </xf>
    <xf numFmtId="0" fontId="27" fillId="25" borderId="0" xfId="0" applyFont="1" applyFill="1" applyBorder="1" applyAlignment="1" applyProtection="1">
      <alignment horizontal="center" vertical="center"/>
    </xf>
    <xf numFmtId="0" fontId="27" fillId="25" borderId="0" xfId="0" applyFont="1" applyFill="1" applyAlignment="1" applyProtection="1">
      <alignment vertical="center"/>
    </xf>
    <xf numFmtId="0" fontId="36" fillId="25" borderId="0" xfId="0" applyFont="1" applyFill="1" applyAlignment="1" applyProtection="1">
      <alignment horizontal="right"/>
    </xf>
    <xf numFmtId="0" fontId="36" fillId="25" borderId="0" xfId="0" applyNumberFormat="1" applyFont="1" applyFill="1" applyBorder="1" applyAlignment="1" applyProtection="1">
      <alignment horizontal="right"/>
    </xf>
    <xf numFmtId="0" fontId="7" fillId="25" borderId="0" xfId="0" applyFont="1" applyFill="1" applyAlignment="1" applyProtection="1">
      <alignment vertical="center"/>
    </xf>
    <xf numFmtId="0" fontId="22" fillId="25" borderId="0" xfId="0" applyFont="1" applyFill="1" applyBorder="1" applyAlignment="1" applyProtection="1">
      <alignment vertical="center"/>
    </xf>
    <xf numFmtId="0" fontId="2" fillId="25" borderId="0" xfId="0" applyFont="1" applyFill="1" applyAlignment="1" applyProtection="1">
      <alignment vertical="center"/>
    </xf>
    <xf numFmtId="0" fontId="17" fillId="25" borderId="0" xfId="0" applyFont="1" applyFill="1" applyAlignment="1" applyProtection="1">
      <alignment vertical="center"/>
    </xf>
    <xf numFmtId="0" fontId="11" fillId="25" borderId="0" xfId="0" applyFont="1" applyFill="1" applyAlignment="1" applyProtection="1">
      <alignment vertical="center"/>
    </xf>
    <xf numFmtId="0" fontId="54" fillId="25" borderId="0" xfId="0" applyFont="1" applyFill="1" applyAlignment="1" applyProtection="1">
      <alignment horizontal="right"/>
    </xf>
    <xf numFmtId="0" fontId="36" fillId="25" borderId="74" xfId="0" applyFont="1" applyFill="1" applyBorder="1" applyAlignment="1" applyProtection="1">
      <alignment horizontal="right" vertical="center"/>
    </xf>
    <xf numFmtId="0" fontId="36" fillId="25" borderId="74" xfId="0" applyFont="1" applyFill="1" applyBorder="1" applyAlignment="1" applyProtection="1">
      <alignment horizontal="left" vertical="center"/>
    </xf>
    <xf numFmtId="0" fontId="8" fillId="25" borderId="109" xfId="0" applyFont="1" applyFill="1" applyBorder="1" applyAlignment="1" applyProtection="1">
      <alignment horizontal="center" vertical="center"/>
    </xf>
    <xf numFmtId="0" fontId="2" fillId="25" borderId="35" xfId="0" applyFont="1" applyFill="1" applyBorder="1" applyAlignment="1" applyProtection="1">
      <alignment horizontal="center" vertical="center"/>
    </xf>
    <xf numFmtId="0" fontId="36" fillId="25" borderId="37" xfId="0" applyFont="1" applyFill="1" applyBorder="1" applyAlignment="1" applyProtection="1">
      <alignment horizontal="center" vertical="center"/>
    </xf>
    <xf numFmtId="0" fontId="4" fillId="25" borderId="23" xfId="0" applyFont="1" applyFill="1" applyBorder="1" applyAlignment="1" applyProtection="1">
      <alignment horizontal="center" vertical="center" shrinkToFit="1"/>
    </xf>
    <xf numFmtId="38" fontId="2" fillId="25" borderId="36" xfId="35" applyFont="1" applyFill="1" applyBorder="1" applyAlignment="1" applyProtection="1">
      <alignment horizontal="center" vertical="center"/>
    </xf>
    <xf numFmtId="38" fontId="2" fillId="25" borderId="29" xfId="35" applyFont="1" applyFill="1" applyBorder="1" applyAlignment="1" applyProtection="1">
      <alignment vertical="center"/>
    </xf>
    <xf numFmtId="38" fontId="84" fillId="25" borderId="77" xfId="35" applyFont="1" applyFill="1" applyBorder="1" applyAlignment="1" applyProtection="1">
      <alignment vertical="center"/>
    </xf>
    <xf numFmtId="0" fontId="64" fillId="25" borderId="31" xfId="0" applyFont="1" applyFill="1" applyBorder="1" applyAlignment="1" applyProtection="1">
      <alignment horizontal="center" vertical="center"/>
    </xf>
    <xf numFmtId="0" fontId="4" fillId="25" borderId="129" xfId="0" applyFont="1" applyFill="1" applyBorder="1" applyAlignment="1" applyProtection="1">
      <alignment horizontal="center" vertical="center" shrinkToFit="1"/>
    </xf>
    <xf numFmtId="38" fontId="26" fillId="25" borderId="0" xfId="35" applyFont="1" applyFill="1" applyBorder="1" applyAlignment="1" applyProtection="1">
      <alignment vertical="center"/>
    </xf>
    <xf numFmtId="0" fontId="34" fillId="25" borderId="0" xfId="0" applyFont="1" applyFill="1" applyBorder="1" applyAlignment="1" applyProtection="1">
      <alignment horizontal="center" vertical="center"/>
    </xf>
    <xf numFmtId="38" fontId="30" fillId="25" borderId="0" xfId="0" applyNumberFormat="1" applyFont="1" applyFill="1" applyBorder="1" applyAlignment="1" applyProtection="1">
      <alignment vertical="center"/>
    </xf>
    <xf numFmtId="0" fontId="12" fillId="25" borderId="0" xfId="0" applyFont="1" applyFill="1" applyBorder="1" applyAlignment="1" applyProtection="1">
      <alignment vertical="center"/>
    </xf>
    <xf numFmtId="0" fontId="22" fillId="25" borderId="0" xfId="0" applyFont="1" applyFill="1" applyAlignment="1" applyProtection="1">
      <alignment vertical="center"/>
    </xf>
    <xf numFmtId="0" fontId="31" fillId="25" borderId="0" xfId="0" applyFont="1" applyFill="1" applyBorder="1" applyAlignment="1" applyProtection="1">
      <alignment horizontal="center" vertical="center"/>
    </xf>
    <xf numFmtId="0" fontId="4" fillId="25" borderId="25" xfId="0" applyFont="1" applyFill="1" applyBorder="1" applyAlignment="1" applyProtection="1">
      <alignment horizontal="centerContinuous" vertical="center"/>
    </xf>
    <xf numFmtId="0" fontId="4" fillId="25" borderId="26" xfId="0" applyFont="1" applyFill="1" applyBorder="1" applyAlignment="1" applyProtection="1">
      <alignment horizontal="centerContinuous" vertical="center"/>
    </xf>
    <xf numFmtId="0" fontId="10" fillId="25" borderId="22" xfId="0" applyFont="1" applyFill="1" applyBorder="1" applyAlignment="1" applyProtection="1">
      <alignment vertical="center"/>
    </xf>
    <xf numFmtId="0" fontId="4" fillId="25" borderId="20" xfId="0" applyFont="1" applyFill="1" applyBorder="1" applyAlignment="1" applyProtection="1">
      <alignment horizontal="center" vertical="center"/>
    </xf>
    <xf numFmtId="0" fontId="100" fillId="24" borderId="85" xfId="0" applyFont="1" applyFill="1" applyBorder="1" applyAlignment="1" applyProtection="1">
      <alignment horizontal="center" vertical="center"/>
    </xf>
    <xf numFmtId="0" fontId="10" fillId="25" borderId="20" xfId="0" applyFont="1" applyFill="1" applyBorder="1" applyAlignment="1" applyProtection="1">
      <alignment vertical="center"/>
    </xf>
    <xf numFmtId="0" fontId="10" fillId="25" borderId="87" xfId="0" applyFont="1" applyFill="1" applyBorder="1" applyAlignment="1" applyProtection="1">
      <alignment vertical="center"/>
    </xf>
    <xf numFmtId="0" fontId="4" fillId="25" borderId="20" xfId="0" applyFont="1" applyFill="1" applyBorder="1" applyAlignment="1" applyProtection="1">
      <alignment vertical="center"/>
    </xf>
    <xf numFmtId="0" fontId="7" fillId="25" borderId="20" xfId="0" applyFont="1" applyFill="1" applyBorder="1" applyAlignment="1" applyProtection="1">
      <alignment horizontal="center" vertical="center"/>
    </xf>
    <xf numFmtId="0" fontId="4" fillId="25" borderId="30" xfId="0" applyFont="1" applyFill="1" applyBorder="1" applyAlignment="1" applyProtection="1">
      <alignment horizontal="center" vertical="center"/>
    </xf>
    <xf numFmtId="38" fontId="83" fillId="25" borderId="0" xfId="35" applyFont="1" applyFill="1" applyBorder="1" applyAlignment="1" applyProtection="1">
      <alignment horizontal="right" vertical="center"/>
    </xf>
    <xf numFmtId="38" fontId="83" fillId="25" borderId="0" xfId="35" applyFont="1" applyFill="1" applyBorder="1" applyAlignment="1" applyProtection="1">
      <alignment vertical="center"/>
    </xf>
    <xf numFmtId="0" fontId="7" fillId="25" borderId="0" xfId="0" applyFont="1" applyFill="1" applyBorder="1" applyProtection="1"/>
    <xf numFmtId="38" fontId="64" fillId="25" borderId="0" xfId="35" applyFont="1" applyFill="1" applyBorder="1" applyAlignment="1" applyProtection="1">
      <alignment vertical="center"/>
    </xf>
    <xf numFmtId="0" fontId="65" fillId="25" borderId="0" xfId="0" applyFont="1" applyFill="1" applyBorder="1" applyAlignment="1" applyProtection="1">
      <alignment vertical="center"/>
    </xf>
    <xf numFmtId="0" fontId="64" fillId="25" borderId="0" xfId="0" applyFont="1" applyFill="1" applyBorder="1" applyAlignment="1" applyProtection="1">
      <alignment horizontal="left" vertical="center"/>
    </xf>
    <xf numFmtId="0" fontId="7" fillId="25" borderId="0" xfId="0" applyFont="1" applyFill="1" applyBorder="1" applyAlignment="1" applyProtection="1"/>
    <xf numFmtId="0" fontId="66" fillId="25" borderId="0" xfId="0" applyFont="1" applyFill="1" applyBorder="1" applyAlignment="1" applyProtection="1">
      <alignment vertical="center"/>
    </xf>
    <xf numFmtId="0" fontId="36" fillId="25" borderId="0" xfId="0" applyNumberFormat="1" applyFont="1" applyFill="1" applyBorder="1" applyAlignment="1" applyProtection="1">
      <alignment horizontal="right" vertical="top"/>
    </xf>
    <xf numFmtId="0" fontId="4" fillId="0" borderId="39" xfId="0" applyFont="1" applyFill="1" applyBorder="1" applyAlignment="1" applyProtection="1">
      <alignment horizontal="center" vertical="center"/>
    </xf>
    <xf numFmtId="0" fontId="4" fillId="0" borderId="36" xfId="0" applyFont="1" applyFill="1" applyBorder="1" applyAlignment="1" applyProtection="1">
      <alignment vertical="center" shrinkToFit="1"/>
    </xf>
    <xf numFmtId="0" fontId="68" fillId="0" borderId="31" xfId="0" applyFont="1" applyFill="1" applyBorder="1" applyAlignment="1" applyProtection="1">
      <alignment horizontal="center" vertical="center"/>
    </xf>
    <xf numFmtId="0" fontId="4" fillId="0" borderId="45" xfId="0" applyFont="1" applyFill="1" applyBorder="1" applyAlignment="1" applyProtection="1">
      <alignment vertical="center" shrinkToFit="1"/>
    </xf>
    <xf numFmtId="0" fontId="68" fillId="0" borderId="59" xfId="0" applyFont="1" applyFill="1" applyBorder="1" applyAlignment="1" applyProtection="1">
      <alignment horizontal="center" vertical="center"/>
    </xf>
    <xf numFmtId="38" fontId="7" fillId="0" borderId="49" xfId="35" applyFont="1" applyFill="1" applyBorder="1" applyAlignment="1" applyProtection="1">
      <alignment vertical="center"/>
    </xf>
    <xf numFmtId="0" fontId="4" fillId="0" borderId="23" xfId="0" applyFont="1" applyFill="1" applyBorder="1" applyAlignment="1" applyProtection="1">
      <alignment horizontal="center" vertical="center"/>
    </xf>
    <xf numFmtId="38" fontId="4" fillId="0" borderId="39" xfId="0" applyNumberFormat="1" applyFont="1" applyFill="1" applyBorder="1" applyAlignment="1" applyProtection="1">
      <alignment horizontal="center" vertical="center"/>
    </xf>
    <xf numFmtId="0" fontId="4" fillId="0" borderId="165" xfId="0" applyFont="1" applyFill="1" applyBorder="1" applyAlignment="1" applyProtection="1">
      <alignment horizontal="left" vertical="center" shrinkToFit="1"/>
    </xf>
    <xf numFmtId="0" fontId="68" fillId="0" borderId="58" xfId="0" applyFont="1" applyFill="1" applyBorder="1" applyAlignment="1" applyProtection="1">
      <alignment horizontal="center" vertical="center"/>
    </xf>
    <xf numFmtId="38" fontId="83" fillId="0" borderId="79" xfId="35" applyFont="1" applyFill="1" applyBorder="1" applyAlignment="1" applyProtection="1">
      <alignment horizontal="right" vertical="center"/>
    </xf>
    <xf numFmtId="0" fontId="7" fillId="0" borderId="18" xfId="0" applyFont="1" applyFill="1" applyBorder="1" applyAlignment="1" applyProtection="1">
      <alignment vertical="center"/>
    </xf>
    <xf numFmtId="0" fontId="4" fillId="0" borderId="44" xfId="0" applyFont="1" applyFill="1" applyBorder="1" applyAlignment="1" applyProtection="1">
      <alignment vertical="center" shrinkToFit="1"/>
    </xf>
    <xf numFmtId="0" fontId="68" fillId="0" borderId="65" xfId="0" applyFont="1" applyFill="1" applyBorder="1" applyAlignment="1" applyProtection="1">
      <alignment vertical="center"/>
    </xf>
    <xf numFmtId="0" fontId="68" fillId="0" borderId="31" xfId="0" applyFont="1" applyFill="1" applyBorder="1" applyAlignment="1" applyProtection="1">
      <alignment vertical="center"/>
    </xf>
    <xf numFmtId="0" fontId="4" fillId="0" borderId="50" xfId="0" applyFont="1" applyFill="1" applyBorder="1" applyAlignment="1" applyProtection="1">
      <alignment horizontal="left" vertical="center" shrinkToFit="1"/>
    </xf>
    <xf numFmtId="0" fontId="4" fillId="0" borderId="125" xfId="0" applyFont="1" applyFill="1" applyBorder="1" applyAlignment="1" applyProtection="1">
      <alignment vertical="center" shrinkToFit="1"/>
    </xf>
    <xf numFmtId="0" fontId="68" fillId="0" borderId="33" xfId="0" applyFont="1" applyFill="1" applyBorder="1" applyAlignment="1" applyProtection="1">
      <alignment horizontal="center" vertical="center"/>
    </xf>
    <xf numFmtId="38" fontId="7" fillId="0" borderId="24" xfId="35" applyFont="1" applyFill="1" applyBorder="1" applyAlignment="1" applyProtection="1">
      <alignment vertical="center"/>
    </xf>
    <xf numFmtId="38" fontId="4" fillId="25" borderId="20" xfId="35" applyFont="1" applyFill="1" applyBorder="1" applyAlignment="1" applyProtection="1">
      <alignment horizontal="left" vertical="center"/>
    </xf>
    <xf numFmtId="38" fontId="83" fillId="25" borderId="99" xfId="35" applyFont="1" applyFill="1" applyBorder="1" applyAlignment="1" applyProtection="1">
      <alignment horizontal="right" vertical="center"/>
    </xf>
    <xf numFmtId="38" fontId="83" fillId="25" borderId="83" xfId="35" applyFont="1" applyFill="1" applyBorder="1" applyAlignment="1" applyProtection="1">
      <alignment horizontal="right" vertical="center"/>
    </xf>
    <xf numFmtId="0" fontId="7" fillId="0" borderId="22" xfId="0" applyFont="1" applyFill="1" applyBorder="1" applyAlignment="1" applyProtection="1">
      <alignment horizontal="center" vertical="center"/>
    </xf>
    <xf numFmtId="38" fontId="7" fillId="0" borderId="20" xfId="35" applyFont="1" applyFill="1" applyBorder="1" applyAlignment="1" applyProtection="1">
      <alignment vertical="center"/>
    </xf>
    <xf numFmtId="0" fontId="6" fillId="25" borderId="0" xfId="0" applyFont="1" applyFill="1" applyBorder="1" applyAlignment="1" applyProtection="1">
      <alignment horizontal="center" vertical="top"/>
    </xf>
    <xf numFmtId="0" fontId="6" fillId="25" borderId="0" xfId="0" applyFont="1" applyFill="1" applyBorder="1" applyAlignment="1" applyProtection="1">
      <alignment horizontal="center"/>
    </xf>
    <xf numFmtId="0" fontId="9" fillId="24" borderId="0" xfId="0" applyFont="1" applyFill="1" applyBorder="1" applyAlignment="1" applyProtection="1">
      <alignment horizontal="center" vertical="center"/>
    </xf>
    <xf numFmtId="0" fontId="55" fillId="25" borderId="159" xfId="0" applyFont="1" applyFill="1" applyBorder="1" applyAlignment="1" applyProtection="1">
      <alignment vertical="center" shrinkToFit="1"/>
    </xf>
    <xf numFmtId="0" fontId="55" fillId="25" borderId="160" xfId="0" applyFont="1" applyFill="1" applyBorder="1" applyAlignment="1" applyProtection="1">
      <alignment vertical="center" shrinkToFit="1"/>
    </xf>
    <xf numFmtId="0" fontId="21" fillId="25" borderId="0" xfId="0" applyFont="1" applyFill="1" applyBorder="1" applyAlignment="1" applyProtection="1">
      <alignment horizontal="center" vertical="top" textRotation="255"/>
    </xf>
    <xf numFmtId="0" fontId="4" fillId="25" borderId="47" xfId="0" applyFont="1" applyFill="1" applyBorder="1" applyAlignment="1" applyProtection="1">
      <alignment horizontal="centerContinuous" vertical="center"/>
    </xf>
    <xf numFmtId="0" fontId="100" fillId="24" borderId="81" xfId="0" applyFont="1" applyFill="1" applyBorder="1" applyAlignment="1" applyProtection="1">
      <alignment horizontal="center" vertical="center"/>
    </xf>
    <xf numFmtId="0" fontId="100" fillId="25" borderId="166"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99" fillId="25" borderId="0" xfId="0" applyFont="1" applyFill="1" applyBorder="1" applyAlignment="1" applyProtection="1">
      <alignment horizontal="center" vertical="top" textRotation="255"/>
    </xf>
    <xf numFmtId="0" fontId="68" fillId="25" borderId="101" xfId="0" applyFont="1" applyFill="1" applyBorder="1" applyAlignment="1" applyProtection="1">
      <alignment horizontal="center" vertical="center"/>
    </xf>
    <xf numFmtId="0" fontId="17" fillId="25" borderId="92" xfId="0" applyFont="1" applyFill="1" applyBorder="1" applyAlignment="1" applyProtection="1">
      <alignment horizontal="center" vertical="center"/>
    </xf>
    <xf numFmtId="38" fontId="7" fillId="25" borderId="92" xfId="35" applyFont="1" applyFill="1" applyBorder="1" applyAlignment="1" applyProtection="1">
      <alignment horizontal="center" vertical="center"/>
    </xf>
    <xf numFmtId="38" fontId="83" fillId="25" borderId="128" xfId="35" applyFont="1" applyFill="1" applyBorder="1" applyAlignment="1" applyProtection="1">
      <alignment horizontal="center" vertical="center"/>
    </xf>
    <xf numFmtId="0" fontId="68" fillId="25" borderId="58" xfId="0" applyFont="1" applyFill="1" applyBorder="1" applyAlignment="1" applyProtection="1">
      <alignment horizontal="center" vertical="center"/>
    </xf>
    <xf numFmtId="0" fontId="17" fillId="25" borderId="57" xfId="0" applyFont="1" applyFill="1" applyBorder="1" applyAlignment="1" applyProtection="1">
      <alignment horizontal="center" vertical="center"/>
    </xf>
    <xf numFmtId="38" fontId="83" fillId="25" borderId="68" xfId="35" applyFont="1" applyFill="1" applyBorder="1" applyAlignment="1" applyProtection="1">
      <alignment horizontal="center" vertical="center"/>
    </xf>
    <xf numFmtId="38" fontId="4" fillId="25" borderId="66" xfId="35" applyFont="1" applyFill="1" applyBorder="1" applyAlignment="1" applyProtection="1">
      <alignment horizontal="center" vertical="center" shrinkToFit="1"/>
    </xf>
    <xf numFmtId="0" fontId="17" fillId="25" borderId="116" xfId="0" applyFont="1" applyFill="1" applyBorder="1" applyAlignment="1" applyProtection="1">
      <alignment horizontal="center" vertical="center"/>
    </xf>
    <xf numFmtId="38" fontId="15" fillId="25" borderId="0" xfId="35" applyFont="1" applyFill="1" applyBorder="1" applyAlignment="1" applyProtection="1">
      <alignment vertical="center"/>
    </xf>
    <xf numFmtId="0" fontId="16" fillId="25" borderId="36" xfId="0" applyFont="1" applyFill="1" applyBorder="1" applyAlignment="1" applyProtection="1">
      <alignment vertical="center"/>
    </xf>
    <xf numFmtId="38" fontId="7" fillId="25" borderId="18" xfId="35" applyFont="1" applyFill="1" applyBorder="1" applyAlignment="1" applyProtection="1">
      <alignment horizontal="right" vertical="center"/>
    </xf>
    <xf numFmtId="0" fontId="4" fillId="25" borderId="18" xfId="0" applyFont="1" applyFill="1" applyBorder="1" applyAlignment="1" applyProtection="1">
      <alignment vertical="center"/>
    </xf>
    <xf numFmtId="0" fontId="4" fillId="25" borderId="36" xfId="0" applyFont="1" applyFill="1" applyBorder="1" applyAlignment="1" applyProtection="1">
      <alignment vertical="center"/>
    </xf>
    <xf numFmtId="0" fontId="4" fillId="25" borderId="66" xfId="0" applyFont="1" applyFill="1" applyBorder="1" applyAlignment="1" applyProtection="1">
      <alignment horizontal="center" vertical="center" shrinkToFit="1"/>
    </xf>
    <xf numFmtId="0" fontId="4" fillId="25" borderId="45" xfId="0" applyFont="1" applyFill="1" applyBorder="1" applyAlignment="1" applyProtection="1">
      <alignment vertical="center"/>
    </xf>
    <xf numFmtId="0" fontId="7" fillId="25" borderId="0" xfId="0" applyFont="1" applyFill="1" applyBorder="1" applyAlignment="1" applyProtection="1">
      <alignment horizontal="center" vertical="center"/>
    </xf>
    <xf numFmtId="0" fontId="4" fillId="25" borderId="34" xfId="0" applyFont="1" applyFill="1" applyBorder="1" applyAlignment="1" applyProtection="1">
      <alignment vertical="center"/>
    </xf>
    <xf numFmtId="38" fontId="7" fillId="25" borderId="34" xfId="0" applyNumberFormat="1" applyFont="1" applyFill="1" applyBorder="1" applyAlignment="1" applyProtection="1">
      <alignment vertical="center"/>
    </xf>
    <xf numFmtId="38" fontId="7" fillId="25" borderId="34" xfId="0" applyNumberFormat="1" applyFont="1" applyFill="1" applyBorder="1" applyAlignment="1" applyProtection="1">
      <alignment horizontal="right" vertical="center"/>
    </xf>
    <xf numFmtId="38" fontId="83" fillId="25" borderId="102" xfId="35" applyFont="1" applyFill="1" applyBorder="1" applyAlignment="1" applyProtection="1">
      <alignment vertical="center"/>
    </xf>
    <xf numFmtId="38" fontId="7" fillId="25" borderId="0" xfId="0" applyNumberFormat="1" applyFont="1" applyFill="1" applyBorder="1" applyAlignment="1" applyProtection="1">
      <alignment vertical="center"/>
    </xf>
    <xf numFmtId="38" fontId="7" fillId="25" borderId="0" xfId="0" applyNumberFormat="1" applyFont="1" applyFill="1" applyBorder="1" applyAlignment="1" applyProtection="1">
      <alignment horizontal="right" vertical="center"/>
    </xf>
    <xf numFmtId="0" fontId="7" fillId="25" borderId="63" xfId="0" applyFont="1" applyFill="1" applyBorder="1" applyAlignment="1" applyProtection="1">
      <alignment horizontal="center" vertical="center"/>
    </xf>
    <xf numFmtId="0" fontId="7" fillId="25" borderId="103" xfId="0" applyFont="1" applyFill="1" applyBorder="1" applyAlignment="1" applyProtection="1">
      <alignment vertical="center" shrinkToFit="1"/>
    </xf>
    <xf numFmtId="38" fontId="7" fillId="25" borderId="167" xfId="35" applyFont="1" applyFill="1" applyBorder="1" applyAlignment="1" applyProtection="1">
      <alignment vertical="center" shrinkToFit="1"/>
    </xf>
    <xf numFmtId="0" fontId="4" fillId="25" borderId="125" xfId="0" applyFont="1" applyFill="1" applyBorder="1" applyAlignment="1" applyProtection="1">
      <alignment vertical="center"/>
    </xf>
    <xf numFmtId="38" fontId="7" fillId="25" borderId="24" xfId="35" applyFont="1" applyFill="1" applyBorder="1" applyAlignment="1" applyProtection="1">
      <alignment horizontal="right" vertical="center"/>
    </xf>
    <xf numFmtId="0" fontId="7" fillId="25" borderId="16" xfId="0" applyFont="1" applyFill="1" applyBorder="1" applyAlignment="1" applyProtection="1">
      <alignment vertical="center" shrinkToFit="1"/>
    </xf>
    <xf numFmtId="38" fontId="7" fillId="25" borderId="168" xfId="35" applyFont="1" applyFill="1" applyBorder="1" applyAlignment="1" applyProtection="1">
      <alignment vertical="center" shrinkToFit="1"/>
    </xf>
    <xf numFmtId="38" fontId="4" fillId="25" borderId="30" xfId="35" applyFont="1" applyFill="1" applyBorder="1" applyAlignment="1" applyProtection="1">
      <alignment horizontal="left" vertical="center"/>
    </xf>
    <xf numFmtId="0" fontId="23" fillId="25" borderId="20" xfId="0" applyFont="1" applyFill="1" applyBorder="1" applyAlignment="1" applyProtection="1">
      <alignment horizontal="center" vertical="center"/>
    </xf>
    <xf numFmtId="38" fontId="11" fillId="25" borderId="20" xfId="0" applyNumberFormat="1" applyFont="1" applyFill="1" applyBorder="1" applyAlignment="1" applyProtection="1">
      <alignment vertical="center"/>
    </xf>
    <xf numFmtId="38" fontId="83" fillId="25" borderId="83" xfId="35" applyNumberFormat="1" applyFont="1" applyFill="1" applyBorder="1" applyAlignment="1" applyProtection="1">
      <alignment vertical="center"/>
    </xf>
    <xf numFmtId="38" fontId="7" fillId="25" borderId="20" xfId="0" applyNumberFormat="1" applyFont="1" applyFill="1" applyBorder="1" applyAlignment="1" applyProtection="1">
      <alignment vertical="center"/>
    </xf>
    <xf numFmtId="38" fontId="83" fillId="25" borderId="83" xfId="35" applyFont="1" applyFill="1" applyBorder="1" applyAlignment="1" applyProtection="1">
      <alignment vertical="center"/>
    </xf>
    <xf numFmtId="0" fontId="7" fillId="25" borderId="22" xfId="0" applyFont="1" applyFill="1" applyBorder="1" applyAlignment="1" applyProtection="1">
      <alignment vertical="center"/>
    </xf>
    <xf numFmtId="0" fontId="7" fillId="25" borderId="20" xfId="0" applyFont="1" applyFill="1" applyBorder="1" applyAlignment="1" applyProtection="1">
      <alignment vertical="center" shrinkToFit="1"/>
    </xf>
    <xf numFmtId="38" fontId="7" fillId="25" borderId="121" xfId="35" applyFont="1" applyFill="1" applyBorder="1" applyAlignment="1" applyProtection="1">
      <alignment vertical="center" shrinkToFit="1"/>
    </xf>
    <xf numFmtId="38" fontId="104" fillId="25" borderId="99" xfId="35" applyFont="1" applyFill="1" applyBorder="1" applyAlignment="1" applyProtection="1">
      <alignment horizontal="right" vertical="center"/>
    </xf>
    <xf numFmtId="0" fontId="4" fillId="25" borderId="0" xfId="0" applyFont="1" applyFill="1" applyBorder="1" applyAlignment="1" applyProtection="1"/>
    <xf numFmtId="0" fontId="64" fillId="25" borderId="0" xfId="0" applyFont="1" applyFill="1" applyBorder="1" applyAlignment="1" applyProtection="1"/>
    <xf numFmtId="38" fontId="4" fillId="25" borderId="0" xfId="35" applyFont="1" applyFill="1" applyBorder="1" applyAlignment="1" applyProtection="1"/>
    <xf numFmtId="38" fontId="76" fillId="25" borderId="0" xfId="35" applyFont="1" applyFill="1" applyBorder="1" applyAlignment="1" applyProtection="1"/>
    <xf numFmtId="0" fontId="66" fillId="25" borderId="0" xfId="0" applyFont="1" applyFill="1" applyBorder="1" applyProtection="1"/>
    <xf numFmtId="38" fontId="76" fillId="25" borderId="0" xfId="35" applyFont="1" applyFill="1" applyBorder="1" applyAlignment="1" applyProtection="1">
      <alignment vertical="center"/>
    </xf>
    <xf numFmtId="0" fontId="4" fillId="25" borderId="0" xfId="0" applyFont="1" applyFill="1" applyBorder="1" applyProtection="1"/>
    <xf numFmtId="0" fontId="36" fillId="25" borderId="0" xfId="0" applyFont="1" applyFill="1" applyBorder="1" applyAlignment="1" applyProtection="1">
      <alignment horizontal="right"/>
    </xf>
    <xf numFmtId="38" fontId="83" fillId="25" borderId="169" xfId="35" applyFont="1" applyFill="1" applyBorder="1" applyAlignment="1" applyProtection="1">
      <alignment horizontal="right" vertical="center"/>
      <protection locked="0"/>
    </xf>
    <xf numFmtId="38" fontId="83" fillId="25" borderId="83" xfId="35" applyFont="1" applyFill="1" applyBorder="1" applyAlignment="1" applyProtection="1">
      <alignment horizontal="right" vertical="center"/>
      <protection locked="0"/>
    </xf>
    <xf numFmtId="38" fontId="104" fillId="25" borderId="170" xfId="35" applyFont="1" applyFill="1" applyBorder="1" applyAlignment="1" applyProtection="1">
      <alignment horizontal="right" vertical="center"/>
      <protection locked="0"/>
    </xf>
    <xf numFmtId="38" fontId="83" fillId="0" borderId="84" xfId="35" applyFont="1" applyFill="1" applyBorder="1" applyAlignment="1" applyProtection="1">
      <alignment vertical="center"/>
    </xf>
    <xf numFmtId="38" fontId="83" fillId="0" borderId="171" xfId="35" applyFont="1" applyFill="1" applyBorder="1" applyAlignment="1" applyProtection="1">
      <alignment horizontal="right" vertical="center"/>
    </xf>
    <xf numFmtId="38" fontId="83" fillId="0" borderId="88" xfId="35" applyFont="1" applyFill="1" applyBorder="1" applyAlignment="1" applyProtection="1">
      <alignment horizontal="right" vertical="center"/>
    </xf>
    <xf numFmtId="38" fontId="102" fillId="25" borderId="83" xfId="35" applyFont="1" applyFill="1" applyBorder="1" applyAlignment="1" applyProtection="1">
      <alignment vertical="center"/>
    </xf>
    <xf numFmtId="0" fontId="12" fillId="25" borderId="0" xfId="0" applyFont="1" applyFill="1" applyBorder="1" applyProtection="1"/>
    <xf numFmtId="0" fontId="4" fillId="25" borderId="28" xfId="0" applyFont="1" applyFill="1" applyBorder="1" applyAlignment="1" applyProtection="1">
      <alignment horizontal="centerContinuous" vertical="center"/>
    </xf>
    <xf numFmtId="0" fontId="4" fillId="25" borderId="32" xfId="0" applyFont="1" applyFill="1" applyBorder="1" applyAlignment="1" applyProtection="1">
      <alignment horizontal="centerContinuous" vertical="center"/>
    </xf>
    <xf numFmtId="0" fontId="15" fillId="25" borderId="0" xfId="0" applyFont="1" applyFill="1" applyBorder="1" applyAlignment="1" applyProtection="1">
      <alignment vertical="center"/>
    </xf>
    <xf numFmtId="38" fontId="4" fillId="25" borderId="36" xfId="35" applyFont="1" applyFill="1" applyBorder="1" applyAlignment="1" applyProtection="1">
      <alignment horizontal="left" vertical="center" shrinkToFit="1"/>
    </xf>
    <xf numFmtId="38" fontId="68" fillId="25" borderId="31" xfId="35" applyFont="1" applyFill="1" applyBorder="1" applyAlignment="1" applyProtection="1">
      <alignment horizontal="center" vertical="center"/>
    </xf>
    <xf numFmtId="38" fontId="7" fillId="25" borderId="18" xfId="35" applyFont="1" applyFill="1" applyBorder="1" applyAlignment="1" applyProtection="1">
      <alignment vertical="center"/>
    </xf>
    <xf numFmtId="0" fontId="0" fillId="0" borderId="129" xfId="0" applyBorder="1" applyAlignment="1" applyProtection="1">
      <alignment vertical="center"/>
    </xf>
    <xf numFmtId="38" fontId="14" fillId="0" borderId="23" xfId="35" applyFont="1" applyBorder="1" applyAlignment="1" applyProtection="1">
      <alignment vertical="center"/>
    </xf>
    <xf numFmtId="38" fontId="137" fillId="25" borderId="77" xfId="35" applyFont="1" applyFill="1" applyBorder="1" applyAlignment="1" applyProtection="1">
      <alignment horizontal="right" vertical="center" shrinkToFit="1"/>
    </xf>
    <xf numFmtId="38" fontId="84" fillId="25" borderId="78" xfId="35" applyFont="1" applyFill="1" applyBorder="1" applyAlignment="1" applyProtection="1">
      <alignment vertical="center" shrinkToFit="1"/>
    </xf>
    <xf numFmtId="38" fontId="84" fillId="25" borderId="77" xfId="35" applyFont="1" applyFill="1" applyBorder="1" applyAlignment="1" applyProtection="1">
      <alignment vertical="center" shrinkToFit="1"/>
    </xf>
    <xf numFmtId="38" fontId="137" fillId="25" borderId="108" xfId="35" applyFont="1" applyFill="1" applyBorder="1" applyAlignment="1" applyProtection="1">
      <alignment horizontal="right" vertical="center" shrinkToFit="1"/>
    </xf>
    <xf numFmtId="38" fontId="84" fillId="25" borderId="79" xfId="35" applyFont="1" applyFill="1" applyBorder="1" applyAlignment="1" applyProtection="1">
      <alignment vertical="center" shrinkToFit="1"/>
    </xf>
    <xf numFmtId="38" fontId="84" fillId="25" borderId="84" xfId="35" applyFont="1" applyFill="1" applyBorder="1" applyAlignment="1" applyProtection="1">
      <alignment vertical="center" shrinkToFit="1"/>
    </xf>
    <xf numFmtId="38" fontId="84" fillId="25" borderId="80" xfId="35" applyFont="1" applyFill="1" applyBorder="1" applyAlignment="1" applyProtection="1">
      <alignment vertical="center" shrinkToFit="1"/>
    </xf>
    <xf numFmtId="0" fontId="97" fillId="25" borderId="0" xfId="0" applyFont="1" applyFill="1" applyAlignment="1" applyProtection="1">
      <alignment horizontal="center" vertical="top" textRotation="255"/>
    </xf>
    <xf numFmtId="0" fontId="51" fillId="25" borderId="0" xfId="0" applyFont="1" applyFill="1" applyProtection="1"/>
    <xf numFmtId="0" fontId="4" fillId="25" borderId="0" xfId="0" applyFont="1" applyFill="1" applyBorder="1" applyAlignment="1" applyProtection="1">
      <alignment horizontal="left" vertical="center" shrinkToFit="1"/>
    </xf>
    <xf numFmtId="0" fontId="9" fillId="24" borderId="0" xfId="0" applyFont="1" applyFill="1" applyBorder="1" applyAlignment="1" applyProtection="1">
      <alignment horizontal="center" vertical="center" shrinkToFit="1"/>
    </xf>
    <xf numFmtId="0" fontId="36" fillId="25" borderId="42" xfId="0" applyFont="1" applyFill="1" applyBorder="1" applyAlignment="1" applyProtection="1">
      <alignment vertical="top"/>
    </xf>
    <xf numFmtId="0" fontId="36" fillId="25" borderId="43" xfId="0" applyFont="1" applyFill="1" applyBorder="1" applyAlignment="1" applyProtection="1">
      <alignment vertical="top"/>
    </xf>
    <xf numFmtId="0" fontId="2" fillId="25" borderId="25" xfId="0" applyFont="1" applyFill="1" applyBorder="1" applyAlignment="1" applyProtection="1">
      <alignment horizontal="center" vertical="center"/>
    </xf>
    <xf numFmtId="0" fontId="2" fillId="25" borderId="22" xfId="0" applyFont="1" applyFill="1" applyBorder="1" applyAlignment="1" applyProtection="1">
      <alignment horizontal="center" vertical="center"/>
    </xf>
    <xf numFmtId="0" fontId="36" fillId="25" borderId="37" xfId="0" applyFont="1" applyFill="1" applyBorder="1" applyAlignment="1" applyProtection="1">
      <alignment horizontal="center" vertical="center" shrinkToFit="1"/>
    </xf>
    <xf numFmtId="0" fontId="2" fillId="0" borderId="105" xfId="0" applyFont="1" applyFill="1" applyBorder="1" applyAlignment="1" applyProtection="1">
      <alignment vertical="center"/>
    </xf>
    <xf numFmtId="38" fontId="12" fillId="0" borderId="103" xfId="35" applyFont="1" applyFill="1" applyBorder="1" applyAlignment="1" applyProtection="1">
      <alignment vertical="center"/>
    </xf>
    <xf numFmtId="0" fontId="4" fillId="0" borderId="100" xfId="0" applyFont="1" applyFill="1" applyBorder="1" applyAlignment="1" applyProtection="1">
      <alignment horizontal="center" vertical="center" shrinkToFit="1"/>
    </xf>
    <xf numFmtId="38" fontId="2" fillId="0" borderId="105" xfId="35" applyFont="1" applyFill="1" applyBorder="1" applyAlignment="1" applyProtection="1">
      <alignment vertical="center"/>
    </xf>
    <xf numFmtId="0" fontId="74" fillId="0" borderId="105" xfId="0" applyFont="1" applyFill="1" applyBorder="1" applyAlignment="1" applyProtection="1">
      <alignment horizontal="center" vertical="center"/>
    </xf>
    <xf numFmtId="38" fontId="4" fillId="0" borderId="100" xfId="35" applyFont="1" applyFill="1" applyBorder="1" applyAlignment="1" applyProtection="1">
      <alignment horizontal="center" vertical="center" shrinkToFit="1"/>
    </xf>
    <xf numFmtId="38" fontId="2" fillId="0" borderId="31" xfId="35" applyFont="1" applyFill="1" applyBorder="1" applyAlignment="1" applyProtection="1">
      <alignment vertical="center"/>
    </xf>
    <xf numFmtId="38" fontId="4" fillId="0" borderId="39" xfId="35" applyFont="1" applyFill="1" applyBorder="1" applyAlignment="1" applyProtection="1">
      <alignment horizontal="center" vertical="center" shrinkToFit="1"/>
    </xf>
    <xf numFmtId="0" fontId="2" fillId="0" borderId="31" xfId="0" applyFont="1" applyFill="1" applyBorder="1" applyAlignment="1" applyProtection="1">
      <alignment vertical="center"/>
    </xf>
    <xf numFmtId="0" fontId="2" fillId="0" borderId="31"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23" fillId="0" borderId="39" xfId="0" applyFont="1" applyFill="1" applyBorder="1" applyAlignment="1" applyProtection="1">
      <alignment horizontal="center" vertical="center" shrinkToFit="1"/>
    </xf>
    <xf numFmtId="0" fontId="74" fillId="0" borderId="1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2" fillId="0" borderId="106" xfId="0" applyFont="1" applyFill="1" applyBorder="1" applyAlignment="1" applyProtection="1">
      <alignment vertical="center"/>
    </xf>
    <xf numFmtId="0" fontId="74" fillId="0" borderId="106" xfId="0" applyFont="1" applyFill="1" applyBorder="1" applyAlignment="1" applyProtection="1">
      <alignment horizontal="center" vertical="center"/>
    </xf>
    <xf numFmtId="38" fontId="12" fillId="0" borderId="19" xfId="35" applyFont="1" applyFill="1" applyBorder="1" applyAlignment="1" applyProtection="1">
      <alignment vertical="center"/>
    </xf>
    <xf numFmtId="0" fontId="4" fillId="0" borderId="107" xfId="0" applyFont="1" applyFill="1" applyBorder="1" applyAlignment="1" applyProtection="1">
      <alignment horizontal="center" vertical="center" shrinkToFit="1"/>
    </xf>
    <xf numFmtId="38" fontId="2" fillId="0" borderId="106" xfId="35" applyFont="1" applyFill="1" applyBorder="1" applyAlignment="1" applyProtection="1">
      <alignment vertical="center"/>
    </xf>
    <xf numFmtId="38" fontId="4" fillId="0" borderId="107" xfId="35" applyFont="1" applyFill="1" applyBorder="1" applyAlignment="1" applyProtection="1">
      <alignment horizontal="center" vertical="center" shrinkToFit="1"/>
    </xf>
    <xf numFmtId="0" fontId="2" fillId="0" borderId="114" xfId="0" applyFont="1" applyFill="1" applyBorder="1" applyAlignment="1" applyProtection="1">
      <alignment vertical="center"/>
    </xf>
    <xf numFmtId="0" fontId="74" fillId="0" borderId="103" xfId="0" applyFont="1" applyFill="1" applyBorder="1" applyAlignment="1" applyProtection="1">
      <alignment horizontal="center" vertical="center"/>
    </xf>
    <xf numFmtId="38" fontId="141" fillId="0" borderId="103" xfId="35" applyFont="1" applyFill="1" applyBorder="1" applyAlignment="1" applyProtection="1">
      <alignment horizontal="right" vertical="center"/>
    </xf>
    <xf numFmtId="38" fontId="84" fillId="0" borderId="172" xfId="35" applyFont="1" applyFill="1" applyBorder="1" applyAlignment="1" applyProtection="1">
      <alignment horizontal="right" vertical="center"/>
    </xf>
    <xf numFmtId="38" fontId="2" fillId="0" borderId="114" xfId="35" applyFont="1" applyFill="1" applyBorder="1" applyAlignment="1" applyProtection="1">
      <alignment vertical="center"/>
    </xf>
    <xf numFmtId="38" fontId="84" fillId="0" borderId="114" xfId="35" applyFont="1" applyFill="1" applyBorder="1" applyAlignment="1" applyProtection="1">
      <alignment horizontal="right" vertical="center"/>
    </xf>
    <xf numFmtId="38" fontId="141" fillId="0" borderId="18" xfId="35" applyFont="1" applyFill="1" applyBorder="1" applyAlignment="1" applyProtection="1">
      <alignment horizontal="right" vertical="center"/>
    </xf>
    <xf numFmtId="38" fontId="84" fillId="0" borderId="29" xfId="35" applyFont="1" applyFill="1" applyBorder="1" applyAlignment="1" applyProtection="1">
      <alignment horizontal="right" vertical="center"/>
    </xf>
    <xf numFmtId="38" fontId="4" fillId="25" borderId="107" xfId="35" applyFont="1" applyFill="1" applyBorder="1" applyAlignment="1" applyProtection="1">
      <alignment horizontal="center" vertical="center" shrinkToFit="1"/>
    </xf>
    <xf numFmtId="0" fontId="73" fillId="25" borderId="0" xfId="0" applyFont="1" applyFill="1" applyAlignment="1" applyProtection="1">
      <alignment vertical="center"/>
    </xf>
    <xf numFmtId="0" fontId="36" fillId="25" borderId="0" xfId="0" applyFont="1" applyFill="1" applyAlignment="1" applyProtection="1">
      <alignment horizontal="right" vertical="center"/>
    </xf>
    <xf numFmtId="0" fontId="57" fillId="25" borderId="0" xfId="0" applyFont="1" applyFill="1" applyAlignment="1" applyProtection="1">
      <alignment vertical="center"/>
    </xf>
    <xf numFmtId="184" fontId="36" fillId="25" borderId="0" xfId="0" applyNumberFormat="1" applyFont="1" applyFill="1" applyBorder="1" applyAlignment="1" applyProtection="1">
      <alignment vertical="center" shrinkToFit="1"/>
    </xf>
    <xf numFmtId="0" fontId="76" fillId="25" borderId="0" xfId="0" applyFont="1" applyFill="1" applyBorder="1" applyAlignment="1" applyProtection="1">
      <alignment vertical="center"/>
    </xf>
    <xf numFmtId="0" fontId="76" fillId="25" borderId="49" xfId="0" applyFont="1" applyFill="1" applyBorder="1" applyAlignment="1" applyProtection="1">
      <alignment vertical="center"/>
    </xf>
    <xf numFmtId="0" fontId="76" fillId="25" borderId="58" xfId="0" applyFont="1" applyFill="1" applyBorder="1" applyAlignment="1" applyProtection="1">
      <alignment vertical="center"/>
    </xf>
    <xf numFmtId="0" fontId="76" fillId="25" borderId="59" xfId="0" applyFont="1" applyFill="1" applyBorder="1" applyAlignment="1" applyProtection="1">
      <alignment vertical="center"/>
    </xf>
    <xf numFmtId="0" fontId="76" fillId="25" borderId="84" xfId="0" applyFont="1" applyFill="1" applyBorder="1" applyAlignment="1" applyProtection="1">
      <alignment vertical="center"/>
    </xf>
    <xf numFmtId="0" fontId="76" fillId="25" borderId="82" xfId="0" applyFont="1" applyFill="1" applyBorder="1" applyAlignment="1" applyProtection="1">
      <alignment vertical="center"/>
    </xf>
    <xf numFmtId="38" fontId="61" fillId="0" borderId="88" xfId="35" applyFont="1" applyFill="1" applyBorder="1" applyAlignment="1" applyProtection="1">
      <alignment vertical="center" shrinkToFit="1"/>
    </xf>
    <xf numFmtId="38" fontId="61" fillId="0" borderId="0" xfId="35" applyFont="1" applyFill="1" applyBorder="1" applyAlignment="1" applyProtection="1">
      <alignment vertical="center" shrinkToFit="1"/>
    </xf>
    <xf numFmtId="38" fontId="61" fillId="0" borderId="84" xfId="35" applyFont="1" applyFill="1" applyBorder="1" applyAlignment="1" applyProtection="1">
      <alignment vertical="center" shrinkToFit="1"/>
    </xf>
    <xf numFmtId="38" fontId="86" fillId="25" borderId="82" xfId="35" applyFont="1" applyFill="1" applyBorder="1" applyAlignment="1" applyProtection="1">
      <alignment horizontal="center" vertical="center"/>
    </xf>
    <xf numFmtId="0" fontId="57" fillId="25" borderId="0" xfId="0" applyFont="1" applyFill="1" applyBorder="1" applyAlignment="1" applyProtection="1">
      <alignment vertical="center"/>
    </xf>
    <xf numFmtId="0" fontId="149" fillId="25" borderId="0" xfId="0" applyFont="1" applyFill="1" applyBorder="1" applyAlignment="1">
      <alignment vertical="center"/>
    </xf>
    <xf numFmtId="38" fontId="61" fillId="0" borderId="58" xfId="35" applyFont="1" applyFill="1" applyBorder="1" applyAlignment="1" applyProtection="1">
      <alignment vertical="center" shrinkToFit="1"/>
    </xf>
    <xf numFmtId="38" fontId="47" fillId="0" borderId="173" xfId="35" applyFont="1" applyFill="1" applyBorder="1" applyAlignment="1" applyProtection="1">
      <alignment vertical="center"/>
    </xf>
    <xf numFmtId="0" fontId="74" fillId="0" borderId="65" xfId="0" applyFont="1" applyFill="1" applyBorder="1" applyAlignment="1" applyProtection="1">
      <alignment vertical="center"/>
    </xf>
    <xf numFmtId="0" fontId="4" fillId="0" borderId="116" xfId="0" applyFont="1" applyFill="1" applyBorder="1" applyAlignment="1" applyProtection="1">
      <alignment horizontal="center" vertical="center"/>
    </xf>
    <xf numFmtId="38" fontId="7" fillId="0" borderId="117" xfId="35" applyFont="1" applyFill="1" applyBorder="1" applyAlignment="1" applyProtection="1">
      <alignment vertical="center"/>
    </xf>
    <xf numFmtId="38" fontId="17" fillId="25" borderId="0" xfId="35" applyFont="1" applyFill="1" applyBorder="1" applyAlignment="1" applyProtection="1">
      <alignment horizontal="left" vertical="center"/>
    </xf>
    <xf numFmtId="38" fontId="11" fillId="25" borderId="0" xfId="35" applyFont="1" applyFill="1" applyBorder="1" applyAlignment="1" applyProtection="1">
      <alignment vertical="center"/>
    </xf>
    <xf numFmtId="38" fontId="150" fillId="25" borderId="0" xfId="35" applyFont="1" applyFill="1" applyBorder="1" applyAlignment="1" applyProtection="1">
      <alignment horizontal="right" vertical="center"/>
    </xf>
    <xf numFmtId="38" fontId="11" fillId="25" borderId="0" xfId="35" applyFont="1" applyFill="1" applyBorder="1" applyAlignment="1" applyProtection="1">
      <alignment horizontal="right" vertical="center"/>
    </xf>
    <xf numFmtId="38" fontId="150" fillId="25" borderId="0" xfId="35" applyFont="1" applyFill="1" applyBorder="1" applyAlignment="1" applyProtection="1">
      <alignment vertical="center"/>
    </xf>
    <xf numFmtId="0" fontId="11" fillId="25" borderId="0" xfId="0" applyFont="1" applyFill="1" applyBorder="1" applyProtection="1"/>
    <xf numFmtId="0" fontId="65" fillId="25" borderId="58" xfId="0" applyFont="1" applyFill="1" applyBorder="1" applyAlignment="1" applyProtection="1">
      <alignment vertical="center" shrinkToFit="1"/>
    </xf>
    <xf numFmtId="49" fontId="31" fillId="0" borderId="0" xfId="0" applyNumberFormat="1" applyFont="1" applyAlignment="1">
      <alignment horizontal="center" vertical="center"/>
    </xf>
    <xf numFmtId="0" fontId="31" fillId="0" borderId="0" xfId="0" applyFont="1" applyAlignment="1">
      <alignment vertical="center"/>
    </xf>
    <xf numFmtId="0" fontId="151" fillId="0" borderId="0" xfId="0" applyFont="1"/>
    <xf numFmtId="0" fontId="155" fillId="0" borderId="0" xfId="0" applyFont="1"/>
    <xf numFmtId="0" fontId="27" fillId="0" borderId="0" xfId="0" applyFont="1"/>
    <xf numFmtId="0" fontId="27" fillId="0" borderId="0" xfId="0" applyFont="1" applyAlignment="1">
      <alignment vertical="center"/>
    </xf>
    <xf numFmtId="0" fontId="30" fillId="0" borderId="0" xfId="0" applyFont="1"/>
    <xf numFmtId="49" fontId="27" fillId="0" borderId="0" xfId="0" applyNumberFormat="1"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xf>
    <xf numFmtId="49" fontId="31" fillId="0" borderId="0" xfId="0" applyNumberFormat="1" applyFont="1" applyAlignment="1">
      <alignment horizontal="left" vertical="center"/>
    </xf>
    <xf numFmtId="0" fontId="12" fillId="0" borderId="0" xfId="0" applyFont="1"/>
    <xf numFmtId="38" fontId="83" fillId="25" borderId="174" xfId="35" applyFont="1" applyFill="1" applyBorder="1" applyAlignment="1" applyProtection="1">
      <alignment vertical="center"/>
    </xf>
    <xf numFmtId="38" fontId="12" fillId="25" borderId="118" xfId="35" applyFont="1" applyFill="1" applyBorder="1" applyAlignment="1">
      <alignment vertical="center" shrinkToFit="1"/>
    </xf>
    <xf numFmtId="0" fontId="7" fillId="0" borderId="47" xfId="0" applyFont="1" applyFill="1" applyBorder="1" applyAlignment="1" applyProtection="1">
      <alignment horizontal="center" vertical="center"/>
    </xf>
    <xf numFmtId="0" fontId="4" fillId="0" borderId="47" xfId="0" applyFont="1" applyFill="1" applyBorder="1" applyAlignment="1" applyProtection="1">
      <alignment horizontal="center"/>
    </xf>
    <xf numFmtId="0" fontId="82" fillId="0" borderId="30" xfId="0" applyFont="1" applyFill="1" applyBorder="1" applyAlignment="1" applyProtection="1">
      <alignment horizontal="center"/>
    </xf>
    <xf numFmtId="0" fontId="127" fillId="0" borderId="22"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4" fillId="0" borderId="20" xfId="0" applyFont="1" applyFill="1" applyBorder="1" applyAlignment="1" applyProtection="1">
      <alignment horizontal="center"/>
    </xf>
    <xf numFmtId="38" fontId="4" fillId="0" borderId="175" xfId="36" applyFont="1" applyFill="1" applyBorder="1" applyAlignment="1" applyProtection="1">
      <alignment vertical="center"/>
    </xf>
    <xf numFmtId="0" fontId="18" fillId="0" borderId="101" xfId="0" applyFont="1" applyFill="1" applyBorder="1" applyAlignment="1" applyProtection="1">
      <alignment vertical="center"/>
    </xf>
    <xf numFmtId="38" fontId="7" fillId="0" borderId="92" xfId="36" applyFont="1" applyFill="1" applyBorder="1" applyAlignment="1" applyProtection="1">
      <alignment vertical="center"/>
    </xf>
    <xf numFmtId="38" fontId="7" fillId="0" borderId="52" xfId="35" applyFont="1" applyFill="1" applyBorder="1" applyAlignment="1" applyProtection="1">
      <alignment vertical="center"/>
    </xf>
    <xf numFmtId="0" fontId="0" fillId="0" borderId="36" xfId="0" applyFill="1" applyBorder="1" applyAlignment="1" applyProtection="1">
      <alignment vertical="center"/>
    </xf>
    <xf numFmtId="0" fontId="0" fillId="0" borderId="18" xfId="0" applyFill="1" applyBorder="1" applyAlignment="1" applyProtection="1">
      <alignment vertical="center"/>
    </xf>
    <xf numFmtId="38" fontId="4" fillId="0" borderId="36" xfId="36" applyFont="1" applyFill="1" applyBorder="1" applyAlignment="1" applyProtection="1">
      <alignment vertical="center"/>
    </xf>
    <xf numFmtId="0" fontId="18" fillId="0" borderId="31" xfId="0" applyFont="1" applyFill="1" applyBorder="1" applyAlignment="1" applyProtection="1">
      <alignment horizontal="center" vertical="center"/>
    </xf>
    <xf numFmtId="38" fontId="7" fillId="0" borderId="51" xfId="36" applyFont="1" applyFill="1" applyBorder="1" applyAlignment="1" applyProtection="1">
      <alignment vertical="center"/>
    </xf>
    <xf numFmtId="38" fontId="4" fillId="0" borderId="40" xfId="35" applyFont="1" applyFill="1" applyBorder="1" applyAlignment="1" applyProtection="1">
      <alignment vertical="center"/>
    </xf>
    <xf numFmtId="0" fontId="18" fillId="0" borderId="58" xfId="0" applyFont="1" applyFill="1" applyBorder="1" applyAlignment="1" applyProtection="1">
      <alignment vertical="center"/>
    </xf>
    <xf numFmtId="38" fontId="7" fillId="0" borderId="57" xfId="35" applyFont="1" applyFill="1" applyBorder="1" applyAlignment="1" applyProtection="1">
      <alignment vertical="center"/>
    </xf>
    <xf numFmtId="38" fontId="7" fillId="0" borderId="36" xfId="36" applyFont="1" applyFill="1" applyBorder="1" applyAlignment="1" applyProtection="1">
      <alignment vertical="center"/>
    </xf>
    <xf numFmtId="0" fontId="18" fillId="0" borderId="18" xfId="0" applyFont="1" applyFill="1" applyBorder="1" applyAlignment="1" applyProtection="1">
      <alignment vertical="center"/>
    </xf>
    <xf numFmtId="38" fontId="7" fillId="0" borderId="18" xfId="36" applyFont="1" applyFill="1" applyBorder="1" applyAlignment="1" applyProtection="1">
      <alignment vertical="center"/>
    </xf>
    <xf numFmtId="38" fontId="4" fillId="0" borderId="36" xfId="35" applyFont="1" applyFill="1" applyBorder="1" applyAlignment="1" applyProtection="1">
      <alignment vertical="center"/>
    </xf>
    <xf numFmtId="0" fontId="18" fillId="0" borderId="31" xfId="0" applyFont="1" applyFill="1" applyBorder="1" applyAlignment="1" applyProtection="1">
      <alignment vertical="center"/>
    </xf>
    <xf numFmtId="38" fontId="7" fillId="0" borderId="51" xfId="35" applyFont="1" applyFill="1" applyBorder="1" applyAlignment="1" applyProtection="1">
      <alignment vertical="center"/>
    </xf>
    <xf numFmtId="38" fontId="4" fillId="0" borderId="22" xfId="35" applyFont="1" applyFill="1" applyBorder="1" applyAlignment="1" applyProtection="1">
      <alignment vertical="center"/>
    </xf>
    <xf numFmtId="0" fontId="18" fillId="0" borderId="35" xfId="0" applyFont="1" applyFill="1" applyBorder="1" applyAlignment="1" applyProtection="1">
      <alignment vertical="center"/>
    </xf>
    <xf numFmtId="38" fontId="7" fillId="0" borderId="55" xfId="35" applyFont="1" applyFill="1" applyBorder="1" applyAlignment="1" applyProtection="1">
      <alignment vertical="center"/>
    </xf>
    <xf numFmtId="38" fontId="7" fillId="0" borderId="44" xfId="36" applyFont="1" applyFill="1" applyBorder="1" applyAlignment="1" applyProtection="1">
      <alignment vertical="center"/>
    </xf>
    <xf numFmtId="0" fontId="18" fillId="0" borderId="90" xfId="0" applyFont="1" applyFill="1" applyBorder="1" applyAlignment="1" applyProtection="1">
      <alignment vertical="center"/>
    </xf>
    <xf numFmtId="38" fontId="7" fillId="0" borderId="90" xfId="36" applyFont="1" applyFill="1" applyBorder="1" applyAlignment="1" applyProtection="1">
      <alignment vertical="center"/>
    </xf>
    <xf numFmtId="38" fontId="4" fillId="0" borderId="25" xfId="36" applyFont="1" applyFill="1" applyBorder="1" applyAlignment="1" applyProtection="1">
      <alignment horizontal="right" vertical="center"/>
    </xf>
    <xf numFmtId="0" fontId="18" fillId="0" borderId="47" xfId="0" applyFont="1" applyFill="1" applyBorder="1" applyAlignment="1" applyProtection="1">
      <alignment vertical="center"/>
    </xf>
    <xf numFmtId="38" fontId="7" fillId="0" borderId="47" xfId="36" applyFont="1" applyFill="1" applyBorder="1" applyAlignment="1" applyProtection="1">
      <alignment vertical="center"/>
    </xf>
    <xf numFmtId="38" fontId="102" fillId="0" borderId="46" xfId="36" applyFont="1" applyFill="1" applyBorder="1" applyAlignment="1" applyProtection="1">
      <alignment vertical="center"/>
    </xf>
    <xf numFmtId="38" fontId="7" fillId="0" borderId="52" xfId="36"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xf numFmtId="38" fontId="11" fillId="0" borderId="0" xfId="36" applyFont="1" applyFill="1" applyBorder="1" applyAlignment="1" applyProtection="1">
      <alignment vertical="center"/>
    </xf>
    <xf numFmtId="0" fontId="17" fillId="0" borderId="0" xfId="0" applyFont="1" applyFill="1" applyBorder="1" applyAlignment="1" applyProtection="1">
      <alignment vertical="center"/>
    </xf>
    <xf numFmtId="38" fontId="157" fillId="0" borderId="0" xfId="36" applyFont="1" applyFill="1" applyBorder="1" applyAlignment="1" applyProtection="1">
      <alignment vertical="center"/>
    </xf>
    <xf numFmtId="38" fontId="7" fillId="0" borderId="0" xfId="36" applyFont="1" applyFill="1" applyBorder="1" applyAlignment="1" applyProtection="1"/>
    <xf numFmtId="38" fontId="7" fillId="0" borderId="0" xfId="36" applyFont="1" applyFill="1" applyBorder="1" applyAlignment="1" applyProtection="1">
      <alignment vertical="center"/>
    </xf>
    <xf numFmtId="38" fontId="71" fillId="0" borderId="0" xfId="36" applyFont="1" applyFill="1" applyBorder="1" applyAlignment="1" applyProtection="1">
      <alignment vertical="center"/>
    </xf>
    <xf numFmtId="38" fontId="7" fillId="0" borderId="0" xfId="36" applyFont="1" applyBorder="1" applyProtection="1"/>
    <xf numFmtId="38" fontId="71" fillId="0" borderId="0" xfId="36" applyFont="1" applyBorder="1" applyAlignment="1" applyProtection="1">
      <alignment vertical="center"/>
    </xf>
    <xf numFmtId="38" fontId="7" fillId="0" borderId="0" xfId="36" applyFont="1" applyBorder="1" applyAlignment="1" applyProtection="1"/>
    <xf numFmtId="38" fontId="158" fillId="0" borderId="0" xfId="36" applyFont="1" applyAlignment="1" applyProtection="1"/>
    <xf numFmtId="38" fontId="158" fillId="0" borderId="0" xfId="36" applyFont="1" applyFill="1" applyBorder="1" applyProtection="1"/>
    <xf numFmtId="0" fontId="2" fillId="25" borderId="115" xfId="0" applyFont="1" applyFill="1" applyBorder="1" applyAlignment="1">
      <alignment vertical="center" shrinkToFit="1"/>
    </xf>
    <xf numFmtId="38" fontId="4" fillId="25" borderId="145" xfId="35" applyFont="1" applyFill="1" applyBorder="1" applyAlignment="1">
      <alignment vertical="center"/>
    </xf>
    <xf numFmtId="38" fontId="7" fillId="25" borderId="176" xfId="35" applyFont="1" applyFill="1" applyBorder="1" applyAlignment="1">
      <alignment vertical="center"/>
    </xf>
    <xf numFmtId="0" fontId="7" fillId="25" borderId="127" xfId="0" applyFont="1" applyFill="1" applyBorder="1" applyAlignment="1">
      <alignment horizontal="center" vertical="center"/>
    </xf>
    <xf numFmtId="0" fontId="7" fillId="25" borderId="48" xfId="0" applyFont="1" applyFill="1" applyBorder="1" applyAlignment="1">
      <alignment vertical="center" shrinkToFit="1"/>
    </xf>
    <xf numFmtId="38" fontId="7" fillId="25" borderId="48" xfId="35" applyFont="1" applyFill="1" applyBorder="1" applyAlignment="1">
      <alignment vertical="center"/>
    </xf>
    <xf numFmtId="0" fontId="7" fillId="25" borderId="177" xfId="0" applyFont="1" applyFill="1" applyBorder="1" applyAlignment="1">
      <alignment vertical="center" shrinkToFit="1"/>
    </xf>
    <xf numFmtId="38" fontId="7" fillId="25" borderId="177" xfId="35" applyFont="1" applyFill="1" applyBorder="1" applyAlignment="1">
      <alignment vertical="center"/>
    </xf>
    <xf numFmtId="0" fontId="7" fillId="25" borderId="127" xfId="0" applyFont="1" applyFill="1" applyBorder="1" applyAlignment="1">
      <alignment vertical="center" shrinkToFit="1"/>
    </xf>
    <xf numFmtId="38" fontId="7" fillId="25" borderId="127" xfId="35" applyFont="1" applyFill="1" applyBorder="1" applyAlignment="1">
      <alignment vertical="center"/>
    </xf>
    <xf numFmtId="0" fontId="7" fillId="25" borderId="178" xfId="0" applyFont="1" applyFill="1" applyBorder="1" applyAlignment="1">
      <alignment vertical="center" shrinkToFit="1"/>
    </xf>
    <xf numFmtId="38" fontId="7" fillId="25" borderId="178" xfId="35" applyFont="1" applyFill="1" applyBorder="1" applyAlignment="1">
      <alignment vertical="center"/>
    </xf>
    <xf numFmtId="0" fontId="7" fillId="25" borderId="179" xfId="0" applyFont="1" applyFill="1" applyBorder="1" applyAlignment="1">
      <alignment vertical="center" shrinkToFit="1"/>
    </xf>
    <xf numFmtId="38" fontId="7" fillId="25" borderId="179" xfId="35" applyFont="1" applyFill="1" applyBorder="1" applyAlignment="1">
      <alignment vertical="center"/>
    </xf>
    <xf numFmtId="38" fontId="83" fillId="0" borderId="79" xfId="35" applyFont="1" applyFill="1" applyBorder="1" applyAlignment="1" applyProtection="1">
      <alignment vertical="center"/>
      <protection locked="0"/>
    </xf>
    <xf numFmtId="0" fontId="4" fillId="0" borderId="173" xfId="0" applyFont="1" applyFill="1" applyBorder="1" applyAlignment="1">
      <alignment horizontal="center" vertical="center"/>
    </xf>
    <xf numFmtId="0" fontId="146" fillId="25" borderId="0" xfId="0" applyFont="1" applyFill="1" applyBorder="1" applyAlignment="1" applyProtection="1">
      <alignment horizontal="right"/>
    </xf>
    <xf numFmtId="0" fontId="2" fillId="0" borderId="44" xfId="0" applyFont="1" applyFill="1" applyBorder="1" applyAlignment="1">
      <alignment horizontal="center" vertical="center"/>
    </xf>
    <xf numFmtId="0" fontId="2" fillId="0" borderId="65" xfId="0" applyFont="1" applyFill="1" applyBorder="1" applyAlignment="1">
      <alignment vertical="center"/>
    </xf>
    <xf numFmtId="0" fontId="74" fillId="0" borderId="65" xfId="0" applyFont="1" applyFill="1" applyBorder="1" applyAlignment="1">
      <alignment horizontal="center" vertical="center"/>
    </xf>
    <xf numFmtId="38" fontId="12" fillId="0" borderId="90" xfId="35" applyFont="1" applyFill="1" applyBorder="1" applyAlignment="1">
      <alignment vertical="center"/>
    </xf>
    <xf numFmtId="38" fontId="84" fillId="0" borderId="80" xfId="35" applyFont="1" applyFill="1" applyBorder="1" applyAlignment="1">
      <alignment vertical="center"/>
    </xf>
    <xf numFmtId="38" fontId="7" fillId="0" borderId="176" xfId="35" applyFont="1" applyFill="1" applyBorder="1" applyAlignment="1">
      <alignment vertical="center"/>
    </xf>
    <xf numFmtId="0" fontId="65" fillId="0" borderId="65" xfId="0" applyFont="1" applyFill="1" applyBorder="1" applyAlignment="1">
      <alignment vertical="center"/>
    </xf>
    <xf numFmtId="0" fontId="2" fillId="25" borderId="44" xfId="0" applyFont="1" applyFill="1" applyBorder="1" applyAlignment="1">
      <alignment horizontal="center" vertical="center" shrinkToFit="1"/>
    </xf>
    <xf numFmtId="0" fontId="2" fillId="25" borderId="65" xfId="0" applyFont="1" applyFill="1" applyBorder="1" applyAlignment="1">
      <alignment vertical="center" shrinkToFit="1"/>
    </xf>
    <xf numFmtId="0" fontId="74" fillId="25" borderId="65" xfId="0" applyFont="1" applyFill="1" applyBorder="1" applyAlignment="1">
      <alignment horizontal="center" vertical="center" shrinkToFit="1"/>
    </xf>
    <xf numFmtId="38" fontId="12" fillId="25" borderId="90" xfId="35" applyFont="1" applyFill="1" applyBorder="1" applyAlignment="1">
      <alignment vertical="center" shrinkToFit="1"/>
    </xf>
    <xf numFmtId="38" fontId="2" fillId="25" borderId="50" xfId="35" applyFont="1" applyFill="1" applyBorder="1" applyAlignment="1">
      <alignment vertical="center" shrinkToFit="1"/>
    </xf>
    <xf numFmtId="0" fontId="24" fillId="25" borderId="0" xfId="0" applyFont="1" applyFill="1" applyBorder="1" applyAlignment="1" applyProtection="1">
      <alignment horizontal="right" vertical="center" wrapText="1"/>
    </xf>
    <xf numFmtId="38" fontId="66" fillId="25" borderId="0" xfId="35" applyFont="1" applyFill="1" applyBorder="1" applyAlignment="1">
      <alignment horizontal="right"/>
    </xf>
    <xf numFmtId="38" fontId="64" fillId="0" borderId="0" xfId="36" applyFont="1" applyFill="1" applyAlignment="1" applyProtection="1"/>
    <xf numFmtId="0" fontId="159" fillId="25" borderId="0" xfId="0" applyFont="1" applyFill="1" applyBorder="1" applyAlignment="1"/>
    <xf numFmtId="0" fontId="160" fillId="25" borderId="0" xfId="0" applyFont="1" applyFill="1" applyBorder="1"/>
    <xf numFmtId="0" fontId="160" fillId="25" borderId="0" xfId="0" applyFont="1" applyFill="1" applyBorder="1" applyAlignment="1"/>
    <xf numFmtId="0" fontId="161" fillId="25" borderId="0" xfId="0" applyFont="1" applyFill="1" applyBorder="1"/>
    <xf numFmtId="0" fontId="161" fillId="25" borderId="63" xfId="0" applyFont="1" applyFill="1" applyBorder="1" applyAlignment="1">
      <alignment horizontal="center" vertical="center"/>
    </xf>
    <xf numFmtId="0" fontId="161" fillId="25" borderId="0" xfId="0" applyFont="1" applyFill="1" applyBorder="1" applyAlignment="1"/>
    <xf numFmtId="0" fontId="161" fillId="25" borderId="63" xfId="0" applyFont="1" applyFill="1" applyBorder="1" applyAlignment="1">
      <alignment vertical="center" shrinkToFit="1"/>
    </xf>
    <xf numFmtId="38" fontId="161" fillId="25" borderId="63" xfId="35" applyFont="1" applyFill="1" applyBorder="1" applyAlignment="1">
      <alignment vertical="center"/>
    </xf>
    <xf numFmtId="38" fontId="161" fillId="25" borderId="63" xfId="0" applyNumberFormat="1" applyFont="1" applyFill="1" applyBorder="1" applyAlignment="1">
      <alignment vertical="center"/>
    </xf>
    <xf numFmtId="38" fontId="4" fillId="25" borderId="94" xfId="35" applyFont="1" applyFill="1" applyBorder="1" applyAlignment="1">
      <alignment horizontal="center" vertical="center"/>
    </xf>
    <xf numFmtId="38" fontId="4" fillId="25" borderId="68" xfId="35" applyFont="1" applyFill="1" applyBorder="1" applyAlignment="1">
      <alignment horizontal="center" vertical="center"/>
    </xf>
    <xf numFmtId="0" fontId="97" fillId="25" borderId="0" xfId="0" applyFont="1" applyFill="1" applyBorder="1" applyAlignment="1" applyProtection="1">
      <alignment vertical="center"/>
    </xf>
    <xf numFmtId="38" fontId="4" fillId="25" borderId="23" xfId="35" applyFont="1" applyFill="1" applyBorder="1" applyAlignment="1">
      <alignment vertical="center"/>
    </xf>
    <xf numFmtId="38" fontId="36" fillId="25" borderId="100" xfId="35" applyFont="1" applyFill="1" applyBorder="1" applyAlignment="1" applyProtection="1">
      <alignment horizontal="center" vertical="center" shrinkToFit="1"/>
    </xf>
    <xf numFmtId="38" fontId="36" fillId="25" borderId="94"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36" fillId="25" borderId="39" xfId="35" applyFont="1" applyFill="1" applyBorder="1" applyAlignment="1" applyProtection="1">
      <alignment horizontal="center" vertical="center" shrinkToFit="1"/>
    </xf>
    <xf numFmtId="38" fontId="36" fillId="25" borderId="39" xfId="35" applyFont="1" applyFill="1" applyBorder="1" applyAlignment="1">
      <alignment horizontal="center" vertical="center" shrinkToFit="1"/>
    </xf>
    <xf numFmtId="38" fontId="36" fillId="25" borderId="180" xfId="35" applyFont="1" applyFill="1" applyBorder="1" applyAlignment="1">
      <alignment horizontal="center" vertical="center" shrinkToFit="1"/>
    </xf>
    <xf numFmtId="0" fontId="73" fillId="0" borderId="58" xfId="0" applyFont="1" applyFill="1" applyBorder="1" applyAlignment="1" applyProtection="1">
      <alignment vertical="center"/>
    </xf>
    <xf numFmtId="0" fontId="64" fillId="25" borderId="0" xfId="0" applyFont="1" applyFill="1" applyBorder="1" applyAlignment="1">
      <alignment horizontal="left" shrinkToFit="1"/>
    </xf>
    <xf numFmtId="0" fontId="4" fillId="25" borderId="54"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4" fillId="25" borderId="181" xfId="0" applyFont="1" applyFill="1" applyBorder="1" applyAlignment="1" applyProtection="1">
      <alignment horizontal="center" vertical="center"/>
    </xf>
    <xf numFmtId="38" fontId="84" fillId="0" borderId="84" xfId="35" applyFont="1" applyFill="1" applyBorder="1" applyAlignment="1" applyProtection="1">
      <alignment vertical="center"/>
      <protection locked="0"/>
    </xf>
    <xf numFmtId="38" fontId="47" fillId="0" borderId="90" xfId="35" applyFont="1" applyFill="1" applyBorder="1" applyAlignment="1" applyProtection="1">
      <alignment vertical="center"/>
    </xf>
    <xf numFmtId="38" fontId="46" fillId="0" borderId="51" xfId="35" applyFont="1" applyFill="1" applyBorder="1" applyAlignment="1" applyProtection="1">
      <alignment vertical="center"/>
    </xf>
    <xf numFmtId="38" fontId="7" fillId="25" borderId="34" xfId="35" applyFont="1" applyFill="1" applyBorder="1" applyAlignment="1">
      <alignment horizontal="right" vertical="center"/>
    </xf>
    <xf numFmtId="0" fontId="17" fillId="25" borderId="174" xfId="0" applyFont="1" applyFill="1" applyBorder="1" applyAlignment="1">
      <alignment horizontal="right" vertical="center"/>
    </xf>
    <xf numFmtId="0" fontId="4" fillId="25" borderId="65" xfId="0" applyFont="1" applyFill="1" applyBorder="1" applyAlignment="1" applyProtection="1">
      <alignment vertical="center" shrinkToFit="1"/>
    </xf>
    <xf numFmtId="0" fontId="4" fillId="0" borderId="59" xfId="0" applyFont="1" applyFill="1" applyBorder="1" applyAlignment="1" applyProtection="1">
      <alignment vertical="center" shrinkToFit="1"/>
    </xf>
    <xf numFmtId="0" fontId="4" fillId="0" borderId="65"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38" fontId="65" fillId="25" borderId="0" xfId="35" applyFont="1" applyFill="1" applyBorder="1" applyAlignment="1" applyProtection="1">
      <alignment vertical="center"/>
    </xf>
    <xf numFmtId="0" fontId="76" fillId="25" borderId="0" xfId="0" applyFont="1" applyFill="1" applyBorder="1" applyAlignment="1" applyProtection="1">
      <alignment vertical="center" shrinkToFit="1"/>
    </xf>
    <xf numFmtId="0" fontId="86" fillId="25" borderId="93" xfId="0" applyFont="1" applyFill="1" applyBorder="1" applyAlignment="1" applyProtection="1">
      <alignment horizontal="right" vertical="center"/>
    </xf>
    <xf numFmtId="0" fontId="86" fillId="25" borderId="88" xfId="0" applyFont="1" applyFill="1" applyBorder="1" applyAlignment="1" applyProtection="1">
      <alignment horizontal="right" vertical="center"/>
    </xf>
    <xf numFmtId="38" fontId="86" fillId="0" borderId="88" xfId="35" applyFont="1" applyFill="1" applyBorder="1" applyAlignment="1" applyProtection="1">
      <alignment horizontal="right" vertical="center"/>
    </xf>
    <xf numFmtId="38" fontId="83" fillId="25" borderId="73" xfId="35" applyFont="1" applyFill="1" applyBorder="1" applyAlignment="1">
      <alignment horizontal="right" vertical="center"/>
    </xf>
    <xf numFmtId="0" fontId="17" fillId="25" borderId="92" xfId="0" applyFont="1" applyFill="1" applyBorder="1" applyAlignment="1">
      <alignment horizontal="center" vertical="center" wrapText="1"/>
    </xf>
    <xf numFmtId="0" fontId="7" fillId="25" borderId="57" xfId="0" applyFont="1" applyFill="1" applyBorder="1" applyAlignment="1">
      <alignment vertical="center"/>
    </xf>
    <xf numFmtId="0" fontId="17" fillId="25" borderId="57" xfId="0" applyFont="1" applyFill="1" applyBorder="1" applyAlignment="1">
      <alignment horizontal="center" vertical="center" wrapText="1"/>
    </xf>
    <xf numFmtId="0" fontId="86" fillId="25" borderId="98" xfId="0" applyFont="1" applyFill="1" applyBorder="1" applyAlignment="1" applyProtection="1">
      <alignment horizontal="right" vertical="center"/>
    </xf>
    <xf numFmtId="38" fontId="86" fillId="0" borderId="98" xfId="35" applyFont="1" applyFill="1" applyBorder="1" applyAlignment="1" applyProtection="1">
      <alignment horizontal="right" vertical="center"/>
    </xf>
    <xf numFmtId="38" fontId="83" fillId="25" borderId="41" xfId="35" applyFont="1" applyFill="1" applyBorder="1" applyAlignment="1">
      <alignment horizontal="right" vertical="center"/>
    </xf>
    <xf numFmtId="38" fontId="86" fillId="25" borderId="98" xfId="35" applyFont="1" applyFill="1" applyBorder="1" applyAlignment="1" applyProtection="1">
      <alignment vertical="center"/>
    </xf>
    <xf numFmtId="38" fontId="83" fillId="0" borderId="98" xfId="35" applyFont="1" applyFill="1" applyBorder="1" applyAlignment="1" applyProtection="1">
      <alignment vertical="center"/>
    </xf>
    <xf numFmtId="38" fontId="83" fillId="25" borderId="98" xfId="35" applyFont="1" applyFill="1" applyBorder="1" applyAlignment="1" applyProtection="1">
      <alignment vertical="center"/>
    </xf>
    <xf numFmtId="38" fontId="83" fillId="25" borderId="141" xfId="35" applyFont="1" applyFill="1" applyBorder="1" applyAlignment="1" applyProtection="1">
      <alignment vertical="center"/>
    </xf>
    <xf numFmtId="38" fontId="83" fillId="25" borderId="41" xfId="35" applyFont="1" applyFill="1" applyBorder="1" applyAlignment="1" applyProtection="1">
      <alignment vertical="center"/>
    </xf>
    <xf numFmtId="38" fontId="4" fillId="0" borderId="93" xfId="35" applyFont="1" applyFill="1" applyBorder="1" applyAlignment="1">
      <alignment vertical="center"/>
    </xf>
    <xf numFmtId="0" fontId="69" fillId="0" borderId="90" xfId="0" applyFont="1" applyFill="1" applyBorder="1" applyAlignment="1">
      <alignment horizontal="center" vertical="center"/>
    </xf>
    <xf numFmtId="38" fontId="61" fillId="0" borderId="88" xfId="35" applyFont="1" applyFill="1" applyBorder="1" applyAlignment="1" applyProtection="1">
      <alignment vertical="center"/>
    </xf>
    <xf numFmtId="38" fontId="61" fillId="0" borderId="88" xfId="35" applyFont="1" applyFill="1" applyBorder="1" applyAlignment="1" applyProtection="1">
      <alignment horizontal="centerContinuous" vertical="center"/>
    </xf>
    <xf numFmtId="38" fontId="7" fillId="0" borderId="117" xfId="35" applyFont="1" applyFill="1" applyBorder="1" applyAlignment="1" applyProtection="1">
      <alignment horizontal="center" vertical="center"/>
    </xf>
    <xf numFmtId="0" fontId="7" fillId="0" borderId="117" xfId="0" applyFont="1" applyFill="1" applyBorder="1" applyAlignment="1" applyProtection="1">
      <alignment vertical="center"/>
    </xf>
    <xf numFmtId="38" fontId="61" fillId="25" borderId="88" xfId="35" applyFont="1" applyFill="1" applyBorder="1" applyAlignment="1" applyProtection="1">
      <alignment vertical="center"/>
    </xf>
    <xf numFmtId="38" fontId="7" fillId="25" borderId="117" xfId="35" applyFont="1" applyFill="1" applyBorder="1" applyAlignment="1" applyProtection="1">
      <alignment vertical="center"/>
    </xf>
    <xf numFmtId="38" fontId="61" fillId="25" borderId="140" xfId="35" applyFont="1" applyFill="1" applyBorder="1" applyAlignment="1" applyProtection="1">
      <alignment vertical="center"/>
    </xf>
    <xf numFmtId="38" fontId="7" fillId="25" borderId="168" xfId="35" applyFont="1" applyFill="1" applyBorder="1" applyAlignment="1" applyProtection="1">
      <alignment vertical="center"/>
    </xf>
    <xf numFmtId="38" fontId="4" fillId="25" borderId="88" xfId="35" applyFont="1" applyFill="1" applyBorder="1" applyAlignment="1" applyProtection="1">
      <alignment horizontal="center" vertical="center"/>
    </xf>
    <xf numFmtId="0" fontId="20" fillId="25" borderId="0" xfId="0" applyFont="1" applyFill="1" applyBorder="1" applyAlignment="1" applyProtection="1">
      <alignment vertical="center"/>
    </xf>
    <xf numFmtId="0" fontId="51" fillId="25" borderId="117" xfId="0" applyFont="1" applyFill="1" applyBorder="1" applyAlignment="1" applyProtection="1">
      <alignment vertical="center"/>
    </xf>
    <xf numFmtId="38" fontId="7" fillId="25" borderId="116" xfId="35" applyFont="1" applyFill="1" applyBorder="1" applyAlignment="1" applyProtection="1">
      <alignment vertical="center"/>
    </xf>
    <xf numFmtId="38" fontId="61" fillId="25" borderId="116" xfId="35" applyFont="1" applyFill="1" applyBorder="1" applyAlignment="1" applyProtection="1">
      <alignment vertical="center"/>
    </xf>
    <xf numFmtId="38" fontId="61" fillId="25" borderId="182" xfId="35" applyFont="1" applyFill="1" applyBorder="1" applyAlignment="1" applyProtection="1">
      <alignment vertical="center"/>
    </xf>
    <xf numFmtId="38" fontId="7" fillId="25" borderId="183" xfId="35" applyFont="1" applyFill="1" applyBorder="1" applyAlignment="1" applyProtection="1">
      <alignment vertical="center"/>
    </xf>
    <xf numFmtId="38" fontId="4" fillId="25" borderId="88" xfId="35" applyFont="1" applyFill="1" applyBorder="1" applyAlignment="1" applyProtection="1">
      <alignment vertical="center"/>
    </xf>
    <xf numFmtId="38" fontId="4" fillId="25" borderId="88" xfId="35" applyFont="1" applyFill="1" applyBorder="1" applyAlignment="1" applyProtection="1">
      <alignment horizontal="right" vertical="center"/>
    </xf>
    <xf numFmtId="0" fontId="72" fillId="25" borderId="0" xfId="0" applyFont="1" applyFill="1" applyBorder="1" applyAlignment="1" applyProtection="1">
      <alignment vertical="center"/>
    </xf>
    <xf numFmtId="0" fontId="73" fillId="25" borderId="0" xfId="0" applyFont="1" applyFill="1" applyBorder="1" applyAlignment="1" applyProtection="1">
      <alignment vertical="center"/>
    </xf>
    <xf numFmtId="38" fontId="65" fillId="25" borderId="16" xfId="35" applyFont="1" applyFill="1" applyBorder="1" applyAlignment="1" applyProtection="1">
      <alignment vertical="center"/>
    </xf>
    <xf numFmtId="38" fontId="4" fillId="25" borderId="34" xfId="35" applyFont="1" applyFill="1" applyBorder="1" applyAlignment="1">
      <alignment horizontal="center" vertical="center"/>
    </xf>
    <xf numFmtId="0" fontId="20" fillId="25" borderId="21" xfId="0" applyFont="1" applyFill="1" applyBorder="1" applyAlignment="1" applyProtection="1">
      <alignment vertical="center"/>
    </xf>
    <xf numFmtId="38" fontId="14" fillId="25" borderId="21" xfId="35" applyFont="1" applyFill="1" applyBorder="1" applyAlignment="1" applyProtection="1">
      <alignment vertical="center"/>
    </xf>
    <xf numFmtId="38" fontId="14" fillId="25" borderId="0" xfId="35" applyFont="1" applyFill="1" applyBorder="1" applyAlignment="1" applyProtection="1">
      <alignment vertical="center"/>
    </xf>
    <xf numFmtId="38" fontId="7" fillId="25" borderId="0" xfId="35" applyFont="1" applyFill="1" applyBorder="1" applyAlignment="1" applyProtection="1">
      <alignment horizontal="centerContinuous" vertical="center"/>
    </xf>
    <xf numFmtId="0" fontId="10" fillId="25" borderId="184" xfId="0" applyFont="1" applyFill="1" applyBorder="1" applyAlignment="1" applyProtection="1">
      <alignment horizontal="center" vertical="center"/>
    </xf>
    <xf numFmtId="0" fontId="10" fillId="25" borderId="181" xfId="0" applyFont="1" applyFill="1" applyBorder="1" applyAlignment="1" applyProtection="1">
      <alignment vertical="center"/>
    </xf>
    <xf numFmtId="0" fontId="7" fillId="25" borderId="181" xfId="0" applyFont="1" applyFill="1" applyBorder="1" applyAlignment="1" applyProtection="1">
      <alignment vertical="center"/>
    </xf>
    <xf numFmtId="0" fontId="4" fillId="25" borderId="181" xfId="0" applyFont="1" applyFill="1" applyBorder="1" applyAlignment="1" applyProtection="1">
      <alignment vertical="center"/>
    </xf>
    <xf numFmtId="0" fontId="4" fillId="25" borderId="166" xfId="0" applyFont="1" applyFill="1" applyBorder="1" applyAlignment="1" applyProtection="1">
      <alignment horizontal="center" vertical="center"/>
    </xf>
    <xf numFmtId="0" fontId="7" fillId="25" borderId="181" xfId="0" applyFont="1" applyFill="1" applyBorder="1" applyAlignment="1" applyProtection="1">
      <alignment horizontal="center" vertical="center"/>
    </xf>
    <xf numFmtId="38" fontId="67" fillId="25" borderId="34" xfId="35" applyFont="1" applyFill="1" applyBorder="1" applyAlignment="1" applyProtection="1">
      <alignment vertical="center"/>
    </xf>
    <xf numFmtId="38" fontId="71" fillId="25" borderId="41" xfId="35" applyFont="1" applyFill="1" applyBorder="1" applyAlignment="1" applyProtection="1">
      <alignment vertical="center"/>
    </xf>
    <xf numFmtId="0" fontId="10" fillId="25" borderId="184" xfId="0" applyFont="1" applyFill="1" applyBorder="1" applyAlignment="1" applyProtection="1">
      <alignment vertical="center"/>
    </xf>
    <xf numFmtId="38" fontId="83" fillId="25" borderId="41" xfId="35" applyFont="1" applyFill="1" applyBorder="1" applyAlignment="1">
      <alignment vertical="center"/>
    </xf>
    <xf numFmtId="38" fontId="4" fillId="25" borderId="18" xfId="35" applyFont="1" applyFill="1" applyBorder="1" applyAlignment="1">
      <alignment horizontal="center" vertical="center"/>
    </xf>
    <xf numFmtId="0" fontId="7" fillId="25" borderId="130" xfId="0" applyFont="1" applyFill="1" applyBorder="1" applyAlignment="1">
      <alignment vertical="center"/>
    </xf>
    <xf numFmtId="38" fontId="4" fillId="0" borderId="171" xfId="35" applyFont="1" applyFill="1" applyBorder="1" applyAlignment="1">
      <alignment vertical="center"/>
    </xf>
    <xf numFmtId="38" fontId="68" fillId="0" borderId="21" xfId="35" applyFont="1" applyFill="1" applyBorder="1" applyAlignment="1">
      <alignment vertical="center"/>
    </xf>
    <xf numFmtId="38" fontId="7" fillId="0" borderId="21" xfId="35" applyFont="1" applyFill="1" applyBorder="1" applyAlignment="1">
      <alignment vertical="center"/>
    </xf>
    <xf numFmtId="38" fontId="83" fillId="0" borderId="32" xfId="35" applyFont="1" applyFill="1" applyBorder="1" applyAlignment="1" applyProtection="1">
      <alignment vertical="center"/>
    </xf>
    <xf numFmtId="38" fontId="4" fillId="0" borderId="88" xfId="35" applyFont="1" applyFill="1" applyBorder="1" applyAlignment="1">
      <alignment vertical="center"/>
    </xf>
    <xf numFmtId="38" fontId="68" fillId="0" borderId="0" xfId="35" applyFont="1" applyFill="1" applyBorder="1" applyAlignment="1">
      <alignment horizontal="center" vertical="center"/>
    </xf>
    <xf numFmtId="38" fontId="83" fillId="25" borderId="98" xfId="35" applyFont="1" applyFill="1" applyBorder="1" applyAlignment="1" applyProtection="1">
      <alignment vertical="center"/>
      <protection locked="0"/>
    </xf>
    <xf numFmtId="38" fontId="68" fillId="0" borderId="0" xfId="35" applyFont="1" applyFill="1" applyBorder="1" applyAlignment="1">
      <alignment vertical="center"/>
    </xf>
    <xf numFmtId="0" fontId="85" fillId="25" borderId="98" xfId="0" applyFont="1" applyFill="1" applyBorder="1" applyAlignment="1" applyProtection="1">
      <alignment vertical="center"/>
      <protection locked="0"/>
    </xf>
    <xf numFmtId="38" fontId="65" fillId="0" borderId="0" xfId="35" applyFont="1" applyFill="1" applyBorder="1" applyAlignment="1" applyProtection="1">
      <alignment vertical="center"/>
    </xf>
    <xf numFmtId="38" fontId="86" fillId="0" borderId="98" xfId="35" applyFont="1" applyFill="1" applyBorder="1" applyAlignment="1" applyProtection="1">
      <alignment vertical="center"/>
    </xf>
    <xf numFmtId="38" fontId="61" fillId="0" borderId="98" xfId="35" applyFont="1" applyFill="1" applyBorder="1" applyAlignment="1" applyProtection="1">
      <alignment vertical="center" shrinkToFit="1"/>
    </xf>
    <xf numFmtId="38" fontId="86" fillId="25" borderId="98" xfId="35" applyFont="1" applyFill="1" applyBorder="1" applyAlignment="1" applyProtection="1">
      <alignment horizontal="center" vertical="center"/>
    </xf>
    <xf numFmtId="38" fontId="4" fillId="25" borderId="88" xfId="35" applyFont="1" applyFill="1" applyBorder="1" applyAlignment="1">
      <alignment vertical="center"/>
    </xf>
    <xf numFmtId="38" fontId="4" fillId="25" borderId="0" xfId="35" applyFont="1" applyFill="1" applyBorder="1" applyAlignment="1">
      <alignment vertical="center"/>
    </xf>
    <xf numFmtId="38" fontId="4" fillId="25" borderId="98" xfId="35" applyFont="1" applyFill="1" applyBorder="1" applyAlignment="1">
      <alignment vertical="center"/>
    </xf>
    <xf numFmtId="38" fontId="61" fillId="25" borderId="88" xfId="35" applyFont="1" applyFill="1" applyBorder="1" applyAlignment="1" applyProtection="1">
      <alignment horizontal="right" vertical="center"/>
    </xf>
    <xf numFmtId="38" fontId="61" fillId="25" borderId="140" xfId="35" applyFont="1" applyFill="1" applyBorder="1" applyAlignment="1" applyProtection="1">
      <alignment horizontal="centerContinuous" vertical="center"/>
    </xf>
    <xf numFmtId="38" fontId="86" fillId="25" borderId="141" xfId="35" applyFont="1" applyFill="1" applyBorder="1" applyAlignment="1" applyProtection="1">
      <alignment vertical="center"/>
    </xf>
    <xf numFmtId="38" fontId="78" fillId="25" borderId="41" xfId="35" applyFont="1" applyFill="1" applyBorder="1" applyAlignment="1">
      <alignment vertical="center"/>
    </xf>
    <xf numFmtId="38" fontId="69" fillId="0" borderId="21" xfId="35" applyFont="1" applyFill="1" applyBorder="1" applyAlignment="1">
      <alignment horizontal="center" vertical="center"/>
    </xf>
    <xf numFmtId="38" fontId="83" fillId="0" borderId="32" xfId="35" applyFont="1" applyFill="1" applyBorder="1" applyAlignment="1" applyProtection="1">
      <alignment horizontal="right" vertical="center"/>
      <protection locked="0"/>
    </xf>
    <xf numFmtId="38" fontId="69" fillId="0" borderId="0" xfId="35" applyFont="1" applyFill="1" applyBorder="1" applyAlignment="1">
      <alignment vertical="center"/>
    </xf>
    <xf numFmtId="38" fontId="83" fillId="0" borderId="98" xfId="35" applyFont="1" applyFill="1" applyBorder="1" applyAlignment="1" applyProtection="1">
      <alignment vertical="center"/>
      <protection locked="0"/>
    </xf>
    <xf numFmtId="38" fontId="4" fillId="0" borderId="88" xfId="35" applyFont="1" applyFill="1" applyBorder="1" applyAlignment="1" applyProtection="1">
      <alignment horizontal="right" vertical="center"/>
    </xf>
    <xf numFmtId="38" fontId="68" fillId="0" borderId="0" xfId="35" applyFont="1" applyFill="1" applyBorder="1" applyAlignment="1" applyProtection="1">
      <alignment horizontal="center" vertical="center"/>
    </xf>
    <xf numFmtId="38" fontId="4" fillId="0" borderId="88" xfId="35" applyFont="1" applyFill="1" applyBorder="1" applyAlignment="1" applyProtection="1">
      <alignment vertical="center"/>
    </xf>
    <xf numFmtId="38" fontId="65" fillId="0" borderId="0" xfId="35" applyFont="1" applyFill="1" applyBorder="1" applyAlignment="1" applyProtection="1">
      <alignment horizontal="center" vertical="center"/>
    </xf>
    <xf numFmtId="38" fontId="4" fillId="25" borderId="88" xfId="35" applyFont="1" applyFill="1" applyBorder="1" applyAlignment="1" applyProtection="1">
      <alignment horizontal="centerContinuous" vertical="center"/>
    </xf>
    <xf numFmtId="38" fontId="17" fillId="0" borderId="38" xfId="36" applyFont="1" applyFill="1" applyBorder="1" applyAlignment="1" applyProtection="1">
      <alignment vertical="center" shrinkToFit="1"/>
    </xf>
    <xf numFmtId="38" fontId="4" fillId="25" borderId="151" xfId="35" applyFont="1" applyFill="1" applyBorder="1" applyAlignment="1" applyProtection="1">
      <alignment vertical="center"/>
    </xf>
    <xf numFmtId="0" fontId="218" fillId="0" borderId="0" xfId="0" applyFont="1" applyFill="1" applyBorder="1" applyAlignment="1">
      <alignment vertical="center"/>
    </xf>
    <xf numFmtId="0" fontId="219" fillId="25" borderId="0" xfId="0" applyFont="1" applyFill="1" applyBorder="1" applyAlignment="1" applyProtection="1">
      <alignment vertical="center"/>
    </xf>
    <xf numFmtId="0" fontId="220" fillId="0" borderId="29" xfId="0" applyFont="1" applyFill="1" applyBorder="1" applyAlignment="1" applyProtection="1">
      <alignment vertical="center"/>
    </xf>
    <xf numFmtId="0" fontId="221" fillId="25" borderId="0" xfId="0" applyFont="1" applyFill="1" applyBorder="1"/>
    <xf numFmtId="38" fontId="65" fillId="25" borderId="50" xfId="35" applyFont="1" applyFill="1" applyBorder="1" applyAlignment="1">
      <alignment horizontal="left" vertical="center" shrinkToFit="1"/>
    </xf>
    <xf numFmtId="38" fontId="65" fillId="25" borderId="145" xfId="35" applyFont="1" applyFill="1" applyBorder="1" applyAlignment="1">
      <alignment horizontal="left" vertical="center" shrinkToFit="1"/>
    </xf>
    <xf numFmtId="38" fontId="171" fillId="25" borderId="0" xfId="35" applyFont="1" applyFill="1" applyBorder="1" applyAlignment="1">
      <alignment vertical="center"/>
    </xf>
    <xf numFmtId="0" fontId="222" fillId="25" borderId="0" xfId="0" applyFont="1" applyFill="1" applyBorder="1" applyAlignment="1">
      <alignment vertical="center"/>
    </xf>
    <xf numFmtId="0" fontId="223" fillId="0" borderId="31" xfId="0" applyFont="1" applyFill="1" applyBorder="1" applyAlignment="1" applyProtection="1">
      <alignment horizontal="center" vertical="center" shrinkToFit="1"/>
    </xf>
    <xf numFmtId="0" fontId="4" fillId="25" borderId="94" xfId="0" applyFont="1" applyFill="1" applyBorder="1" applyAlignment="1" applyProtection="1">
      <alignment horizontal="center" vertical="center" shrinkToFit="1"/>
    </xf>
    <xf numFmtId="38" fontId="2" fillId="25" borderId="44" xfId="35" applyFont="1" applyFill="1" applyBorder="1" applyAlignment="1">
      <alignment vertical="center"/>
    </xf>
    <xf numFmtId="0" fontId="2" fillId="25" borderId="112" xfId="0" applyFont="1" applyFill="1" applyBorder="1" applyAlignment="1" applyProtection="1">
      <alignment vertical="center"/>
    </xf>
    <xf numFmtId="38" fontId="141" fillId="0" borderId="90" xfId="35" applyFont="1" applyFill="1" applyBorder="1" applyAlignment="1" applyProtection="1">
      <alignment horizontal="right" vertical="center"/>
    </xf>
    <xf numFmtId="38" fontId="84" fillId="0" borderId="112" xfId="35" applyFont="1" applyFill="1" applyBorder="1" applyAlignment="1" applyProtection="1">
      <alignment horizontal="right" vertical="center"/>
    </xf>
    <xf numFmtId="38" fontId="47" fillId="25" borderId="90" xfId="35" applyFont="1" applyFill="1" applyBorder="1" applyAlignment="1" applyProtection="1">
      <alignment vertical="center"/>
    </xf>
    <xf numFmtId="38" fontId="2" fillId="25" borderId="22" xfId="35" applyFont="1" applyFill="1" applyBorder="1" applyAlignment="1">
      <alignment vertical="center"/>
    </xf>
    <xf numFmtId="0" fontId="4" fillId="25" borderId="163" xfId="0" applyFont="1" applyFill="1" applyBorder="1" applyAlignment="1" applyProtection="1">
      <alignment vertical="center"/>
    </xf>
    <xf numFmtId="38" fontId="141" fillId="0" borderId="20" xfId="35" applyFont="1" applyFill="1" applyBorder="1" applyAlignment="1" applyProtection="1">
      <alignment horizontal="right" vertical="center"/>
    </xf>
    <xf numFmtId="38" fontId="84" fillId="0" borderId="163" xfId="35" applyFont="1" applyFill="1" applyBorder="1" applyAlignment="1" applyProtection="1">
      <alignment horizontal="right" vertical="center"/>
    </xf>
    <xf numFmtId="38" fontId="47" fillId="25" borderId="20" xfId="35" applyFont="1" applyFill="1" applyBorder="1" applyAlignment="1" applyProtection="1">
      <alignment vertical="center"/>
    </xf>
    <xf numFmtId="0" fontId="4" fillId="25" borderId="37" xfId="0" applyFont="1" applyFill="1" applyBorder="1" applyAlignment="1" applyProtection="1">
      <alignment horizontal="center" vertical="center" shrinkToFit="1"/>
    </xf>
    <xf numFmtId="38" fontId="84" fillId="0" borderId="80" xfId="35" applyFont="1" applyFill="1" applyBorder="1" applyAlignment="1" applyProtection="1">
      <alignment vertical="center"/>
      <protection locked="0"/>
    </xf>
    <xf numFmtId="0" fontId="74" fillId="0" borderId="0" xfId="0" applyFont="1" applyFill="1" applyBorder="1" applyAlignment="1" applyProtection="1">
      <alignment horizontal="center" vertical="center"/>
    </xf>
    <xf numFmtId="38" fontId="141" fillId="0" borderId="0" xfId="35" applyFont="1" applyFill="1" applyBorder="1" applyAlignment="1" applyProtection="1">
      <alignment horizontal="right" vertical="center"/>
    </xf>
    <xf numFmtId="38" fontId="84" fillId="0" borderId="0" xfId="35" applyFont="1" applyFill="1" applyBorder="1" applyAlignment="1" applyProtection="1">
      <alignment horizontal="right" vertical="center"/>
    </xf>
    <xf numFmtId="38" fontId="47" fillId="25" borderId="0" xfId="35" applyFont="1" applyFill="1" applyBorder="1" applyAlignment="1" applyProtection="1">
      <alignment vertical="center"/>
    </xf>
    <xf numFmtId="0" fontId="74" fillId="25" borderId="0" xfId="0" applyFont="1" applyFill="1" applyBorder="1" applyAlignment="1" applyProtection="1">
      <alignment horizontal="center" vertical="center"/>
    </xf>
    <xf numFmtId="0" fontId="4" fillId="25" borderId="0" xfId="0" applyFont="1" applyFill="1" applyBorder="1" applyAlignment="1" applyProtection="1">
      <alignment horizontal="center" vertical="center" shrinkToFit="1"/>
    </xf>
    <xf numFmtId="0" fontId="2" fillId="0" borderId="104" xfId="0" applyFont="1" applyFill="1" applyBorder="1" applyAlignment="1">
      <alignment vertical="center" shrinkToFit="1"/>
    </xf>
    <xf numFmtId="0" fontId="2" fillId="0" borderId="36" xfId="0" applyFont="1" applyFill="1" applyBorder="1" applyAlignment="1">
      <alignment vertical="center" shrinkToFit="1"/>
    </xf>
    <xf numFmtId="0" fontId="2" fillId="0" borderId="44" xfId="0" applyFont="1" applyFill="1" applyBorder="1" applyAlignment="1">
      <alignment vertical="center" shrinkToFit="1"/>
    </xf>
    <xf numFmtId="0" fontId="74" fillId="0" borderId="65" xfId="0" applyFont="1" applyFill="1" applyBorder="1" applyAlignment="1" applyProtection="1">
      <alignment horizontal="center" vertical="center"/>
    </xf>
    <xf numFmtId="38" fontId="84" fillId="0" borderId="185" xfId="35" applyFont="1" applyFill="1" applyBorder="1" applyAlignment="1" applyProtection="1">
      <alignment vertical="center"/>
    </xf>
    <xf numFmtId="38" fontId="47" fillId="0" borderId="47" xfId="35" applyFont="1" applyFill="1" applyBorder="1" applyAlignment="1" applyProtection="1">
      <alignment vertical="center"/>
    </xf>
    <xf numFmtId="0" fontId="2" fillId="0" borderId="46" xfId="0" applyFont="1" applyFill="1" applyBorder="1" applyAlignment="1" applyProtection="1">
      <alignment vertical="center" shrinkToFit="1"/>
    </xf>
    <xf numFmtId="38" fontId="84" fillId="0" borderId="127" xfId="35" applyFont="1" applyFill="1" applyBorder="1" applyAlignment="1" applyProtection="1">
      <alignment horizontal="right" vertical="center"/>
    </xf>
    <xf numFmtId="0" fontId="2" fillId="0" borderId="50" xfId="0" applyFont="1" applyFill="1" applyBorder="1" applyAlignment="1" applyProtection="1">
      <alignment vertical="center" shrinkToFit="1"/>
    </xf>
    <xf numFmtId="0" fontId="2" fillId="25" borderId="50" xfId="0" applyFont="1" applyFill="1" applyBorder="1" applyAlignment="1" applyProtection="1">
      <alignment vertical="center" shrinkToFit="1"/>
    </xf>
    <xf numFmtId="38" fontId="2" fillId="25" borderId="50" xfId="35" applyFont="1" applyFill="1" applyBorder="1" applyAlignment="1">
      <alignment vertical="center"/>
    </xf>
    <xf numFmtId="38" fontId="12" fillId="0" borderId="118" xfId="35" applyFont="1" applyFill="1" applyBorder="1" applyAlignment="1" applyProtection="1">
      <alignment vertical="center"/>
    </xf>
    <xf numFmtId="38" fontId="47" fillId="0" borderId="21" xfId="35" applyFont="1" applyFill="1" applyBorder="1" applyAlignment="1" applyProtection="1">
      <alignment vertical="center"/>
    </xf>
    <xf numFmtId="0" fontId="4" fillId="0" borderId="128" xfId="0" applyFont="1" applyFill="1" applyBorder="1" applyAlignment="1" applyProtection="1">
      <alignment horizontal="center" vertical="center" shrinkToFit="1"/>
    </xf>
    <xf numFmtId="38" fontId="47" fillId="25" borderId="186" xfId="35" applyFont="1" applyFill="1" applyBorder="1" applyAlignment="1" applyProtection="1">
      <alignment vertical="center"/>
    </xf>
    <xf numFmtId="38" fontId="47" fillId="0" borderId="186" xfId="35" applyFont="1" applyFill="1" applyBorder="1" applyAlignment="1" applyProtection="1">
      <alignment vertical="center"/>
    </xf>
    <xf numFmtId="38" fontId="47" fillId="25" borderId="186" xfId="35" applyFont="1" applyFill="1" applyBorder="1" applyAlignment="1" applyProtection="1">
      <alignment vertical="center" shrinkToFit="1"/>
    </xf>
    <xf numFmtId="0" fontId="2" fillId="25" borderId="186" xfId="0" applyFont="1" applyFill="1" applyBorder="1" applyAlignment="1">
      <alignment vertical="center" shrinkToFit="1"/>
    </xf>
    <xf numFmtId="38" fontId="12" fillId="25" borderId="18" xfId="36" applyFont="1" applyFill="1" applyBorder="1" applyAlignment="1">
      <alignment vertical="center" shrinkToFit="1"/>
    </xf>
    <xf numFmtId="38" fontId="84" fillId="25" borderId="77" xfId="36" applyFont="1" applyFill="1" applyBorder="1" applyAlignment="1" applyProtection="1">
      <alignment vertical="center" shrinkToFit="1"/>
      <protection locked="0"/>
    </xf>
    <xf numFmtId="38" fontId="47" fillId="25" borderId="18" xfId="36" applyFont="1" applyFill="1" applyBorder="1" applyAlignment="1" applyProtection="1">
      <alignment vertical="center" shrinkToFit="1"/>
    </xf>
    <xf numFmtId="38" fontId="47" fillId="25" borderId="51" xfId="36" applyFont="1" applyFill="1" applyBorder="1" applyAlignment="1" applyProtection="1">
      <alignment vertical="center" shrinkToFit="1"/>
    </xf>
    <xf numFmtId="38" fontId="84" fillId="25" borderId="79" xfId="36" applyFont="1" applyFill="1" applyBorder="1" applyAlignment="1" applyProtection="1">
      <alignment vertical="center" shrinkToFit="1"/>
      <protection locked="0"/>
    </xf>
    <xf numFmtId="0" fontId="2" fillId="0" borderId="105" xfId="0" applyFont="1" applyFill="1" applyBorder="1" applyAlignment="1" applyProtection="1">
      <alignment vertical="center" shrinkToFit="1"/>
    </xf>
    <xf numFmtId="0" fontId="2" fillId="0" borderId="31" xfId="0" applyFont="1" applyFill="1" applyBorder="1" applyAlignment="1" applyProtection="1">
      <alignment vertical="center" shrinkToFit="1"/>
    </xf>
    <xf numFmtId="0" fontId="2" fillId="0" borderId="65" xfId="0" applyFont="1" applyFill="1" applyBorder="1" applyAlignment="1" applyProtection="1">
      <alignment vertical="center" shrinkToFit="1"/>
    </xf>
    <xf numFmtId="38" fontId="7" fillId="0" borderId="44" xfId="35" applyFont="1" applyFill="1" applyBorder="1" applyAlignment="1" applyProtection="1">
      <alignment vertical="center"/>
    </xf>
    <xf numFmtId="38" fontId="83" fillId="0" borderId="187" xfId="35" applyFont="1" applyFill="1" applyBorder="1" applyAlignment="1" applyProtection="1">
      <alignment vertical="center"/>
    </xf>
    <xf numFmtId="38" fontId="7" fillId="0" borderId="40" xfId="35" applyFont="1" applyFill="1" applyBorder="1" applyAlignment="1" applyProtection="1">
      <alignment vertical="center"/>
    </xf>
    <xf numFmtId="38" fontId="83" fillId="0" borderId="188" xfId="35" applyFont="1" applyFill="1" applyBorder="1" applyAlignment="1" applyProtection="1">
      <alignment vertical="center"/>
    </xf>
    <xf numFmtId="0" fontId="7" fillId="25" borderId="40" xfId="0" applyFont="1" applyFill="1" applyBorder="1" applyAlignment="1">
      <alignment vertical="center"/>
    </xf>
    <xf numFmtId="0" fontId="7" fillId="25" borderId="40" xfId="0" applyFont="1" applyFill="1" applyBorder="1"/>
    <xf numFmtId="38" fontId="83" fillId="25" borderId="188" xfId="35" applyFont="1" applyFill="1" applyBorder="1" applyAlignment="1" applyProtection="1">
      <alignment vertical="center"/>
    </xf>
    <xf numFmtId="38" fontId="7" fillId="25" borderId="142" xfId="35" applyFont="1" applyFill="1" applyBorder="1" applyAlignment="1" applyProtection="1">
      <alignment vertical="center"/>
    </xf>
    <xf numFmtId="38" fontId="83" fillId="25" borderId="189" xfId="35" applyFont="1" applyFill="1" applyBorder="1" applyAlignment="1" applyProtection="1">
      <alignment vertical="center"/>
    </xf>
    <xf numFmtId="0" fontId="2" fillId="25" borderId="145" xfId="0" applyFont="1" applyFill="1" applyBorder="1" applyAlignment="1" applyProtection="1">
      <alignment vertical="center" shrinkToFit="1"/>
    </xf>
    <xf numFmtId="38" fontId="84" fillId="25" borderId="79" xfId="35" applyFont="1" applyFill="1" applyBorder="1" applyAlignment="1" applyProtection="1">
      <alignment vertical="center" shrinkToFit="1"/>
      <protection locked="0"/>
    </xf>
    <xf numFmtId="38" fontId="47" fillId="25" borderId="173" xfId="35" applyFont="1" applyFill="1" applyBorder="1" applyAlignment="1" applyProtection="1">
      <alignment vertical="center" shrinkToFit="1"/>
    </xf>
    <xf numFmtId="0" fontId="224" fillId="25" borderId="0" xfId="0" applyFont="1" applyFill="1" applyBorder="1" applyAlignment="1" applyProtection="1"/>
    <xf numFmtId="0" fontId="225" fillId="25" borderId="0" xfId="0" applyFont="1" applyFill="1" applyBorder="1" applyAlignment="1" applyProtection="1"/>
    <xf numFmtId="38" fontId="83" fillId="0" borderId="84" xfId="35" applyFont="1" applyFill="1" applyBorder="1" applyAlignment="1" applyProtection="1">
      <alignment horizontal="right" vertical="center"/>
      <protection locked="0"/>
    </xf>
    <xf numFmtId="38" fontId="226" fillId="25" borderId="51" xfId="35" applyFont="1" applyFill="1" applyBorder="1" applyAlignment="1">
      <alignment horizontal="right" vertical="center" shrinkToFit="1"/>
    </xf>
    <xf numFmtId="38" fontId="226" fillId="25" borderId="18" xfId="35" applyFont="1" applyFill="1" applyBorder="1" applyAlignment="1">
      <alignment horizontal="right" vertical="center" shrinkToFit="1"/>
    </xf>
    <xf numFmtId="38" fontId="226" fillId="25" borderId="130" xfId="35" applyFont="1" applyFill="1" applyBorder="1" applyAlignment="1">
      <alignment horizontal="right" vertical="center" shrinkToFit="1"/>
    </xf>
    <xf numFmtId="38" fontId="226" fillId="25" borderId="54" xfId="35" applyFont="1" applyFill="1" applyBorder="1" applyAlignment="1">
      <alignment horizontal="right" vertical="center" shrinkToFit="1"/>
    </xf>
    <xf numFmtId="38" fontId="61" fillId="0" borderId="88" xfId="35" applyFont="1" applyFill="1" applyBorder="1" applyAlignment="1" applyProtection="1">
      <alignment horizontal="center" vertical="center"/>
    </xf>
    <xf numFmtId="38" fontId="83" fillId="0" borderId="84" xfId="35" applyFont="1" applyFill="1" applyBorder="1" applyAlignment="1" applyProtection="1">
      <alignment horizontal="right" vertical="center"/>
    </xf>
    <xf numFmtId="0" fontId="7" fillId="25" borderId="117" xfId="0" applyFont="1" applyFill="1" applyBorder="1" applyAlignment="1" applyProtection="1">
      <alignment vertical="center" shrinkToFit="1"/>
    </xf>
    <xf numFmtId="38" fontId="78" fillId="0" borderId="88" xfId="35" applyFont="1" applyFill="1" applyBorder="1" applyAlignment="1" applyProtection="1">
      <alignment vertical="center"/>
    </xf>
    <xf numFmtId="38" fontId="218" fillId="0" borderId="0" xfId="36" applyFont="1" applyFill="1" applyBorder="1" applyAlignment="1">
      <alignment vertical="center"/>
    </xf>
    <xf numFmtId="0" fontId="4" fillId="0" borderId="139" xfId="0" applyFont="1" applyFill="1" applyBorder="1" applyAlignment="1">
      <alignment horizontal="center" vertical="center"/>
    </xf>
    <xf numFmtId="0" fontId="4" fillId="0" borderId="129" xfId="0" applyFont="1" applyFill="1" applyBorder="1" applyAlignment="1">
      <alignment horizontal="center" vertical="center"/>
    </xf>
    <xf numFmtId="0" fontId="227" fillId="0" borderId="0" xfId="0" applyFont="1" applyAlignment="1">
      <alignment vertical="center"/>
    </xf>
    <xf numFmtId="0" fontId="0" fillId="0" borderId="0" xfId="0" applyFont="1"/>
    <xf numFmtId="0" fontId="228" fillId="0" borderId="0" xfId="0" applyFont="1"/>
    <xf numFmtId="0" fontId="229" fillId="0" borderId="28" xfId="0" applyFont="1" applyBorder="1" applyAlignment="1">
      <alignment vertical="center"/>
    </xf>
    <xf numFmtId="0" fontId="229" fillId="0" borderId="21" xfId="0" applyFont="1" applyBorder="1" applyAlignment="1">
      <alignment vertical="center"/>
    </xf>
    <xf numFmtId="0" fontId="229" fillId="0" borderId="32" xfId="0" applyFont="1" applyBorder="1" applyAlignment="1">
      <alignment vertical="center"/>
    </xf>
    <xf numFmtId="0" fontId="229" fillId="0" borderId="127" xfId="0" applyFont="1" applyBorder="1" applyAlignment="1">
      <alignment horizontal="center" vertical="center"/>
    </xf>
    <xf numFmtId="0" fontId="230" fillId="0" borderId="0" xfId="0" applyFont="1"/>
    <xf numFmtId="0" fontId="0" fillId="0" borderId="104" xfId="0" applyFont="1" applyBorder="1" applyAlignment="1">
      <alignment vertical="center"/>
    </xf>
    <xf numFmtId="0" fontId="230" fillId="0" borderId="104" xfId="0" applyFont="1" applyBorder="1" applyAlignment="1">
      <alignment vertical="center"/>
    </xf>
    <xf numFmtId="0" fontId="230" fillId="0" borderId="28"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vertical="center"/>
    </xf>
    <xf numFmtId="0" fontId="230" fillId="0" borderId="22" xfId="0" applyFont="1" applyBorder="1" applyAlignment="1">
      <alignment vertical="center"/>
    </xf>
    <xf numFmtId="0" fontId="230" fillId="0" borderId="20" xfId="0" applyFont="1" applyBorder="1" applyAlignment="1">
      <alignment vertical="center"/>
    </xf>
    <xf numFmtId="0" fontId="230" fillId="0" borderId="0" xfId="0" applyFont="1" applyAlignment="1">
      <alignment vertical="center"/>
    </xf>
    <xf numFmtId="0" fontId="0" fillId="0" borderId="30" xfId="0" applyFont="1" applyBorder="1" applyAlignment="1">
      <alignment vertical="center"/>
    </xf>
    <xf numFmtId="0" fontId="230" fillId="0" borderId="28" xfId="0" applyFont="1" applyBorder="1"/>
    <xf numFmtId="0" fontId="229" fillId="0" borderId="0" xfId="0" applyFont="1" applyBorder="1"/>
    <xf numFmtId="0" fontId="230" fillId="0" borderId="98" xfId="0" applyFont="1" applyBorder="1"/>
    <xf numFmtId="0" fontId="4" fillId="0" borderId="138" xfId="0" applyFont="1" applyFill="1" applyBorder="1" applyAlignment="1">
      <alignment horizontal="center" vertical="center"/>
    </xf>
    <xf numFmtId="0" fontId="0" fillId="0" borderId="40" xfId="0" applyFont="1" applyBorder="1"/>
    <xf numFmtId="0" fontId="230" fillId="0" borderId="0" xfId="0" applyFont="1" applyBorder="1"/>
    <xf numFmtId="0" fontId="230" fillId="0" borderId="40" xfId="0" applyFont="1" applyBorder="1"/>
    <xf numFmtId="0" fontId="230" fillId="0" borderId="25" xfId="0" applyFont="1" applyBorder="1"/>
    <xf numFmtId="0" fontId="230" fillId="0" borderId="47" xfId="0" applyFont="1" applyBorder="1"/>
    <xf numFmtId="0" fontId="230" fillId="0" borderId="26" xfId="0" applyFont="1" applyBorder="1"/>
    <xf numFmtId="0" fontId="230" fillId="0" borderId="26" xfId="0" applyFont="1" applyBorder="1" applyAlignment="1">
      <alignment vertical="center"/>
    </xf>
    <xf numFmtId="0" fontId="231" fillId="0" borderId="0" xfId="0" applyFont="1"/>
    <xf numFmtId="0" fontId="232" fillId="0" borderId="0" xfId="0" applyFont="1"/>
    <xf numFmtId="0" fontId="229" fillId="0" borderId="0" xfId="0" applyFont="1"/>
    <xf numFmtId="0" fontId="233" fillId="0" borderId="0" xfId="0" applyFont="1" applyFill="1" applyBorder="1" applyAlignment="1" applyProtection="1">
      <alignment horizontal="center" vertical="center" shrinkToFit="1"/>
    </xf>
    <xf numFmtId="0" fontId="229" fillId="0" borderId="0" xfId="0" applyFont="1" applyAlignment="1">
      <alignment vertical="center"/>
    </xf>
    <xf numFmtId="38" fontId="218" fillId="0" borderId="0" xfId="36" applyFont="1" applyAlignment="1" applyProtection="1"/>
    <xf numFmtId="0" fontId="218" fillId="25" borderId="0" xfId="0" applyFont="1" applyFill="1" applyBorder="1" applyAlignment="1"/>
    <xf numFmtId="186" fontId="234" fillId="0" borderId="0" xfId="0" applyNumberFormat="1" applyFont="1" applyAlignment="1">
      <alignment horizontal="center" vertical="center" shrinkToFit="1"/>
    </xf>
    <xf numFmtId="38" fontId="2" fillId="0" borderId="44" xfId="35" applyFont="1" applyFill="1" applyBorder="1" applyAlignment="1">
      <alignment horizontal="center" vertical="center"/>
    </xf>
    <xf numFmtId="38" fontId="2" fillId="0" borderId="115" xfId="35" applyFont="1" applyFill="1" applyBorder="1" applyAlignment="1" applyProtection="1">
      <alignment vertical="center"/>
    </xf>
    <xf numFmtId="0" fontId="74" fillId="0" borderId="19" xfId="0" applyFont="1" applyFill="1" applyBorder="1" applyAlignment="1" applyProtection="1">
      <alignment horizontal="center" vertical="center"/>
    </xf>
    <xf numFmtId="38" fontId="12" fillId="0" borderId="190" xfId="35" applyFont="1" applyFill="1" applyBorder="1" applyAlignment="1" applyProtection="1">
      <alignment vertical="center"/>
    </xf>
    <xf numFmtId="0" fontId="2" fillId="0" borderId="164" xfId="0" applyFont="1" applyFill="1" applyBorder="1" applyAlignment="1">
      <alignment horizontal="center" vertical="center"/>
    </xf>
    <xf numFmtId="0" fontId="2" fillId="25" borderId="164" xfId="0" applyFont="1" applyFill="1" applyBorder="1" applyAlignment="1" applyProtection="1">
      <alignment vertical="center" shrinkToFit="1"/>
    </xf>
    <xf numFmtId="38" fontId="12" fillId="25" borderId="190" xfId="35" applyFont="1" applyFill="1" applyBorder="1" applyAlignment="1">
      <alignment vertical="center" shrinkToFit="1"/>
    </xf>
    <xf numFmtId="38" fontId="27" fillId="25" borderId="191" xfId="35" applyFont="1" applyFill="1" applyBorder="1" applyAlignment="1" applyProtection="1">
      <alignment vertical="center"/>
    </xf>
    <xf numFmtId="0" fontId="2" fillId="0" borderId="31" xfId="0" applyFont="1" applyFill="1" applyBorder="1" applyAlignment="1">
      <alignment vertical="center" shrinkToFit="1"/>
    </xf>
    <xf numFmtId="0" fontId="4" fillId="0" borderId="131" xfId="0" applyFont="1" applyFill="1" applyBorder="1" applyAlignment="1">
      <alignment horizontal="center" vertical="center"/>
    </xf>
    <xf numFmtId="0" fontId="2" fillId="0" borderId="29" xfId="0" applyFont="1" applyFill="1" applyBorder="1" applyAlignment="1">
      <alignment vertical="center" shrinkToFit="1"/>
    </xf>
    <xf numFmtId="0" fontId="11" fillId="0" borderId="0" xfId="0" applyFont="1" applyAlignment="1">
      <alignment vertical="center"/>
    </xf>
    <xf numFmtId="0" fontId="218" fillId="25" borderId="0" xfId="0" applyFont="1" applyFill="1" applyBorder="1" applyAlignment="1" applyProtection="1">
      <alignment vertical="center"/>
    </xf>
    <xf numFmtId="0" fontId="218" fillId="0" borderId="0" xfId="0" applyFont="1" applyAlignment="1">
      <alignment vertical="center"/>
    </xf>
    <xf numFmtId="0" fontId="61" fillId="25" borderId="90" xfId="0" applyFont="1" applyFill="1" applyBorder="1" applyAlignment="1" applyProtection="1">
      <alignment horizontal="left" vertical="center"/>
    </xf>
    <xf numFmtId="0" fontId="61" fillId="25" borderId="88" xfId="0" applyFont="1" applyFill="1" applyBorder="1" applyAlignment="1" applyProtection="1">
      <alignment horizontal="left" vertical="center"/>
    </xf>
    <xf numFmtId="38" fontId="61" fillId="25" borderId="88" xfId="35" applyFont="1" applyFill="1" applyBorder="1" applyAlignment="1" applyProtection="1">
      <alignment horizontal="left" vertical="center"/>
    </xf>
    <xf numFmtId="0" fontId="61" fillId="25" borderId="116" xfId="0" applyFont="1" applyFill="1" applyBorder="1" applyAlignment="1" applyProtection="1">
      <alignment horizontal="left" vertical="center"/>
    </xf>
    <xf numFmtId="0" fontId="4" fillId="25" borderId="116" xfId="0" applyFont="1" applyFill="1" applyBorder="1" applyAlignment="1" applyProtection="1">
      <alignment horizontal="left" vertical="center" shrinkToFit="1"/>
    </xf>
    <xf numFmtId="0" fontId="76" fillId="25" borderId="116" xfId="0" applyFont="1" applyFill="1" applyBorder="1" applyAlignment="1" applyProtection="1">
      <alignment horizontal="left" vertical="center"/>
    </xf>
    <xf numFmtId="0" fontId="76" fillId="25" borderId="182" xfId="0" applyFont="1" applyFill="1" applyBorder="1" applyAlignment="1" applyProtection="1">
      <alignment horizontal="left" vertical="center"/>
    </xf>
    <xf numFmtId="0" fontId="61" fillId="25" borderId="192" xfId="0" applyFont="1" applyFill="1" applyBorder="1" applyAlignment="1" applyProtection="1">
      <alignment horizontal="left" vertical="center"/>
    </xf>
    <xf numFmtId="0" fontId="2" fillId="25" borderId="40" xfId="0" applyFont="1" applyFill="1" applyBorder="1" applyAlignment="1">
      <alignment vertical="center" shrinkToFit="1"/>
    </xf>
    <xf numFmtId="0" fontId="2" fillId="25" borderId="98" xfId="0" applyFont="1" applyFill="1" applyBorder="1" applyAlignment="1">
      <alignment vertical="center" shrinkToFit="1"/>
    </xf>
    <xf numFmtId="0" fontId="235" fillId="0" borderId="31" xfId="0" applyFont="1" applyFill="1" applyBorder="1" applyAlignment="1" applyProtection="1">
      <alignment horizontal="center" vertical="center"/>
    </xf>
    <xf numFmtId="0" fontId="218" fillId="25" borderId="0" xfId="0" applyFont="1" applyFill="1" applyBorder="1" applyAlignment="1" applyProtection="1">
      <alignment horizontal="left" vertical="center"/>
    </xf>
    <xf numFmtId="38" fontId="218" fillId="25" borderId="0" xfId="35" applyFont="1" applyFill="1" applyBorder="1" applyAlignment="1" applyProtection="1">
      <alignment vertical="center"/>
    </xf>
    <xf numFmtId="0" fontId="221" fillId="25" borderId="0" xfId="0" applyFont="1" applyFill="1" applyBorder="1" applyProtection="1"/>
    <xf numFmtId="0" fontId="218" fillId="25" borderId="0" xfId="0" applyFont="1" applyFill="1" applyBorder="1" applyProtection="1"/>
    <xf numFmtId="0" fontId="236" fillId="25" borderId="0" xfId="0" applyFont="1" applyFill="1" applyBorder="1" applyProtection="1"/>
    <xf numFmtId="0" fontId="218" fillId="25" borderId="0" xfId="0" applyFont="1" applyFill="1" applyBorder="1" applyAlignment="1">
      <alignment vertical="center"/>
    </xf>
    <xf numFmtId="38" fontId="47" fillId="0" borderId="130" xfId="35" applyFont="1" applyFill="1" applyBorder="1" applyAlignment="1" applyProtection="1">
      <alignment vertical="center"/>
    </xf>
    <xf numFmtId="0" fontId="4" fillId="0" borderId="94" xfId="0" applyFont="1" applyFill="1" applyBorder="1" applyAlignment="1">
      <alignment horizontal="center" vertical="center" shrinkToFit="1"/>
    </xf>
    <xf numFmtId="38" fontId="47" fillId="0" borderId="191" xfId="35" applyFont="1" applyFill="1" applyBorder="1" applyAlignment="1" applyProtection="1">
      <alignment vertical="center"/>
    </xf>
    <xf numFmtId="38" fontId="47" fillId="25" borderId="130" xfId="35" applyFont="1" applyFill="1" applyBorder="1" applyAlignment="1" applyProtection="1">
      <alignment vertical="center" shrinkToFit="1"/>
    </xf>
    <xf numFmtId="38" fontId="47" fillId="25" borderId="191" xfId="35" applyFont="1" applyFill="1" applyBorder="1" applyAlignment="1" applyProtection="1">
      <alignment vertical="center" shrinkToFit="1"/>
    </xf>
    <xf numFmtId="0" fontId="2" fillId="25" borderId="46" xfId="0" applyFont="1" applyFill="1" applyBorder="1" applyAlignment="1" applyProtection="1">
      <alignment vertical="center" shrinkToFit="1"/>
    </xf>
    <xf numFmtId="0" fontId="25" fillId="25" borderId="0" xfId="0" applyFont="1" applyFill="1" applyBorder="1" applyAlignment="1"/>
    <xf numFmtId="0" fontId="149" fillId="25" borderId="0" xfId="0" applyFont="1" applyFill="1" applyBorder="1" applyAlignment="1"/>
    <xf numFmtId="38" fontId="4" fillId="0" borderId="38" xfId="35" applyFont="1" applyFill="1" applyBorder="1" applyAlignment="1" applyProtection="1">
      <alignment vertical="center"/>
    </xf>
    <xf numFmtId="0" fontId="18" fillId="0" borderId="106" xfId="0" applyFont="1" applyFill="1" applyBorder="1" applyAlignment="1" applyProtection="1">
      <alignment vertical="center"/>
    </xf>
    <xf numFmtId="38" fontId="7" fillId="0" borderId="53" xfId="35" applyFont="1" applyFill="1" applyBorder="1" applyAlignment="1" applyProtection="1">
      <alignment vertical="center"/>
    </xf>
    <xf numFmtId="38" fontId="14" fillId="0" borderId="107" xfId="35" applyFont="1" applyBorder="1" applyAlignment="1" applyProtection="1">
      <alignment vertical="center"/>
      <protection locked="0"/>
    </xf>
    <xf numFmtId="0" fontId="192" fillId="0" borderId="0" xfId="0" applyFont="1" applyAlignment="1">
      <alignment horizontal="center"/>
    </xf>
    <xf numFmtId="0" fontId="192" fillId="0" borderId="0" xfId="0" applyFont="1"/>
    <xf numFmtId="0" fontId="40" fillId="0" borderId="0" xfId="0" applyFont="1"/>
    <xf numFmtId="0" fontId="193" fillId="0" borderId="0" xfId="0" applyFont="1"/>
    <xf numFmtId="0" fontId="35" fillId="0" borderId="0" xfId="0" applyFont="1"/>
    <xf numFmtId="49" fontId="35" fillId="0" borderId="0" xfId="0" applyNumberFormat="1" applyFont="1" applyAlignment="1">
      <alignment horizontal="center" vertical="center"/>
    </xf>
    <xf numFmtId="0" fontId="35" fillId="0" borderId="0" xfId="0" applyFont="1" applyAlignment="1">
      <alignment vertical="center"/>
    </xf>
    <xf numFmtId="0" fontId="193" fillId="0" borderId="0" xfId="0" applyFont="1" applyAlignment="1">
      <alignment horizontal="center" vertical="center"/>
    </xf>
    <xf numFmtId="0" fontId="193" fillId="0" borderId="0" xfId="0" applyFont="1" applyAlignment="1">
      <alignment horizontal="left" vertical="center"/>
    </xf>
    <xf numFmtId="0" fontId="194" fillId="0" borderId="0" xfId="0" applyFont="1"/>
    <xf numFmtId="0" fontId="152" fillId="0" borderId="0" xfId="0" applyFont="1"/>
    <xf numFmtId="0" fontId="195" fillId="0" borderId="0" xfId="0" applyFont="1"/>
    <xf numFmtId="0" fontId="195" fillId="0" borderId="0" xfId="0" applyFont="1" applyAlignment="1">
      <alignment horizontal="center"/>
    </xf>
    <xf numFmtId="49" fontId="153" fillId="0" borderId="0" xfId="0" applyNumberFormat="1" applyFont="1" applyAlignment="1">
      <alignment vertical="center"/>
    </xf>
    <xf numFmtId="0" fontId="153" fillId="0" borderId="0" xfId="0" applyFont="1"/>
    <xf numFmtId="49" fontId="154" fillId="0" borderId="0" xfId="0" applyNumberFormat="1" applyFont="1" applyAlignment="1">
      <alignment horizontal="left" vertical="center"/>
    </xf>
    <xf numFmtId="49" fontId="30" fillId="0" borderId="0" xfId="0" applyNumberFormat="1" applyFont="1" applyAlignment="1">
      <alignment horizontal="left" vertical="center"/>
    </xf>
    <xf numFmtId="49" fontId="155" fillId="0" borderId="0" xfId="0" applyNumberFormat="1" applyFont="1" applyAlignment="1">
      <alignment vertical="center"/>
    </xf>
    <xf numFmtId="49" fontId="27" fillId="0" borderId="0" xfId="0" applyNumberFormat="1" applyFont="1" applyAlignment="1">
      <alignment vertical="center"/>
    </xf>
    <xf numFmtId="0" fontId="30" fillId="0" borderId="0" xfId="0" applyFont="1" applyAlignment="1">
      <alignment vertical="center"/>
    </xf>
    <xf numFmtId="0" fontId="196" fillId="0" borderId="0" xfId="0" applyFont="1"/>
    <xf numFmtId="49" fontId="27" fillId="0" borderId="0" xfId="0" applyNumberFormat="1" applyFont="1" applyAlignment="1">
      <alignment horizontal="center" vertical="center"/>
    </xf>
    <xf numFmtId="0" fontId="197" fillId="0" borderId="0" xfId="0" applyFont="1"/>
    <xf numFmtId="0" fontId="30" fillId="0" borderId="0" xfId="0" applyFont="1" applyAlignment="1">
      <alignment horizontal="left" vertical="center"/>
    </xf>
    <xf numFmtId="0" fontId="198" fillId="0" borderId="0" xfId="0" applyFont="1"/>
    <xf numFmtId="0" fontId="199" fillId="0" borderId="0" xfId="0" applyFont="1"/>
    <xf numFmtId="49" fontId="30" fillId="0" borderId="0" xfId="0" applyNumberFormat="1" applyFont="1" applyAlignment="1">
      <alignment horizontal="center" vertical="center"/>
    </xf>
    <xf numFmtId="49" fontId="156" fillId="0" borderId="0" xfId="0" applyNumberFormat="1" applyFont="1" applyAlignment="1">
      <alignment horizontal="left" vertical="center"/>
    </xf>
    <xf numFmtId="0" fontId="0" fillId="0" borderId="0" xfId="0" applyFont="1" applyAlignment="1">
      <alignment vertical="center"/>
    </xf>
    <xf numFmtId="0" fontId="0" fillId="25" borderId="0" xfId="0" applyFont="1" applyFill="1" applyProtection="1"/>
    <xf numFmtId="0" fontId="190" fillId="25" borderId="0" xfId="0" applyFont="1" applyFill="1" applyBorder="1" applyAlignment="1">
      <alignment vertical="center"/>
    </xf>
    <xf numFmtId="0" fontId="25" fillId="25" borderId="0" xfId="0" applyFont="1" applyFill="1" applyBorder="1"/>
    <xf numFmtId="0" fontId="237" fillId="0" borderId="0" xfId="0" applyFont="1" applyFill="1" applyBorder="1"/>
    <xf numFmtId="0" fontId="238" fillId="0" borderId="0" xfId="0" applyFont="1" applyFill="1" applyBorder="1" applyAlignment="1"/>
    <xf numFmtId="0" fontId="4" fillId="25" borderId="18" xfId="0" applyFont="1" applyFill="1" applyBorder="1" applyAlignment="1">
      <alignment horizontal="center" vertical="center" shrinkToFit="1"/>
    </xf>
    <xf numFmtId="38" fontId="2" fillId="0" borderId="0" xfId="35" applyFont="1" applyFill="1" applyBorder="1" applyAlignment="1" applyProtection="1">
      <alignment horizontal="left" vertical="center"/>
    </xf>
    <xf numFmtId="38" fontId="68" fillId="25" borderId="65" xfId="35" applyFont="1" applyFill="1" applyBorder="1" applyAlignment="1">
      <alignment horizontal="left" vertical="center"/>
    </xf>
    <xf numFmtId="38" fontId="68" fillId="25" borderId="105" xfId="35" applyFont="1" applyFill="1" applyBorder="1" applyAlignment="1">
      <alignment horizontal="left" vertical="center"/>
    </xf>
    <xf numFmtId="38" fontId="68" fillId="25" borderId="58" xfId="35" applyFont="1" applyFill="1" applyBorder="1" applyAlignment="1">
      <alignment horizontal="left" vertical="center"/>
    </xf>
    <xf numFmtId="38" fontId="68" fillId="25" borderId="31" xfId="35" applyFont="1" applyFill="1" applyBorder="1" applyAlignment="1">
      <alignment horizontal="left" vertical="center"/>
    </xf>
    <xf numFmtId="38" fontId="68" fillId="25" borderId="96" xfId="35" applyFont="1" applyFill="1" applyBorder="1" applyAlignment="1">
      <alignment horizontal="left" vertical="center"/>
    </xf>
    <xf numFmtId="0" fontId="223" fillId="0" borderId="31" xfId="0" applyFont="1" applyFill="1" applyBorder="1" applyAlignment="1">
      <alignment horizontal="center" vertical="center"/>
    </xf>
    <xf numFmtId="38" fontId="84" fillId="0" borderId="79" xfId="35" applyFont="1" applyFill="1" applyBorder="1" applyAlignment="1" applyProtection="1">
      <alignment vertical="center"/>
    </xf>
    <xf numFmtId="0" fontId="4" fillId="25" borderId="175" xfId="0" applyFont="1" applyFill="1" applyBorder="1" applyAlignment="1" applyProtection="1">
      <alignment vertical="center"/>
    </xf>
    <xf numFmtId="38" fontId="239" fillId="25" borderId="90" xfId="35" applyFont="1" applyFill="1" applyBorder="1" applyAlignment="1">
      <alignment horizontal="center" vertical="center" shrinkToFit="1"/>
    </xf>
    <xf numFmtId="38" fontId="240" fillId="0" borderId="18" xfId="35" applyFont="1" applyFill="1" applyBorder="1" applyAlignment="1">
      <alignment vertical="center"/>
    </xf>
    <xf numFmtId="38" fontId="240" fillId="25" borderId="103" xfId="35" applyFont="1" applyFill="1" applyBorder="1" applyAlignment="1" applyProtection="1">
      <alignment vertical="center"/>
    </xf>
    <xf numFmtId="38" fontId="240" fillId="0" borderId="18" xfId="35" applyFont="1" applyFill="1" applyBorder="1" applyAlignment="1" applyProtection="1">
      <alignment vertical="center"/>
    </xf>
    <xf numFmtId="0" fontId="230" fillId="0" borderId="29" xfId="0" applyFont="1" applyFill="1" applyBorder="1" applyAlignment="1" applyProtection="1">
      <alignment vertical="center" shrinkToFit="1"/>
    </xf>
    <xf numFmtId="38" fontId="7" fillId="25" borderId="193" xfId="35" applyFont="1" applyFill="1" applyBorder="1" applyAlignment="1" applyProtection="1">
      <alignment vertical="center"/>
    </xf>
    <xf numFmtId="0" fontId="0" fillId="0" borderId="0" xfId="0" applyAlignment="1">
      <alignment horizontal="right"/>
    </xf>
    <xf numFmtId="0" fontId="0" fillId="0" borderId="0" xfId="0" applyAlignment="1">
      <alignment horizontal="left"/>
    </xf>
    <xf numFmtId="31" fontId="0" fillId="0" borderId="0" xfId="0" applyNumberFormat="1" applyAlignment="1">
      <alignment horizontal="right"/>
    </xf>
    <xf numFmtId="0" fontId="55" fillId="25" borderId="69" xfId="0" applyFont="1" applyFill="1" applyBorder="1" applyAlignment="1" applyProtection="1">
      <alignment horizontal="left" vertical="center" shrinkToFit="1"/>
    </xf>
    <xf numFmtId="0" fontId="68" fillId="25" borderId="101"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0" fontId="86" fillId="25" borderId="0" xfId="0" applyFont="1" applyFill="1" applyBorder="1" applyAlignment="1" applyProtection="1">
      <alignment vertical="center"/>
    </xf>
    <xf numFmtId="0" fontId="86" fillId="25" borderId="0" xfId="0" applyFont="1" applyFill="1" applyBorder="1" applyAlignment="1" applyProtection="1">
      <alignment horizontal="right" vertical="center"/>
    </xf>
    <xf numFmtId="38" fontId="86" fillId="25" borderId="0" xfId="35" applyFont="1" applyFill="1" applyBorder="1" applyAlignment="1" applyProtection="1">
      <alignment vertical="center"/>
    </xf>
    <xf numFmtId="0" fontId="86" fillId="25" borderId="0" xfId="0" applyFont="1" applyFill="1" applyBorder="1" applyAlignment="1" applyProtection="1">
      <alignment horizontal="center" vertical="center"/>
    </xf>
    <xf numFmtId="0" fontId="61" fillId="25" borderId="0" xfId="0" applyFont="1" applyFill="1" applyBorder="1" applyAlignment="1" applyProtection="1">
      <alignment horizontal="center" vertical="center"/>
    </xf>
    <xf numFmtId="0" fontId="4" fillId="25" borderId="93" xfId="0" applyFont="1" applyFill="1" applyBorder="1" applyAlignment="1" applyProtection="1">
      <alignment horizontal="left" vertical="center"/>
    </xf>
    <xf numFmtId="0" fontId="4" fillId="25" borderId="88" xfId="0" applyFont="1" applyFill="1" applyBorder="1" applyAlignment="1" applyProtection="1">
      <alignment horizontal="left" vertical="center"/>
    </xf>
    <xf numFmtId="0" fontId="17" fillId="25" borderId="88" xfId="0" applyFont="1" applyFill="1" applyBorder="1" applyAlignment="1" applyProtection="1">
      <alignment horizontal="left" vertical="center"/>
    </xf>
    <xf numFmtId="0" fontId="61" fillId="25" borderId="194" xfId="0" applyFont="1" applyFill="1" applyBorder="1" applyAlignment="1" applyProtection="1">
      <alignment horizontal="center" vertical="center"/>
    </xf>
    <xf numFmtId="0" fontId="55" fillId="25" borderId="159" xfId="0" applyFont="1" applyFill="1" applyBorder="1" applyAlignment="1" applyProtection="1">
      <alignment horizontal="left" vertical="center" shrinkToFit="1"/>
    </xf>
    <xf numFmtId="0" fontId="68" fillId="25" borderId="31" xfId="0" applyFont="1" applyFill="1" applyBorder="1" applyAlignment="1" applyProtection="1">
      <alignment horizontal="left" vertical="center"/>
    </xf>
    <xf numFmtId="0" fontId="235" fillId="25" borderId="31" xfId="0" applyFont="1" applyFill="1" applyBorder="1" applyAlignment="1" applyProtection="1">
      <alignment horizontal="left" vertical="center"/>
    </xf>
    <xf numFmtId="0" fontId="235" fillId="25" borderId="58" xfId="0" applyFont="1" applyFill="1" applyBorder="1" applyAlignment="1" applyProtection="1">
      <alignment horizontal="left" vertical="center"/>
    </xf>
    <xf numFmtId="0" fontId="68" fillId="25" borderId="33" xfId="0" applyFont="1" applyFill="1" applyBorder="1" applyAlignment="1" applyProtection="1">
      <alignment horizontal="left" vertical="center"/>
    </xf>
    <xf numFmtId="0" fontId="23" fillId="25" borderId="20" xfId="0" applyFont="1" applyFill="1" applyBorder="1" applyAlignment="1" applyProtection="1">
      <alignment horizontal="left" vertical="center"/>
    </xf>
    <xf numFmtId="0" fontId="4" fillId="25" borderId="0" xfId="0" applyFont="1" applyFill="1" applyBorder="1" applyAlignment="1" applyProtection="1">
      <alignment horizontal="left"/>
    </xf>
    <xf numFmtId="0" fontId="39" fillId="25" borderId="0" xfId="0" applyFont="1" applyFill="1" applyBorder="1" applyAlignment="1" applyProtection="1">
      <alignment horizontal="left"/>
    </xf>
    <xf numFmtId="0" fontId="7" fillId="25" borderId="0" xfId="0" applyFont="1" applyFill="1" applyBorder="1" applyAlignment="1" applyProtection="1">
      <alignment horizontal="left"/>
    </xf>
    <xf numFmtId="0" fontId="7" fillId="25" borderId="0" xfId="0" applyFont="1" applyFill="1" applyBorder="1" applyAlignment="1">
      <alignment horizontal="left"/>
    </xf>
    <xf numFmtId="38" fontId="241" fillId="25" borderId="77" xfId="35" applyFont="1" applyFill="1" applyBorder="1" applyAlignment="1" applyProtection="1">
      <alignment horizontal="right" vertical="center"/>
      <protection locked="0"/>
    </xf>
    <xf numFmtId="0" fontId="4" fillId="25" borderId="192" xfId="0" applyFont="1" applyFill="1" applyBorder="1" applyAlignment="1" applyProtection="1">
      <alignment horizontal="left" vertical="center"/>
    </xf>
    <xf numFmtId="38" fontId="65" fillId="25" borderId="31" xfId="35" applyFont="1" applyFill="1" applyBorder="1" applyAlignment="1" applyProtection="1">
      <alignment vertical="center"/>
    </xf>
    <xf numFmtId="0" fontId="100" fillId="24" borderId="184" xfId="0" applyFont="1" applyFill="1" applyBorder="1" applyAlignment="1" applyProtection="1">
      <alignment horizontal="center" vertical="center"/>
    </xf>
    <xf numFmtId="38" fontId="83" fillId="25" borderId="34" xfId="35" applyFont="1" applyFill="1" applyBorder="1" applyAlignment="1" applyProtection="1">
      <alignment vertical="center"/>
    </xf>
    <xf numFmtId="0" fontId="17" fillId="25" borderId="174" xfId="0" applyFont="1" applyFill="1" applyBorder="1" applyAlignment="1" applyProtection="1">
      <alignment horizontal="right" vertical="center"/>
    </xf>
    <xf numFmtId="38" fontId="2" fillId="0" borderId="112" xfId="35" applyFont="1" applyFill="1" applyBorder="1" applyAlignment="1" applyProtection="1">
      <alignment vertical="center"/>
    </xf>
    <xf numFmtId="38" fontId="48" fillId="0" borderId="130" xfId="35" applyFont="1" applyFill="1" applyBorder="1" applyAlignment="1" applyProtection="1">
      <alignment vertical="center"/>
    </xf>
    <xf numFmtId="0" fontId="17" fillId="0" borderId="94" xfId="0" applyFont="1" applyFill="1" applyBorder="1" applyAlignment="1" applyProtection="1">
      <alignment horizontal="center" vertical="center" shrinkToFit="1"/>
    </xf>
    <xf numFmtId="0" fontId="4" fillId="0" borderId="98" xfId="0" applyFont="1" applyFill="1" applyBorder="1" applyAlignment="1" applyProtection="1">
      <alignment horizontal="center" vertical="center"/>
    </xf>
    <xf numFmtId="0" fontId="242" fillId="25" borderId="0" xfId="0" applyFont="1" applyFill="1" applyBorder="1" applyAlignment="1" applyProtection="1">
      <alignment vertical="center"/>
    </xf>
    <xf numFmtId="0" fontId="4" fillId="0" borderId="29" xfId="0" applyFont="1" applyFill="1" applyBorder="1" applyAlignment="1" applyProtection="1">
      <alignment vertical="center"/>
    </xf>
    <xf numFmtId="38" fontId="47" fillId="25" borderId="53" xfId="35" applyFont="1" applyFill="1" applyBorder="1" applyAlignment="1" applyProtection="1">
      <alignment vertical="center"/>
    </xf>
    <xf numFmtId="0" fontId="11" fillId="25" borderId="0" xfId="0" applyFont="1" applyFill="1" applyProtection="1"/>
    <xf numFmtId="38" fontId="2" fillId="25" borderId="112" xfId="35" applyFont="1" applyFill="1" applyBorder="1" applyAlignment="1" applyProtection="1">
      <alignment vertical="center"/>
    </xf>
    <xf numFmtId="38" fontId="27" fillId="0" borderId="130" xfId="35" applyFont="1" applyFill="1" applyBorder="1" applyAlignment="1" applyProtection="1">
      <alignment vertical="center"/>
    </xf>
    <xf numFmtId="0" fontId="17" fillId="0" borderId="139" xfId="0" applyFont="1" applyFill="1" applyBorder="1" applyAlignment="1" applyProtection="1">
      <alignment horizontal="center" vertical="center" shrinkToFit="1"/>
    </xf>
    <xf numFmtId="38" fontId="30" fillId="25" borderId="195" xfId="35" applyFont="1" applyFill="1" applyBorder="1" applyAlignment="1" applyProtection="1">
      <alignment horizontal="right" vertical="center"/>
    </xf>
    <xf numFmtId="38" fontId="22" fillId="25" borderId="26" xfId="35" applyFont="1" applyFill="1" applyBorder="1" applyAlignment="1" applyProtection="1">
      <alignment horizontal="center" vertical="center" shrinkToFit="1"/>
    </xf>
    <xf numFmtId="38" fontId="220" fillId="0" borderId="58" xfId="35" applyFont="1" applyFill="1" applyBorder="1" applyAlignment="1" applyProtection="1">
      <alignment vertical="top" wrapText="1" shrinkToFit="1"/>
    </xf>
    <xf numFmtId="38" fontId="220" fillId="0" borderId="0" xfId="35" applyFont="1" applyFill="1" applyBorder="1" applyAlignment="1" applyProtection="1">
      <alignment vertical="top" wrapText="1" shrinkToFit="1"/>
    </xf>
    <xf numFmtId="38" fontId="220" fillId="0" borderId="98" xfId="35" applyFont="1" applyFill="1" applyBorder="1" applyAlignment="1" applyProtection="1">
      <alignment vertical="top" wrapText="1" shrinkToFit="1"/>
    </xf>
    <xf numFmtId="38" fontId="220" fillId="0" borderId="79" xfId="35" applyFont="1" applyFill="1" applyBorder="1" applyAlignment="1" applyProtection="1">
      <alignment vertical="top" wrapText="1" shrinkToFit="1"/>
    </xf>
    <xf numFmtId="38" fontId="220" fillId="0" borderId="84" xfId="35" applyFont="1" applyFill="1" applyBorder="1" applyAlignment="1" applyProtection="1">
      <alignment vertical="top" wrapText="1" shrinkToFit="1"/>
    </xf>
    <xf numFmtId="0" fontId="17" fillId="25" borderId="138" xfId="0" applyFont="1" applyFill="1" applyBorder="1" applyAlignment="1" applyProtection="1">
      <alignment horizontal="center" vertical="center" shrinkToFit="1"/>
    </xf>
    <xf numFmtId="0" fontId="97" fillId="25" borderId="0" xfId="0" applyFont="1" applyFill="1" applyAlignment="1">
      <alignment horizontal="center" vertical="top" textRotation="255"/>
    </xf>
    <xf numFmtId="0" fontId="74" fillId="25" borderId="0" xfId="0" applyFont="1" applyFill="1" applyBorder="1" applyAlignment="1">
      <alignment horizontal="center" vertical="center"/>
    </xf>
    <xf numFmtId="0" fontId="45" fillId="25" borderId="0" xfId="0" applyFont="1" applyFill="1" applyBorder="1" applyAlignment="1">
      <alignment horizontal="center" vertical="center"/>
    </xf>
    <xf numFmtId="38" fontId="12" fillId="25" borderId="0" xfId="0" applyNumberFormat="1" applyFont="1" applyFill="1" applyBorder="1" applyAlignment="1">
      <alignment vertical="center" shrinkToFit="1"/>
    </xf>
    <xf numFmtId="0" fontId="12" fillId="25" borderId="0" xfId="0" applyFont="1" applyFill="1" applyBorder="1" applyAlignment="1">
      <alignment vertical="center" shrinkToFit="1"/>
    </xf>
    <xf numFmtId="38" fontId="84" fillId="25" borderId="0" xfId="35" applyFont="1" applyFill="1" applyBorder="1" applyAlignment="1">
      <alignment vertical="center"/>
    </xf>
    <xf numFmtId="49" fontId="2" fillId="0" borderId="196" xfId="36" applyNumberFormat="1" applyFont="1" applyFill="1" applyBorder="1" applyAlignment="1" applyProtection="1">
      <alignment horizontal="center" vertical="center" shrinkToFit="1"/>
      <protection locked="0"/>
    </xf>
    <xf numFmtId="0" fontId="74" fillId="0" borderId="90" xfId="0" applyFont="1" applyFill="1" applyBorder="1" applyAlignment="1">
      <alignment horizontal="center" vertical="center"/>
    </xf>
    <xf numFmtId="0" fontId="4" fillId="0" borderId="112" xfId="0" applyFont="1" applyFill="1" applyBorder="1" applyAlignment="1">
      <alignment vertical="center"/>
    </xf>
    <xf numFmtId="0" fontId="2" fillId="0" borderId="22" xfId="0" applyFont="1" applyFill="1" applyBorder="1" applyAlignment="1">
      <alignment horizontal="center" vertical="center"/>
    </xf>
    <xf numFmtId="38" fontId="2" fillId="0" borderId="163" xfId="35" applyFont="1" applyFill="1" applyBorder="1" applyAlignment="1">
      <alignment vertical="center"/>
    </xf>
    <xf numFmtId="0" fontId="74" fillId="0" borderId="20" xfId="0" applyFont="1" applyFill="1" applyBorder="1" applyAlignment="1">
      <alignment horizontal="center" vertical="center"/>
    </xf>
    <xf numFmtId="38" fontId="12" fillId="0" borderId="121" xfId="35" applyFont="1" applyFill="1" applyBorder="1" applyAlignment="1">
      <alignment vertical="center"/>
    </xf>
    <xf numFmtId="38" fontId="84" fillId="0" borderId="83" xfId="35" applyFont="1" applyFill="1" applyBorder="1" applyAlignment="1" applyProtection="1">
      <alignment vertical="center"/>
      <protection locked="0"/>
    </xf>
    <xf numFmtId="38" fontId="4" fillId="25" borderId="37" xfId="35" applyFont="1" applyFill="1" applyBorder="1" applyAlignment="1">
      <alignment horizontal="center" vertical="center" shrinkToFit="1"/>
    </xf>
    <xf numFmtId="0" fontId="27" fillId="25" borderId="30" xfId="0" applyFont="1" applyFill="1" applyBorder="1" applyAlignment="1" applyProtection="1">
      <alignment vertical="center"/>
    </xf>
    <xf numFmtId="38" fontId="4" fillId="25" borderId="197" xfId="35" applyFont="1" applyFill="1" applyBorder="1" applyAlignment="1">
      <alignment horizontal="center" vertical="center" shrinkToFit="1"/>
    </xf>
    <xf numFmtId="0" fontId="62" fillId="25" borderId="0" xfId="0" applyFont="1" applyFill="1" applyBorder="1" applyAlignment="1">
      <alignment horizontal="center" vertical="center"/>
    </xf>
    <xf numFmtId="38" fontId="4" fillId="25" borderId="49" xfId="0" applyNumberFormat="1" applyFont="1" applyFill="1" applyBorder="1" applyAlignment="1">
      <alignment horizontal="center" vertical="center"/>
    </xf>
    <xf numFmtId="38" fontId="83" fillId="25" borderId="198" xfId="35" applyFont="1" applyFill="1" applyBorder="1" applyAlignment="1" applyProtection="1">
      <alignment vertical="center"/>
      <protection locked="0"/>
    </xf>
    <xf numFmtId="0" fontId="61" fillId="25" borderId="0" xfId="0" applyFont="1" applyFill="1" applyBorder="1" applyAlignment="1" applyProtection="1">
      <alignment vertical="center"/>
    </xf>
    <xf numFmtId="38" fontId="83" fillId="0" borderId="199" xfId="35" applyFont="1" applyFill="1" applyBorder="1" applyAlignment="1" applyProtection="1">
      <alignment vertical="center"/>
      <protection locked="0"/>
    </xf>
    <xf numFmtId="38" fontId="83" fillId="0" borderId="198" xfId="35" applyFont="1" applyFill="1" applyBorder="1" applyAlignment="1" applyProtection="1">
      <alignment vertical="center"/>
      <protection locked="0"/>
    </xf>
    <xf numFmtId="49" fontId="2" fillId="0" borderId="200" xfId="36" applyNumberFormat="1" applyFont="1" applyFill="1" applyBorder="1" applyAlignment="1" applyProtection="1">
      <alignment horizontal="center" vertical="center" shrinkToFit="1"/>
      <protection locked="0"/>
    </xf>
    <xf numFmtId="0" fontId="69" fillId="25" borderId="105" xfId="0" applyFont="1" applyFill="1" applyBorder="1" applyAlignment="1">
      <alignment horizontal="center" vertical="center"/>
    </xf>
    <xf numFmtId="0" fontId="10" fillId="25" borderId="201" xfId="0" applyFont="1" applyFill="1" applyBorder="1" applyAlignment="1">
      <alignment horizontal="center" vertical="center"/>
    </xf>
    <xf numFmtId="0" fontId="4" fillId="25" borderId="36" xfId="0" applyFont="1" applyFill="1" applyBorder="1" applyAlignment="1">
      <alignment vertical="center"/>
    </xf>
    <xf numFmtId="0" fontId="4" fillId="25" borderId="45" xfId="0" applyFont="1" applyFill="1" applyBorder="1" applyAlignment="1">
      <alignment vertical="center"/>
    </xf>
    <xf numFmtId="0" fontId="16" fillId="25" borderId="36" xfId="0" applyFont="1" applyFill="1" applyBorder="1" applyAlignment="1">
      <alignment vertical="center"/>
    </xf>
    <xf numFmtId="0" fontId="100" fillId="24" borderId="202" xfId="0" applyFont="1" applyFill="1" applyBorder="1" applyAlignment="1">
      <alignment horizontal="center" vertical="center"/>
    </xf>
    <xf numFmtId="38" fontId="83" fillId="25" borderId="203" xfId="35" applyFont="1" applyFill="1" applyBorder="1" applyAlignment="1" applyProtection="1">
      <alignment vertical="center"/>
      <protection locked="0"/>
    </xf>
    <xf numFmtId="38" fontId="83" fillId="25" borderId="204" xfId="35" applyFont="1" applyFill="1" applyBorder="1" applyAlignment="1" applyProtection="1">
      <alignment vertical="center"/>
      <protection locked="0"/>
    </xf>
    <xf numFmtId="38" fontId="83" fillId="25" borderId="205" xfId="35" applyFont="1" applyFill="1" applyBorder="1" applyAlignment="1" applyProtection="1">
      <alignment vertical="center"/>
      <protection locked="0"/>
    </xf>
    <xf numFmtId="0" fontId="223" fillId="0" borderId="18" xfId="0" applyFont="1" applyFill="1" applyBorder="1" applyAlignment="1" applyProtection="1">
      <alignment horizontal="center" vertical="center"/>
    </xf>
    <xf numFmtId="0" fontId="243" fillId="25" borderId="0" xfId="0" applyFont="1" applyFill="1" applyBorder="1" applyAlignment="1">
      <alignment vertical="center"/>
    </xf>
    <xf numFmtId="0" fontId="244" fillId="0" borderId="0" xfId="0" applyFont="1"/>
    <xf numFmtId="0" fontId="245" fillId="0" borderId="0" xfId="0" applyFont="1" applyAlignment="1" applyProtection="1">
      <alignment vertical="top" wrapText="1"/>
    </xf>
    <xf numFmtId="0" fontId="246" fillId="0" borderId="18" xfId="0" applyFont="1" applyFill="1" applyBorder="1" applyAlignment="1" applyProtection="1">
      <alignment horizontal="center" vertical="center"/>
    </xf>
    <xf numFmtId="0" fontId="243" fillId="25" borderId="0" xfId="0" applyFont="1" applyFill="1" applyBorder="1" applyAlignment="1"/>
    <xf numFmtId="0" fontId="211" fillId="0" borderId="0" xfId="0" applyFont="1" applyAlignment="1">
      <alignment vertical="center"/>
    </xf>
    <xf numFmtId="0" fontId="4" fillId="0" borderId="36" xfId="0" applyFont="1" applyFill="1" applyBorder="1" applyAlignment="1">
      <alignment vertical="center" shrinkToFit="1"/>
    </xf>
    <xf numFmtId="3" fontId="7" fillId="0" borderId="18" xfId="0" applyNumberFormat="1" applyFont="1" applyFill="1" applyBorder="1" applyAlignment="1">
      <alignment vertical="center" shrinkToFit="1"/>
    </xf>
    <xf numFmtId="38" fontId="12" fillId="25" borderId="31" xfId="36" applyFont="1" applyFill="1" applyBorder="1" applyAlignment="1">
      <alignment vertical="center" shrinkToFit="1"/>
    </xf>
    <xf numFmtId="38" fontId="12" fillId="25" borderId="118" xfId="36" applyFont="1" applyFill="1" applyBorder="1" applyAlignment="1">
      <alignment vertical="center" shrinkToFit="1"/>
    </xf>
    <xf numFmtId="0" fontId="39" fillId="25" borderId="31" xfId="0" applyFont="1" applyFill="1" applyBorder="1" applyAlignment="1">
      <alignment horizontal="center" vertical="center" shrinkToFit="1"/>
    </xf>
    <xf numFmtId="0" fontId="247" fillId="0" borderId="65" xfId="0" applyFont="1" applyFill="1" applyBorder="1" applyAlignment="1" applyProtection="1">
      <alignment horizontal="center" vertical="center"/>
    </xf>
    <xf numFmtId="0" fontId="247" fillId="25" borderId="18" xfId="0" applyFont="1" applyFill="1" applyBorder="1" applyAlignment="1">
      <alignment horizontal="center" vertical="center"/>
    </xf>
    <xf numFmtId="0" fontId="248" fillId="0" borderId="31" xfId="0" applyFont="1" applyFill="1" applyBorder="1" applyAlignment="1">
      <alignment horizontal="center" vertical="center"/>
    </xf>
    <xf numFmtId="0" fontId="10" fillId="25" borderId="0" xfId="0" applyFont="1" applyFill="1" applyBorder="1" applyAlignment="1" applyProtection="1">
      <alignment horizontal="center" vertical="center"/>
    </xf>
    <xf numFmtId="0" fontId="100" fillId="24" borderId="144" xfId="0" applyFont="1" applyFill="1" applyBorder="1" applyAlignment="1" applyProtection="1">
      <alignment horizontal="center" vertical="center"/>
    </xf>
    <xf numFmtId="0" fontId="4" fillId="25" borderId="194" xfId="0" applyFont="1" applyFill="1" applyBorder="1" applyAlignment="1" applyProtection="1">
      <alignment horizontal="left" vertical="center"/>
    </xf>
    <xf numFmtId="38" fontId="23" fillId="25" borderId="59" xfId="35" applyFont="1" applyFill="1" applyBorder="1" applyAlignment="1" applyProtection="1">
      <alignment horizontal="center" vertical="center"/>
    </xf>
    <xf numFmtId="38" fontId="83" fillId="25" borderId="108" xfId="35" applyFont="1" applyFill="1" applyBorder="1" applyAlignment="1" applyProtection="1">
      <alignment vertical="center"/>
      <protection locked="0"/>
    </xf>
    <xf numFmtId="38" fontId="83" fillId="25" borderId="78" xfId="35" applyFont="1" applyFill="1" applyBorder="1" applyAlignment="1" applyProtection="1">
      <alignment vertical="center"/>
      <protection locked="0"/>
    </xf>
    <xf numFmtId="0" fontId="249" fillId="0" borderId="0" xfId="0" applyFont="1" applyAlignment="1">
      <alignment vertical="center"/>
    </xf>
    <xf numFmtId="38" fontId="12" fillId="25" borderId="176" xfId="35" applyFont="1" applyFill="1" applyBorder="1" applyAlignment="1">
      <alignment vertical="center" shrinkToFit="1"/>
    </xf>
    <xf numFmtId="38" fontId="250" fillId="0" borderId="51" xfId="35" applyFont="1" applyFill="1" applyBorder="1" applyAlignment="1" applyProtection="1">
      <alignment vertical="center"/>
    </xf>
    <xf numFmtId="0" fontId="251" fillId="25" borderId="28" xfId="0" applyFont="1" applyFill="1" applyBorder="1" applyAlignment="1">
      <alignment vertical="center"/>
    </xf>
    <xf numFmtId="0" fontId="251" fillId="25" borderId="36" xfId="0" applyFont="1" applyFill="1" applyBorder="1" applyAlignment="1">
      <alignment vertical="center"/>
    </xf>
    <xf numFmtId="0" fontId="236" fillId="0" borderId="0" xfId="0" applyFont="1"/>
    <xf numFmtId="38" fontId="12" fillId="0" borderId="176" xfId="35" applyFont="1" applyFill="1" applyBorder="1" applyAlignment="1" applyProtection="1">
      <alignment vertical="center"/>
    </xf>
    <xf numFmtId="0" fontId="4" fillId="25" borderId="206" xfId="0" applyFont="1" applyFill="1" applyBorder="1" applyAlignment="1" applyProtection="1">
      <alignment vertical="center" shrinkToFit="1"/>
    </xf>
    <xf numFmtId="0" fontId="23" fillId="25" borderId="207" xfId="0" applyFont="1" applyFill="1" applyBorder="1" applyAlignment="1" applyProtection="1">
      <alignment horizontal="center" vertical="center"/>
    </xf>
    <xf numFmtId="38" fontId="7" fillId="25" borderId="208" xfId="35" applyFont="1" applyFill="1" applyBorder="1" applyAlignment="1" applyProtection="1">
      <alignment vertical="center"/>
    </xf>
    <xf numFmtId="0" fontId="4" fillId="25" borderId="186" xfId="0" applyFont="1" applyFill="1" applyBorder="1" applyAlignment="1" applyProtection="1">
      <alignment vertical="center" shrinkToFit="1"/>
    </xf>
    <xf numFmtId="0" fontId="23" fillId="25" borderId="31" xfId="0" applyFont="1" applyFill="1" applyBorder="1" applyAlignment="1" applyProtection="1">
      <alignment horizontal="center" vertical="center"/>
    </xf>
    <xf numFmtId="38" fontId="7" fillId="25" borderId="118" xfId="35" applyFont="1" applyFill="1" applyBorder="1" applyAlignment="1" applyProtection="1">
      <alignment vertical="center"/>
    </xf>
    <xf numFmtId="0" fontId="4" fillId="25" borderId="209" xfId="0" applyFont="1" applyFill="1" applyBorder="1" applyAlignment="1" applyProtection="1">
      <alignment vertical="center" shrinkToFit="1"/>
    </xf>
    <xf numFmtId="0" fontId="23" fillId="25" borderId="210" xfId="0" applyFont="1" applyFill="1" applyBorder="1" applyAlignment="1" applyProtection="1">
      <alignment horizontal="center" vertical="center"/>
    </xf>
    <xf numFmtId="38" fontId="7" fillId="25" borderId="211" xfId="35" applyFont="1" applyFill="1" applyBorder="1" applyAlignment="1" applyProtection="1">
      <alignment vertical="center"/>
    </xf>
    <xf numFmtId="0" fontId="38" fillId="25" borderId="0" xfId="0" applyFont="1" applyFill="1" applyAlignment="1">
      <alignment horizontal="center" shrinkToFit="1"/>
    </xf>
    <xf numFmtId="188" fontId="136" fillId="25" borderId="0" xfId="0" applyNumberFormat="1" applyFont="1" applyFill="1" applyAlignment="1">
      <alignment horizontal="center" shrinkToFit="1"/>
    </xf>
    <xf numFmtId="0" fontId="96" fillId="25" borderId="0" xfId="0" applyFont="1" applyFill="1" applyAlignment="1">
      <alignment horizontal="distributed" vertical="center"/>
    </xf>
    <xf numFmtId="0" fontId="36" fillId="25" borderId="0" xfId="0" applyFont="1" applyFill="1" applyAlignment="1">
      <alignment horizontal="center" shrinkToFit="1"/>
    </xf>
    <xf numFmtId="0" fontId="12" fillId="25" borderId="0" xfId="0" applyFont="1" applyFill="1" applyAlignment="1">
      <alignment horizontal="center" shrinkToFit="1"/>
    </xf>
    <xf numFmtId="0" fontId="0" fillId="0" borderId="0" xfId="0" applyAlignment="1">
      <alignment horizontal="center"/>
    </xf>
    <xf numFmtId="0" fontId="192" fillId="0" borderId="0" xfId="0" applyFont="1" applyAlignment="1">
      <alignment horizontal="center" vertical="center"/>
    </xf>
    <xf numFmtId="49" fontId="193" fillId="0" borderId="0" xfId="0" applyNumberFormat="1" applyFont="1" applyAlignment="1">
      <alignment horizontal="center" vertical="center"/>
    </xf>
    <xf numFmtId="0" fontId="193" fillId="0" borderId="0" xfId="0" applyFont="1" applyAlignment="1">
      <alignment horizontal="center" vertical="center"/>
    </xf>
    <xf numFmtId="0" fontId="192" fillId="0" borderId="0" xfId="0" applyFont="1" applyAlignment="1">
      <alignment horizontal="distributed" vertical="center"/>
    </xf>
    <xf numFmtId="0" fontId="152" fillId="0" borderId="0" xfId="0" applyFont="1" applyAlignment="1">
      <alignment horizontal="center"/>
    </xf>
    <xf numFmtId="0" fontId="97" fillId="25" borderId="21" xfId="0" applyFont="1" applyFill="1" applyBorder="1" applyAlignment="1" applyProtection="1">
      <alignment horizontal="right" vertical="center"/>
    </xf>
    <xf numFmtId="0" fontId="24" fillId="25" borderId="0" xfId="0" applyFont="1" applyFill="1" applyBorder="1" applyAlignment="1" applyProtection="1">
      <alignment horizontal="right" vertical="center"/>
    </xf>
    <xf numFmtId="0" fontId="10" fillId="25" borderId="22" xfId="0" applyFont="1" applyFill="1" applyBorder="1" applyAlignment="1" applyProtection="1">
      <alignment horizontal="center" vertical="center"/>
    </xf>
    <xf numFmtId="0" fontId="10" fillId="25" borderId="30" xfId="0" applyFont="1" applyFill="1" applyBorder="1" applyAlignment="1" applyProtection="1">
      <alignment horizontal="center" vertical="center"/>
    </xf>
    <xf numFmtId="0" fontId="10" fillId="25" borderId="25" xfId="0" applyFont="1" applyFill="1" applyBorder="1" applyAlignment="1" applyProtection="1">
      <alignment horizontal="center" vertical="center"/>
    </xf>
    <xf numFmtId="0" fontId="10" fillId="25" borderId="26"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162" fillId="25" borderId="0" xfId="0" applyFont="1" applyFill="1" applyBorder="1" applyAlignment="1" applyProtection="1">
      <alignment horizontal="right" vertical="center"/>
    </xf>
    <xf numFmtId="0" fontId="4" fillId="25" borderId="152" xfId="0" applyFont="1" applyFill="1" applyBorder="1" applyAlignment="1" applyProtection="1">
      <alignment vertical="top"/>
    </xf>
    <xf numFmtId="0" fontId="4" fillId="25" borderId="162" xfId="0" applyFont="1" applyFill="1" applyBorder="1" applyAlignment="1" applyProtection="1">
      <alignment vertical="top"/>
    </xf>
    <xf numFmtId="0" fontId="55" fillId="25" borderId="88"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98" xfId="0" applyBorder="1" applyAlignment="1" applyProtection="1">
      <alignment vertical="center" shrinkToFit="1"/>
    </xf>
    <xf numFmtId="0" fontId="0" fillId="0" borderId="73" xfId="0" applyBorder="1" applyAlignment="1" applyProtection="1">
      <alignment vertical="center" shrinkToFit="1"/>
    </xf>
    <xf numFmtId="0" fontId="0" fillId="0" borderId="74" xfId="0" applyBorder="1" applyAlignment="1" applyProtection="1">
      <alignment vertical="center" shrinkToFit="1"/>
    </xf>
    <xf numFmtId="0" fontId="0" fillId="0" borderId="75" xfId="0" applyBorder="1" applyAlignment="1" applyProtection="1">
      <alignment vertical="center" shrinkToFit="1"/>
    </xf>
    <xf numFmtId="0" fontId="2" fillId="25" borderId="156" xfId="0" applyFont="1" applyFill="1" applyBorder="1" applyAlignment="1" applyProtection="1">
      <alignment vertical="top"/>
    </xf>
    <xf numFmtId="0" fontId="56" fillId="25" borderId="40" xfId="0" applyFont="1" applyFill="1" applyBorder="1" applyAlignment="1" applyProtection="1">
      <alignment vertical="center" wrapText="1"/>
    </xf>
    <xf numFmtId="0" fontId="56" fillId="25" borderId="98" xfId="0" applyFont="1" applyFill="1" applyBorder="1" applyAlignment="1" applyProtection="1">
      <alignment vertical="center" wrapText="1"/>
    </xf>
    <xf numFmtId="0" fontId="56" fillId="25" borderId="158" xfId="0" applyFont="1" applyFill="1" applyBorder="1" applyAlignment="1" applyProtection="1">
      <alignment vertical="center" wrapText="1"/>
    </xf>
    <xf numFmtId="0" fontId="56" fillId="25" borderId="75" xfId="0" applyFont="1" applyFill="1" applyBorder="1" applyAlignment="1" applyProtection="1">
      <alignment vertical="center" wrapText="1"/>
    </xf>
    <xf numFmtId="0" fontId="4" fillId="25" borderId="154" xfId="0" applyFont="1" applyFill="1" applyBorder="1" applyAlignment="1" applyProtection="1">
      <alignment vertical="top"/>
    </xf>
    <xf numFmtId="0" fontId="4" fillId="25" borderId="153" xfId="0" applyFont="1" applyFill="1" applyBorder="1" applyAlignment="1" applyProtection="1">
      <alignment vertical="top"/>
    </xf>
    <xf numFmtId="0" fontId="4" fillId="25" borderId="156" xfId="0" applyFont="1" applyFill="1" applyBorder="1" applyAlignment="1" applyProtection="1">
      <alignment vertical="top"/>
    </xf>
    <xf numFmtId="0" fontId="55" fillId="25" borderId="60" xfId="0" applyFont="1" applyFill="1" applyBorder="1" applyAlignment="1" applyProtection="1">
      <alignment horizontal="center" vertical="center"/>
    </xf>
    <xf numFmtId="0" fontId="55" fillId="25" borderId="212" xfId="0" applyFont="1" applyFill="1" applyBorder="1" applyAlignment="1" applyProtection="1">
      <alignment horizontal="center" vertical="center"/>
    </xf>
    <xf numFmtId="0" fontId="55" fillId="25" borderId="40" xfId="0" applyFont="1" applyFill="1" applyBorder="1" applyAlignment="1" applyProtection="1">
      <alignment vertical="center" shrinkToFit="1"/>
    </xf>
    <xf numFmtId="0" fontId="55" fillId="25" borderId="0" xfId="0" applyFont="1" applyFill="1" applyBorder="1" applyAlignment="1" applyProtection="1">
      <alignment vertical="center" shrinkToFit="1"/>
    </xf>
    <xf numFmtId="0" fontId="55" fillId="25" borderId="98" xfId="0" applyFont="1" applyFill="1" applyBorder="1" applyAlignment="1" applyProtection="1">
      <alignment vertical="center" shrinkToFit="1"/>
    </xf>
    <xf numFmtId="0" fontId="55" fillId="25" borderId="158" xfId="0" applyFont="1" applyFill="1" applyBorder="1" applyAlignment="1" applyProtection="1">
      <alignment vertical="center" shrinkToFit="1"/>
    </xf>
    <xf numFmtId="0" fontId="55" fillId="25" borderId="74" xfId="0" applyFont="1" applyFill="1" applyBorder="1" applyAlignment="1" applyProtection="1">
      <alignment vertical="center" shrinkToFit="1"/>
    </xf>
    <xf numFmtId="0" fontId="55" fillId="25" borderId="75" xfId="0" applyFont="1" applyFill="1" applyBorder="1" applyAlignment="1" applyProtection="1">
      <alignment vertical="center" shrinkToFit="1"/>
    </xf>
    <xf numFmtId="0" fontId="77" fillId="25" borderId="60" xfId="0" applyFont="1" applyFill="1" applyBorder="1" applyAlignment="1" applyProtection="1">
      <alignment horizontal="center" vertical="center"/>
    </xf>
    <xf numFmtId="0" fontId="77" fillId="25" borderId="212" xfId="0" applyFont="1" applyFill="1" applyBorder="1" applyAlignment="1" applyProtection="1">
      <alignment horizontal="center" vertical="center"/>
    </xf>
    <xf numFmtId="0" fontId="77" fillId="25" borderId="213" xfId="0" applyFont="1" applyFill="1" applyBorder="1" applyAlignment="1" applyProtection="1">
      <alignment horizontal="center" vertical="center"/>
    </xf>
    <xf numFmtId="0" fontId="77" fillId="25" borderId="214" xfId="0" applyFont="1" applyFill="1" applyBorder="1" applyAlignment="1" applyProtection="1">
      <alignment horizontal="center" vertical="center"/>
    </xf>
    <xf numFmtId="179" fontId="5" fillId="25" borderId="159" xfId="0" applyNumberFormat="1" applyFont="1" applyFill="1" applyBorder="1" applyAlignment="1" applyProtection="1">
      <alignment vertical="center"/>
    </xf>
    <xf numFmtId="179" fontId="5" fillId="25" borderId="160" xfId="0" applyNumberFormat="1" applyFont="1" applyFill="1" applyBorder="1" applyAlignment="1" applyProtection="1">
      <alignment vertical="center"/>
    </xf>
    <xf numFmtId="181" fontId="56" fillId="25" borderId="40" xfId="0" applyNumberFormat="1" applyFont="1" applyFill="1" applyBorder="1" applyAlignment="1" applyProtection="1">
      <alignment horizontal="center" vertical="center"/>
    </xf>
    <xf numFmtId="181" fontId="56" fillId="25" borderId="0" xfId="0" applyNumberFormat="1" applyFont="1" applyFill="1" applyBorder="1" applyAlignment="1" applyProtection="1">
      <alignment horizontal="center" vertical="center"/>
    </xf>
    <xf numFmtId="181" fontId="56" fillId="25" borderId="98" xfId="0" applyNumberFormat="1" applyFont="1" applyFill="1" applyBorder="1" applyAlignment="1" applyProtection="1">
      <alignment horizontal="center" vertical="center"/>
    </xf>
    <xf numFmtId="181" fontId="56" fillId="25" borderId="158" xfId="0" applyNumberFormat="1" applyFont="1" applyFill="1" applyBorder="1" applyAlignment="1" applyProtection="1">
      <alignment horizontal="center" vertical="center"/>
    </xf>
    <xf numFmtId="181" fontId="56" fillId="25" borderId="74" xfId="0" applyNumberFormat="1" applyFont="1" applyFill="1" applyBorder="1" applyAlignment="1" applyProtection="1">
      <alignment horizontal="center" vertical="center"/>
    </xf>
    <xf numFmtId="181" fontId="56" fillId="25" borderId="75" xfId="0" applyNumberFormat="1" applyFont="1" applyFill="1" applyBorder="1" applyAlignment="1" applyProtection="1">
      <alignment horizontal="center" vertical="center"/>
    </xf>
    <xf numFmtId="179" fontId="55" fillId="25" borderId="153" xfId="0" applyNumberFormat="1" applyFont="1" applyFill="1" applyBorder="1" applyAlignment="1" applyProtection="1">
      <alignment vertical="center"/>
    </xf>
    <xf numFmtId="179" fontId="55" fillId="25" borderId="156" xfId="0" applyNumberFormat="1" applyFont="1" applyFill="1" applyBorder="1" applyAlignment="1" applyProtection="1">
      <alignment vertical="center"/>
    </xf>
    <xf numFmtId="179" fontId="55" fillId="25" borderId="215" xfId="0" applyNumberFormat="1" applyFont="1" applyFill="1" applyBorder="1" applyAlignment="1" applyProtection="1">
      <alignment vertical="center"/>
    </xf>
    <xf numFmtId="179" fontId="55" fillId="25" borderId="216" xfId="0" applyNumberFormat="1" applyFont="1" applyFill="1" applyBorder="1" applyAlignment="1" applyProtection="1">
      <alignment vertical="center"/>
    </xf>
    <xf numFmtId="0" fontId="163" fillId="25" borderId="0" xfId="0" applyFont="1" applyFill="1" applyBorder="1" applyAlignment="1" applyProtection="1">
      <alignment horizontal="right" vertical="center" shrinkToFit="1"/>
    </xf>
    <xf numFmtId="0" fontId="55" fillId="25" borderId="158" xfId="0" applyFont="1" applyFill="1" applyBorder="1" applyAlignment="1" applyProtection="1">
      <alignment horizontal="center" vertical="center"/>
      <protection locked="0"/>
    </xf>
    <xf numFmtId="0" fontId="55" fillId="25" borderId="75" xfId="0" applyFont="1" applyFill="1" applyBorder="1" applyAlignment="1" applyProtection="1">
      <alignment horizontal="center" vertical="center"/>
      <protection locked="0"/>
    </xf>
    <xf numFmtId="0" fontId="4" fillId="25" borderId="28" xfId="0" applyFont="1" applyFill="1" applyBorder="1" applyAlignment="1" applyProtection="1">
      <alignment vertical="center"/>
      <protection locked="0"/>
    </xf>
    <xf numFmtId="0" fontId="4" fillId="25" borderId="193" xfId="0" applyFont="1" applyFill="1" applyBorder="1" applyAlignment="1" applyProtection="1">
      <alignment vertical="center"/>
      <protection locked="0"/>
    </xf>
    <xf numFmtId="0" fontId="36" fillId="25" borderId="28" xfId="0" applyFont="1" applyFill="1" applyBorder="1" applyAlignment="1">
      <alignment vertical="center"/>
    </xf>
    <xf numFmtId="0" fontId="36" fillId="25" borderId="32" xfId="0" applyFont="1" applyFill="1" applyBorder="1" applyAlignment="1">
      <alignment vertical="center"/>
    </xf>
    <xf numFmtId="0" fontId="55" fillId="25" borderId="69" xfId="0" applyFont="1" applyFill="1" applyBorder="1" applyAlignment="1" applyProtection="1">
      <alignment horizontal="left" vertical="center"/>
      <protection locked="0"/>
    </xf>
    <xf numFmtId="0" fontId="55" fillId="25" borderId="70" xfId="0" applyFont="1" applyFill="1" applyBorder="1" applyAlignment="1" applyProtection="1">
      <alignment horizontal="left" vertical="center"/>
      <protection locked="0"/>
    </xf>
    <xf numFmtId="38" fontId="2" fillId="0" borderId="31" xfId="35" applyFont="1" applyFill="1" applyBorder="1" applyAlignment="1">
      <alignment horizontal="left" vertical="center"/>
    </xf>
    <xf numFmtId="38" fontId="2" fillId="0" borderId="18" xfId="35" applyFont="1" applyFill="1" applyBorder="1" applyAlignment="1">
      <alignment horizontal="left" vertical="center"/>
    </xf>
    <xf numFmtId="38" fontId="2" fillId="0" borderId="51" xfId="35" applyFont="1" applyFill="1" applyBorder="1" applyAlignment="1">
      <alignment horizontal="left" vertical="center"/>
    </xf>
    <xf numFmtId="38" fontId="45" fillId="0" borderId="25" xfId="35" applyFont="1" applyFill="1" applyBorder="1" applyAlignment="1">
      <alignment horizontal="center" vertical="center"/>
    </xf>
    <xf numFmtId="0" fontId="45" fillId="0" borderId="47" xfId="0" applyFont="1" applyFill="1" applyBorder="1" applyAlignment="1">
      <alignment horizontal="center" vertical="center"/>
    </xf>
    <xf numFmtId="180" fontId="55" fillId="25" borderId="153" xfId="0" applyNumberFormat="1" applyFont="1" applyFill="1" applyBorder="1" applyAlignment="1" applyProtection="1">
      <alignment vertical="center"/>
    </xf>
    <xf numFmtId="180" fontId="55" fillId="25" borderId="156" xfId="0" applyNumberFormat="1" applyFont="1" applyFill="1" applyBorder="1" applyAlignment="1" applyProtection="1">
      <alignment vertical="center"/>
    </xf>
    <xf numFmtId="180" fontId="55" fillId="25" borderId="215" xfId="0" applyNumberFormat="1" applyFont="1" applyFill="1" applyBorder="1" applyAlignment="1" applyProtection="1">
      <alignment vertical="center"/>
    </xf>
    <xf numFmtId="180" fontId="55" fillId="25" borderId="216" xfId="0" applyNumberFormat="1" applyFont="1" applyFill="1" applyBorder="1" applyAlignment="1" applyProtection="1">
      <alignment vertical="center"/>
    </xf>
    <xf numFmtId="38" fontId="8" fillId="0" borderId="31" xfId="35" applyFont="1" applyFill="1" applyBorder="1" applyAlignment="1">
      <alignment horizontal="left" vertical="center" shrinkToFit="1"/>
    </xf>
    <xf numFmtId="38" fontId="8" fillId="0" borderId="18" xfId="35" applyFont="1" applyFill="1" applyBorder="1" applyAlignment="1">
      <alignment horizontal="left" vertical="center" shrinkToFit="1"/>
    </xf>
    <xf numFmtId="38" fontId="8" fillId="0" borderId="51" xfId="35" applyFont="1" applyFill="1" applyBorder="1" applyAlignment="1">
      <alignment horizontal="left" vertical="center" shrinkToFit="1"/>
    </xf>
    <xf numFmtId="0" fontId="97" fillId="25" borderId="0" xfId="0" applyFont="1" applyFill="1" applyAlignment="1">
      <alignment horizontal="center" vertical="top" textRotation="255"/>
    </xf>
    <xf numFmtId="0" fontId="55" fillId="25" borderId="221" xfId="0" applyFont="1" applyFill="1" applyBorder="1" applyAlignment="1" applyProtection="1">
      <alignment horizontal="center" vertical="center"/>
      <protection locked="0"/>
    </xf>
    <xf numFmtId="0" fontId="2" fillId="25" borderId="35" xfId="0" applyFont="1" applyFill="1" applyBorder="1" applyAlignment="1">
      <alignment horizontal="center" vertical="center"/>
    </xf>
    <xf numFmtId="0" fontId="2" fillId="25" borderId="20" xfId="0" applyFont="1" applyFill="1" applyBorder="1" applyAlignment="1">
      <alignment horizontal="center" vertical="center"/>
    </xf>
    <xf numFmtId="0" fontId="36" fillId="25" borderId="152" xfId="0" applyFont="1" applyFill="1" applyBorder="1" applyAlignment="1">
      <alignment vertical="top"/>
    </xf>
    <xf numFmtId="0" fontId="36" fillId="25" borderId="153" xfId="0" applyFont="1" applyFill="1" applyBorder="1" applyAlignment="1">
      <alignment vertical="top"/>
    </xf>
    <xf numFmtId="0" fontId="36" fillId="25" borderId="161" xfId="0" applyFont="1" applyFill="1" applyBorder="1" applyAlignment="1">
      <alignment vertical="top"/>
    </xf>
    <xf numFmtId="182" fontId="56" fillId="25" borderId="40" xfId="0" applyNumberFormat="1" applyFont="1" applyFill="1" applyBorder="1" applyAlignment="1" applyProtection="1">
      <alignment horizontal="right" vertical="center" shrinkToFit="1"/>
      <protection locked="0"/>
    </xf>
    <xf numFmtId="182" fontId="56" fillId="25" borderId="0" xfId="0" applyNumberFormat="1" applyFont="1" applyFill="1" applyBorder="1" applyAlignment="1" applyProtection="1">
      <alignment horizontal="right" vertical="center" shrinkToFit="1"/>
      <protection locked="0"/>
    </xf>
    <xf numFmtId="182" fontId="56" fillId="25" borderId="117" xfId="0" applyNumberFormat="1" applyFont="1" applyFill="1" applyBorder="1" applyAlignment="1" applyProtection="1">
      <alignment horizontal="right" vertical="center" shrinkToFit="1"/>
      <protection locked="0"/>
    </xf>
    <xf numFmtId="182" fontId="56" fillId="25" borderId="22" xfId="0" applyNumberFormat="1" applyFont="1" applyFill="1" applyBorder="1" applyAlignment="1" applyProtection="1">
      <alignment horizontal="right" vertical="center" shrinkToFit="1"/>
      <protection locked="0"/>
    </xf>
    <xf numFmtId="182" fontId="56" fillId="25" borderId="20" xfId="0" applyNumberFormat="1" applyFont="1" applyFill="1" applyBorder="1" applyAlignment="1" applyProtection="1">
      <alignment horizontal="right" vertical="center" shrinkToFit="1"/>
      <protection locked="0"/>
    </xf>
    <xf numFmtId="182" fontId="56" fillId="25" borderId="121" xfId="0" applyNumberFormat="1" applyFont="1" applyFill="1" applyBorder="1" applyAlignment="1" applyProtection="1">
      <alignment horizontal="right" vertical="center" shrinkToFit="1"/>
      <protection locked="0"/>
    </xf>
    <xf numFmtId="181" fontId="55" fillId="25" borderId="159" xfId="0" applyNumberFormat="1" applyFont="1" applyFill="1" applyBorder="1" applyAlignment="1" applyProtection="1">
      <alignment horizontal="left" vertical="center" shrinkToFit="1"/>
      <protection locked="0"/>
    </xf>
    <xf numFmtId="181" fontId="55" fillId="25" borderId="160" xfId="0" applyNumberFormat="1" applyFont="1" applyFill="1" applyBorder="1" applyAlignment="1" applyProtection="1">
      <alignment horizontal="left" vertical="center" shrinkToFit="1"/>
      <protection locked="0"/>
    </xf>
    <xf numFmtId="0" fontId="36" fillId="25" borderId="156" xfId="0" applyFont="1" applyFill="1" applyBorder="1" applyAlignment="1">
      <alignment vertical="top"/>
    </xf>
    <xf numFmtId="185" fontId="2" fillId="25" borderId="0" xfId="0" applyNumberFormat="1" applyFont="1" applyFill="1" applyAlignment="1">
      <alignment horizontal="center" vertical="center" shrinkToFit="1"/>
    </xf>
    <xf numFmtId="185" fontId="2" fillId="25" borderId="117" xfId="0" applyNumberFormat="1" applyFont="1" applyFill="1" applyBorder="1" applyAlignment="1">
      <alignment horizontal="center" vertical="center" shrinkToFit="1"/>
    </xf>
    <xf numFmtId="38" fontId="12" fillId="25" borderId="132" xfId="0" applyNumberFormat="1" applyFont="1" applyFill="1" applyBorder="1" applyAlignment="1">
      <alignment vertical="center"/>
    </xf>
    <xf numFmtId="0" fontId="12" fillId="25" borderId="47" xfId="0" applyFont="1" applyFill="1" applyBorder="1" applyAlignment="1">
      <alignment vertical="center"/>
    </xf>
    <xf numFmtId="38" fontId="12" fillId="25" borderId="132" xfId="0" applyNumberFormat="1" applyFont="1" applyFill="1" applyBorder="1" applyAlignment="1">
      <alignment vertical="center" shrinkToFit="1"/>
    </xf>
    <xf numFmtId="0" fontId="12" fillId="25" borderId="47" xfId="0" applyFont="1" applyFill="1" applyBorder="1" applyAlignment="1">
      <alignment vertical="center" shrinkToFit="1"/>
    </xf>
    <xf numFmtId="0" fontId="2" fillId="0" borderId="31"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129" xfId="0" applyFont="1" applyFill="1" applyBorder="1" applyAlignment="1">
      <alignment horizontal="left" vertical="center" shrinkToFit="1"/>
    </xf>
    <xf numFmtId="180" fontId="5" fillId="25" borderId="43" xfId="0" applyNumberFormat="1" applyFont="1" applyFill="1" applyBorder="1" applyAlignment="1">
      <alignment vertical="center"/>
    </xf>
    <xf numFmtId="180" fontId="5" fillId="25" borderId="219" xfId="0" applyNumberFormat="1" applyFont="1" applyFill="1" applyBorder="1" applyAlignment="1">
      <alignment vertical="center"/>
    </xf>
    <xf numFmtId="38" fontId="12" fillId="0" borderId="132" xfId="35" applyNumberFormat="1" applyFont="1" applyFill="1" applyBorder="1" applyAlignment="1">
      <alignment vertical="center" shrinkToFit="1"/>
    </xf>
    <xf numFmtId="0" fontId="12" fillId="0" borderId="220" xfId="0" applyFont="1" applyFill="1" applyBorder="1" applyAlignment="1">
      <alignment vertical="center" shrinkToFit="1"/>
    </xf>
    <xf numFmtId="0" fontId="243" fillId="25" borderId="0" xfId="0" applyFont="1" applyFill="1" applyBorder="1" applyAlignment="1">
      <alignment horizontal="center" vertical="center" shrinkToFit="1"/>
    </xf>
    <xf numFmtId="0" fontId="45" fillId="25" borderId="22" xfId="0" applyFont="1" applyFill="1" applyBorder="1" applyAlignment="1">
      <alignment horizontal="center" vertical="center"/>
    </xf>
    <xf numFmtId="0" fontId="45" fillId="25" borderId="55" xfId="0" applyFont="1" applyFill="1" applyBorder="1" applyAlignment="1">
      <alignment horizontal="center" vertical="center"/>
    </xf>
    <xf numFmtId="38" fontId="45" fillId="25" borderId="25" xfId="35" applyFont="1" applyFill="1" applyBorder="1" applyAlignment="1">
      <alignment horizontal="center" vertical="center"/>
    </xf>
    <xf numFmtId="0" fontId="45" fillId="25" borderId="52" xfId="0" applyFont="1" applyFill="1" applyBorder="1" applyAlignment="1">
      <alignment horizontal="center" vertical="center"/>
    </xf>
    <xf numFmtId="0" fontId="55" fillId="25" borderId="60" xfId="0" applyFont="1" applyFill="1" applyBorder="1" applyAlignment="1" applyProtection="1">
      <alignment horizontal="center" vertical="center" shrinkToFit="1"/>
      <protection locked="0"/>
    </xf>
    <xf numFmtId="0" fontId="55" fillId="25" borderId="48" xfId="0" applyFont="1" applyFill="1" applyBorder="1" applyAlignment="1" applyProtection="1">
      <alignment horizontal="center" vertical="center" shrinkToFit="1"/>
      <protection locked="0"/>
    </xf>
    <xf numFmtId="0" fontId="91" fillId="25" borderId="153" xfId="0" applyFont="1" applyFill="1" applyBorder="1" applyAlignment="1">
      <alignment horizontal="left" vertical="top"/>
    </xf>
    <xf numFmtId="0" fontId="91" fillId="25" borderId="156" xfId="0" applyFont="1" applyFill="1" applyBorder="1" applyAlignment="1">
      <alignment horizontal="left" vertical="top"/>
    </xf>
    <xf numFmtId="0" fontId="2" fillId="0" borderId="31" xfId="0" applyFont="1" applyFill="1" applyBorder="1" applyAlignment="1">
      <alignment horizontal="left" vertical="center"/>
    </xf>
    <xf numFmtId="0" fontId="2" fillId="0" borderId="18" xfId="0" applyFont="1" applyFill="1" applyBorder="1" applyAlignment="1">
      <alignment horizontal="left" vertical="center"/>
    </xf>
    <xf numFmtId="0" fontId="2" fillId="0" borderId="51" xfId="0" applyFont="1" applyFill="1" applyBorder="1" applyAlignment="1">
      <alignment horizontal="left" vertical="center"/>
    </xf>
    <xf numFmtId="0" fontId="36" fillId="25" borderId="217" xfId="0" applyFont="1" applyFill="1" applyBorder="1" applyAlignment="1">
      <alignment vertical="center"/>
    </xf>
    <xf numFmtId="0" fontId="36" fillId="25" borderId="69" xfId="0" applyFont="1" applyFill="1" applyBorder="1" applyAlignment="1">
      <alignment vertical="center"/>
    </xf>
    <xf numFmtId="0" fontId="36" fillId="25" borderId="218" xfId="0" applyFont="1" applyFill="1" applyBorder="1" applyAlignment="1">
      <alignment vertical="center"/>
    </xf>
    <xf numFmtId="0" fontId="36" fillId="25" borderId="159" xfId="0" applyFont="1" applyFill="1" applyBorder="1" applyAlignment="1">
      <alignment vertical="center"/>
    </xf>
    <xf numFmtId="0" fontId="2" fillId="0" borderId="51" xfId="0" applyFont="1" applyFill="1" applyBorder="1" applyAlignment="1">
      <alignment horizontal="left" vertical="center" shrinkToFit="1"/>
    </xf>
    <xf numFmtId="0" fontId="145" fillId="0" borderId="105" xfId="0" applyFont="1" applyFill="1" applyBorder="1" applyAlignment="1">
      <alignment horizontal="left" vertical="center"/>
    </xf>
    <xf numFmtId="0" fontId="145" fillId="0" borderId="103" xfId="0" applyFont="1" applyFill="1" applyBorder="1" applyAlignment="1">
      <alignment horizontal="left" vertical="center"/>
    </xf>
    <xf numFmtId="0" fontId="145" fillId="0" borderId="138" xfId="0" applyFont="1" applyFill="1" applyBorder="1" applyAlignment="1">
      <alignment horizontal="left" vertical="center"/>
    </xf>
    <xf numFmtId="0" fontId="36" fillId="25" borderId="20" xfId="0" applyFont="1" applyFill="1" applyBorder="1" applyAlignment="1">
      <alignment horizontal="center" vertical="center"/>
    </xf>
    <xf numFmtId="0" fontId="36" fillId="25" borderId="121" xfId="0" applyFont="1" applyFill="1" applyBorder="1" applyAlignment="1">
      <alignment horizontal="center" vertical="center"/>
    </xf>
    <xf numFmtId="49" fontId="29" fillId="25" borderId="127" xfId="0" applyNumberFormat="1" applyFont="1" applyFill="1" applyBorder="1" applyAlignment="1">
      <alignment horizontal="center" vertical="center" textRotation="255"/>
    </xf>
    <xf numFmtId="49" fontId="29" fillId="25" borderId="60" xfId="0" applyNumberFormat="1" applyFont="1" applyFill="1" applyBorder="1" applyAlignment="1">
      <alignment horizontal="center" vertical="center" textRotation="255"/>
    </xf>
    <xf numFmtId="49" fontId="29" fillId="25" borderId="48" xfId="0" applyNumberFormat="1" applyFont="1" applyFill="1" applyBorder="1" applyAlignment="1">
      <alignment horizontal="center" vertical="center" textRotation="255"/>
    </xf>
    <xf numFmtId="0" fontId="29" fillId="25" borderId="28" xfId="0" applyFont="1" applyFill="1" applyBorder="1" applyAlignment="1">
      <alignment horizontal="center" vertical="center" textRotation="255"/>
    </xf>
    <xf numFmtId="0" fontId="29" fillId="25" borderId="40" xfId="0" applyFont="1" applyFill="1" applyBorder="1" applyAlignment="1">
      <alignment horizontal="center" vertical="center" textRotation="255"/>
    </xf>
    <xf numFmtId="0" fontId="29" fillId="25" borderId="22" xfId="0" applyFont="1" applyFill="1" applyBorder="1" applyAlignment="1">
      <alignment horizontal="center" vertical="center" textRotation="255"/>
    </xf>
    <xf numFmtId="0" fontId="145" fillId="25" borderId="31" xfId="0" applyFont="1" applyFill="1" applyBorder="1" applyAlignment="1">
      <alignment horizontal="left" vertical="center" shrinkToFit="1"/>
    </xf>
    <xf numFmtId="0" fontId="145" fillId="25" borderId="18" xfId="0" applyFont="1" applyFill="1" applyBorder="1" applyAlignment="1">
      <alignment horizontal="left" vertical="center" shrinkToFit="1"/>
    </xf>
    <xf numFmtId="0" fontId="145" fillId="25" borderId="129" xfId="0" applyFont="1" applyFill="1" applyBorder="1" applyAlignment="1">
      <alignment horizontal="left" vertical="center" shrinkToFit="1"/>
    </xf>
    <xf numFmtId="38" fontId="2" fillId="0" borderId="222" xfId="35" applyFont="1" applyFill="1" applyBorder="1" applyAlignment="1">
      <alignment horizontal="left" vertical="center" shrinkToFit="1"/>
    </xf>
    <xf numFmtId="38" fontId="2" fillId="0" borderId="223" xfId="35" applyFont="1" applyFill="1" applyBorder="1" applyAlignment="1">
      <alignment horizontal="left" vertical="center" shrinkToFit="1"/>
    </xf>
    <xf numFmtId="38" fontId="2" fillId="0" borderId="224" xfId="35" applyFont="1" applyFill="1" applyBorder="1" applyAlignment="1">
      <alignment horizontal="left" vertical="center" shrinkToFit="1"/>
    </xf>
    <xf numFmtId="38" fontId="2" fillId="0" borderId="31" xfId="35" applyFont="1" applyFill="1" applyBorder="1" applyAlignment="1">
      <alignment horizontal="left" vertical="center" shrinkToFit="1"/>
    </xf>
    <xf numFmtId="38" fontId="2" fillId="0" borderId="18" xfId="35" applyFont="1" applyFill="1" applyBorder="1" applyAlignment="1">
      <alignment horizontal="left" vertical="center" shrinkToFit="1"/>
    </xf>
    <xf numFmtId="38" fontId="2" fillId="0" borderId="129" xfId="35" applyFont="1" applyFill="1" applyBorder="1" applyAlignment="1">
      <alignment horizontal="left" vertical="center" shrinkToFit="1"/>
    </xf>
    <xf numFmtId="0" fontId="37" fillId="25" borderId="0" xfId="0" applyFont="1" applyFill="1" applyBorder="1" applyAlignment="1">
      <alignment horizontal="center" vertical="center"/>
    </xf>
    <xf numFmtId="0" fontId="36" fillId="25" borderId="0" xfId="0" applyFont="1" applyFill="1" applyBorder="1" applyAlignment="1">
      <alignment horizontal="center" vertical="center"/>
    </xf>
    <xf numFmtId="56" fontId="55" fillId="25" borderId="40" xfId="0" applyNumberFormat="1" applyFont="1" applyFill="1" applyBorder="1" applyAlignment="1" applyProtection="1">
      <alignment vertical="center" wrapText="1" shrinkToFit="1"/>
      <protection locked="0"/>
    </xf>
    <xf numFmtId="0" fontId="55" fillId="25" borderId="0" xfId="0" applyFont="1" applyFill="1" applyBorder="1" applyAlignment="1" applyProtection="1">
      <alignment vertical="center" shrinkToFit="1"/>
      <protection locked="0"/>
    </xf>
    <xf numFmtId="0" fontId="55" fillId="25" borderId="98" xfId="0" applyFont="1" applyFill="1" applyBorder="1" applyAlignment="1" applyProtection="1">
      <alignment vertical="center" shrinkToFit="1"/>
      <protection locked="0"/>
    </xf>
    <xf numFmtId="0" fontId="55" fillId="25" borderId="22" xfId="0" applyFont="1" applyFill="1" applyBorder="1" applyAlignment="1" applyProtection="1">
      <alignment vertical="center" shrinkToFit="1"/>
      <protection locked="0"/>
    </xf>
    <xf numFmtId="0" fontId="55" fillId="25" borderId="20" xfId="0" applyFont="1" applyFill="1" applyBorder="1" applyAlignment="1" applyProtection="1">
      <alignment vertical="center" shrinkToFit="1"/>
      <protection locked="0"/>
    </xf>
    <xf numFmtId="0" fontId="55" fillId="25" borderId="30" xfId="0" applyFont="1" applyFill="1" applyBorder="1" applyAlignment="1" applyProtection="1">
      <alignment vertical="center" shrinkToFit="1"/>
      <protection locked="0"/>
    </xf>
    <xf numFmtId="56" fontId="55" fillId="25" borderId="40" xfId="0" applyNumberFormat="1" applyFont="1" applyFill="1" applyBorder="1" applyAlignment="1" applyProtection="1">
      <alignment vertical="center" shrinkToFit="1"/>
      <protection locked="0"/>
    </xf>
    <xf numFmtId="0" fontId="36" fillId="25" borderId="40" xfId="0" applyFont="1" applyFill="1" applyBorder="1" applyAlignment="1">
      <alignment vertical="top"/>
    </xf>
    <xf numFmtId="0" fontId="36" fillId="25" borderId="0" xfId="0" applyFont="1" applyFill="1" applyBorder="1" applyAlignment="1">
      <alignment vertical="top"/>
    </xf>
    <xf numFmtId="176" fontId="36" fillId="25" borderId="0" xfId="0" applyNumberFormat="1" applyFont="1" applyFill="1" applyBorder="1" applyAlignment="1">
      <alignment vertical="center"/>
    </xf>
    <xf numFmtId="0" fontId="55" fillId="25" borderId="88" xfId="0" applyFont="1" applyFill="1" applyBorder="1" applyAlignment="1" applyProtection="1">
      <alignment vertical="center" shrinkToFit="1"/>
      <protection locked="0"/>
    </xf>
    <xf numFmtId="0" fontId="55" fillId="25" borderId="87" xfId="0" applyFont="1" applyFill="1" applyBorder="1" applyAlignment="1" applyProtection="1">
      <alignment vertical="center" shrinkToFit="1"/>
      <protection locked="0"/>
    </xf>
    <xf numFmtId="0" fontId="36" fillId="25" borderId="154" xfId="0" applyFont="1" applyFill="1" applyBorder="1" applyAlignment="1">
      <alignment horizontal="left" vertical="top"/>
    </xf>
    <xf numFmtId="0" fontId="36" fillId="25" borderId="153" xfId="0" applyFont="1" applyFill="1" applyBorder="1" applyAlignment="1">
      <alignment horizontal="left" vertical="top"/>
    </xf>
    <xf numFmtId="38" fontId="12" fillId="25" borderId="52" xfId="0" applyNumberFormat="1" applyFont="1" applyFill="1" applyBorder="1" applyAlignment="1" applyProtection="1">
      <alignment vertical="center"/>
    </xf>
    <xf numFmtId="0" fontId="12" fillId="25" borderId="132" xfId="0" applyFont="1" applyFill="1" applyBorder="1" applyAlignment="1" applyProtection="1">
      <alignment vertical="center"/>
    </xf>
    <xf numFmtId="0" fontId="36" fillId="25" borderId="152" xfId="0" applyFont="1" applyFill="1" applyBorder="1" applyAlignment="1" applyProtection="1">
      <alignment vertical="top"/>
    </xf>
    <xf numFmtId="0" fontId="36" fillId="25" borderId="153" xfId="0" applyFont="1" applyFill="1" applyBorder="1" applyAlignment="1" applyProtection="1">
      <alignment vertical="top"/>
    </xf>
    <xf numFmtId="0" fontId="36" fillId="25" borderId="156" xfId="0" applyFont="1" applyFill="1" applyBorder="1" applyAlignment="1" applyProtection="1">
      <alignment vertical="top"/>
    </xf>
    <xf numFmtId="0" fontId="34" fillId="25" borderId="25" xfId="0" applyFont="1" applyFill="1" applyBorder="1" applyAlignment="1" applyProtection="1">
      <alignment horizontal="left" vertical="center"/>
    </xf>
    <xf numFmtId="0" fontId="34" fillId="25" borderId="47" xfId="0" applyFont="1" applyFill="1" applyBorder="1" applyAlignment="1" applyProtection="1">
      <alignment horizontal="left" vertical="center"/>
    </xf>
    <xf numFmtId="0" fontId="17" fillId="0" borderId="31" xfId="0" applyFont="1" applyFill="1" applyBorder="1" applyAlignment="1">
      <alignment horizontal="left" vertical="center" shrinkToFit="1"/>
    </xf>
    <xf numFmtId="0" fontId="17" fillId="0" borderId="18" xfId="0" applyFont="1" applyFill="1" applyBorder="1" applyAlignment="1">
      <alignment horizontal="left" vertical="center" shrinkToFit="1"/>
    </xf>
    <xf numFmtId="0" fontId="17" fillId="0" borderId="51" xfId="0" applyFont="1" applyFill="1" applyBorder="1" applyAlignment="1">
      <alignment horizontal="left" vertical="center" shrinkToFit="1"/>
    </xf>
    <xf numFmtId="38" fontId="2" fillId="25" borderId="31" xfId="35" applyFont="1" applyFill="1" applyBorder="1" applyAlignment="1" applyProtection="1">
      <alignment horizontal="left" vertical="center" shrinkToFit="1"/>
    </xf>
    <xf numFmtId="38" fontId="2" fillId="25" borderId="18" xfId="35" applyFont="1" applyFill="1" applyBorder="1" applyAlignment="1" applyProtection="1">
      <alignment horizontal="left" vertical="center" shrinkToFit="1"/>
    </xf>
    <xf numFmtId="38" fontId="2" fillId="25" borderId="51" xfId="35" applyFont="1" applyFill="1" applyBorder="1" applyAlignment="1" applyProtection="1">
      <alignment horizontal="left" vertical="center" shrinkToFit="1"/>
    </xf>
    <xf numFmtId="0" fontId="17" fillId="0" borderId="59" xfId="0" applyFont="1" applyFill="1" applyBorder="1" applyAlignment="1">
      <alignment horizontal="left" vertical="center" shrinkToFit="1"/>
    </xf>
    <xf numFmtId="0" fontId="17" fillId="0" borderId="49" xfId="0" applyFont="1" applyFill="1" applyBorder="1" applyAlignment="1">
      <alignment horizontal="left" vertical="center" shrinkToFit="1"/>
    </xf>
    <xf numFmtId="0" fontId="17" fillId="0" borderId="54" xfId="0" applyFont="1" applyFill="1" applyBorder="1" applyAlignment="1">
      <alignment horizontal="left" vertical="center" shrinkToFit="1"/>
    </xf>
    <xf numFmtId="0" fontId="29" fillId="25" borderId="45" xfId="0" applyFont="1" applyFill="1" applyBorder="1" applyAlignment="1" applyProtection="1">
      <alignment horizontal="center" vertical="center"/>
    </xf>
    <xf numFmtId="0" fontId="29" fillId="25" borderId="49" xfId="0" applyFont="1" applyFill="1" applyBorder="1" applyAlignment="1" applyProtection="1">
      <alignment horizontal="center" vertical="center"/>
    </xf>
    <xf numFmtId="0" fontId="29" fillId="25" borderId="0" xfId="0" applyFont="1" applyFill="1" applyBorder="1" applyAlignment="1" applyProtection="1">
      <alignment horizontal="center" vertical="center"/>
    </xf>
    <xf numFmtId="0" fontId="29" fillId="25" borderId="66" xfId="0" applyFont="1" applyFill="1" applyBorder="1" applyAlignment="1" applyProtection="1">
      <alignment horizontal="center" vertical="center"/>
    </xf>
    <xf numFmtId="0" fontId="17" fillId="25" borderId="0" xfId="0" applyFont="1" applyFill="1" applyBorder="1" applyAlignment="1" applyProtection="1">
      <alignment horizontal="center" vertical="center"/>
    </xf>
    <xf numFmtId="0" fontId="36" fillId="25" borderId="217" xfId="0" applyFont="1" applyFill="1" applyBorder="1" applyAlignment="1" applyProtection="1">
      <alignment vertical="center"/>
    </xf>
    <xf numFmtId="0" fontId="36" fillId="25" borderId="69" xfId="0" applyFont="1" applyFill="1" applyBorder="1" applyAlignment="1" applyProtection="1">
      <alignment vertical="center"/>
    </xf>
    <xf numFmtId="0" fontId="55" fillId="25" borderId="69" xfId="0" applyFont="1" applyFill="1" applyBorder="1" applyAlignment="1" applyProtection="1">
      <alignment horizontal="left" vertical="center" shrinkToFit="1"/>
    </xf>
    <xf numFmtId="0" fontId="55" fillId="25" borderId="70" xfId="0" applyFont="1" applyFill="1" applyBorder="1" applyAlignment="1" applyProtection="1">
      <alignment horizontal="left" vertical="center" shrinkToFit="1"/>
    </xf>
    <xf numFmtId="0" fontId="55" fillId="25" borderId="87" xfId="0" applyFont="1" applyFill="1" applyBorder="1" applyAlignment="1" applyProtection="1">
      <alignment vertical="center" shrinkToFit="1"/>
    </xf>
    <xf numFmtId="0" fontId="55" fillId="25" borderId="20" xfId="0" applyFont="1" applyFill="1" applyBorder="1" applyAlignment="1" applyProtection="1">
      <alignment vertical="center" shrinkToFit="1"/>
    </xf>
    <xf numFmtId="0" fontId="55" fillId="25" borderId="30" xfId="0" applyFont="1" applyFill="1" applyBorder="1" applyAlignment="1" applyProtection="1">
      <alignment vertical="center" shrinkToFit="1"/>
    </xf>
    <xf numFmtId="0" fontId="2" fillId="25" borderId="20" xfId="0" applyFont="1" applyFill="1" applyBorder="1" applyAlignment="1" applyProtection="1">
      <alignment horizontal="center" vertical="center"/>
    </xf>
    <xf numFmtId="0" fontId="36" fillId="25" borderId="218" xfId="0" applyFont="1" applyFill="1" applyBorder="1" applyAlignment="1" applyProtection="1">
      <alignment vertical="center"/>
    </xf>
    <xf numFmtId="0" fontId="36" fillId="25" borderId="159" xfId="0" applyFont="1" applyFill="1" applyBorder="1" applyAlignment="1" applyProtection="1">
      <alignment vertical="center"/>
    </xf>
    <xf numFmtId="0" fontId="36" fillId="25" borderId="162" xfId="0" applyFont="1" applyFill="1" applyBorder="1" applyAlignment="1" applyProtection="1">
      <alignment vertical="top"/>
    </xf>
    <xf numFmtId="0" fontId="36" fillId="25" borderId="215" xfId="0" applyFont="1" applyFill="1" applyBorder="1" applyAlignment="1" applyProtection="1">
      <alignment vertical="top"/>
    </xf>
    <xf numFmtId="38" fontId="10" fillId="25" borderId="0" xfId="35" applyFont="1" applyFill="1" applyBorder="1" applyAlignment="1">
      <alignment horizontal="center" vertical="center"/>
    </xf>
    <xf numFmtId="38" fontId="12" fillId="25" borderId="0" xfId="35" applyFont="1" applyFill="1" applyBorder="1" applyAlignment="1">
      <alignment horizontal="right" vertical="center"/>
    </xf>
    <xf numFmtId="49" fontId="29" fillId="25" borderId="0" xfId="0" applyNumberFormat="1" applyFont="1" applyFill="1" applyBorder="1" applyAlignment="1">
      <alignment horizontal="center" vertical="center" textRotation="255"/>
    </xf>
    <xf numFmtId="0" fontId="2" fillId="25" borderId="163" xfId="0" applyFont="1" applyFill="1" applyBorder="1" applyAlignment="1" applyProtection="1">
      <alignment horizontal="center" vertical="center"/>
    </xf>
    <xf numFmtId="0" fontId="2" fillId="25" borderId="35" xfId="0" applyFont="1" applyFill="1" applyBorder="1" applyAlignment="1" applyProtection="1">
      <alignment horizontal="center" vertical="center"/>
    </xf>
    <xf numFmtId="49" fontId="29" fillId="25" borderId="127" xfId="0" applyNumberFormat="1" applyFont="1" applyFill="1" applyBorder="1" applyAlignment="1" applyProtection="1">
      <alignment horizontal="center" vertical="center" textRotation="255"/>
    </xf>
    <xf numFmtId="49" fontId="29" fillId="25" borderId="60" xfId="0" applyNumberFormat="1" applyFont="1" applyFill="1" applyBorder="1" applyAlignment="1" applyProtection="1">
      <alignment horizontal="center" vertical="center" textRotation="255"/>
    </xf>
    <xf numFmtId="49" fontId="29" fillId="25" borderId="48" xfId="0" applyNumberFormat="1" applyFont="1" applyFill="1" applyBorder="1" applyAlignment="1" applyProtection="1">
      <alignment horizontal="center" vertical="center" textRotation="255"/>
    </xf>
    <xf numFmtId="0" fontId="29" fillId="25" borderId="104" xfId="0" applyFont="1" applyFill="1" applyBorder="1" applyAlignment="1" applyProtection="1">
      <alignment horizontal="center" vertical="center"/>
    </xf>
    <xf numFmtId="0" fontId="17" fillId="0" borderId="65" xfId="0" applyFont="1" applyFill="1" applyBorder="1" applyAlignment="1">
      <alignment horizontal="left" vertical="center" shrinkToFit="1"/>
    </xf>
    <xf numFmtId="0" fontId="17" fillId="0" borderId="90" xfId="0" applyFont="1" applyFill="1" applyBorder="1" applyAlignment="1">
      <alignment horizontal="left" vertical="center" shrinkToFit="1"/>
    </xf>
    <xf numFmtId="38" fontId="12" fillId="25" borderId="47" xfId="35" applyFont="1" applyFill="1" applyBorder="1" applyAlignment="1" applyProtection="1">
      <alignment horizontal="right" vertical="center"/>
    </xf>
    <xf numFmtId="0" fontId="34" fillId="25" borderId="143" xfId="0" applyFont="1" applyFill="1" applyBorder="1" applyAlignment="1" applyProtection="1">
      <alignment horizontal="center" vertical="center"/>
    </xf>
    <xf numFmtId="0" fontId="34" fillId="25" borderId="132" xfId="0" applyFont="1" applyFill="1" applyBorder="1" applyAlignment="1" applyProtection="1">
      <alignment horizontal="center" vertical="center"/>
    </xf>
    <xf numFmtId="0" fontId="36" fillId="25" borderId="0" xfId="0" applyNumberFormat="1" applyFont="1" applyFill="1" applyBorder="1" applyAlignment="1" applyProtection="1">
      <alignment horizontal="right"/>
    </xf>
    <xf numFmtId="0" fontId="55" fillId="25" borderId="158" xfId="0" applyFont="1" applyFill="1" applyBorder="1" applyAlignment="1" applyProtection="1">
      <alignment horizontal="center" vertical="center"/>
    </xf>
    <xf numFmtId="0" fontId="55" fillId="25" borderId="75" xfId="0" applyFont="1" applyFill="1" applyBorder="1" applyAlignment="1" applyProtection="1">
      <alignment horizontal="center" vertical="center"/>
    </xf>
    <xf numFmtId="0" fontId="55" fillId="25" borderId="221" xfId="0" applyFont="1" applyFill="1" applyBorder="1" applyAlignment="1" applyProtection="1">
      <alignment horizontal="center" vertical="center"/>
    </xf>
    <xf numFmtId="0" fontId="99" fillId="25" borderId="0" xfId="0" applyFont="1" applyFill="1" applyBorder="1" applyAlignment="1" applyProtection="1">
      <alignment horizontal="right" vertical="top" textRotation="255" shrinkToFit="1"/>
    </xf>
    <xf numFmtId="0" fontId="93" fillId="0" borderId="0" xfId="0" applyFont="1" applyBorder="1" applyAlignment="1" applyProtection="1">
      <alignment vertical="top" textRotation="255" shrinkToFit="1"/>
    </xf>
    <xf numFmtId="0" fontId="24" fillId="25" borderId="0" xfId="0" applyFont="1" applyFill="1" applyAlignment="1" applyProtection="1">
      <alignment horizontal="right" vertical="center"/>
    </xf>
    <xf numFmtId="0" fontId="164" fillId="25" borderId="0" xfId="0" applyFont="1" applyFill="1" applyBorder="1" applyAlignment="1" applyProtection="1">
      <alignment horizontal="right" vertical="center"/>
    </xf>
    <xf numFmtId="38" fontId="10" fillId="25" borderId="25" xfId="35" applyFont="1" applyFill="1" applyBorder="1" applyAlignment="1" applyProtection="1">
      <alignment horizontal="center" vertical="center"/>
    </xf>
    <xf numFmtId="38" fontId="10" fillId="25" borderId="47" xfId="35" applyFont="1" applyFill="1" applyBorder="1" applyAlignment="1" applyProtection="1">
      <alignment horizontal="center" vertical="center"/>
    </xf>
    <xf numFmtId="0" fontId="36" fillId="25" borderId="0" xfId="0" applyNumberFormat="1" applyFont="1" applyFill="1" applyBorder="1" applyAlignment="1">
      <alignment horizontal="right"/>
    </xf>
    <xf numFmtId="0" fontId="55" fillId="25" borderId="22" xfId="0" applyFont="1" applyFill="1" applyBorder="1" applyAlignment="1" applyProtection="1">
      <alignment vertical="center" shrinkToFit="1"/>
    </xf>
    <xf numFmtId="0" fontId="55" fillId="25" borderId="60" xfId="0" applyFont="1" applyFill="1" applyBorder="1" applyAlignment="1" applyProtection="1">
      <alignment horizontal="center" vertical="center" shrinkToFit="1"/>
    </xf>
    <xf numFmtId="0" fontId="55" fillId="25" borderId="48" xfId="0" applyFont="1" applyFill="1" applyBorder="1" applyAlignment="1" applyProtection="1">
      <alignment horizontal="center" vertical="center" shrinkToFit="1"/>
    </xf>
    <xf numFmtId="179" fontId="5" fillId="25" borderId="0" xfId="0" applyNumberFormat="1" applyFont="1" applyFill="1" applyBorder="1" applyAlignment="1" applyProtection="1">
      <alignment vertical="center"/>
    </xf>
    <xf numFmtId="179" fontId="5" fillId="25" borderId="98" xfId="0" applyNumberFormat="1" applyFont="1" applyFill="1" applyBorder="1" applyAlignment="1" applyProtection="1">
      <alignment vertical="center"/>
    </xf>
    <xf numFmtId="0" fontId="36" fillId="25" borderId="161" xfId="0" applyFont="1" applyFill="1" applyBorder="1" applyAlignment="1" applyProtection="1">
      <alignment vertical="top"/>
    </xf>
    <xf numFmtId="181" fontId="55" fillId="25" borderId="40" xfId="0" applyNumberFormat="1" applyFont="1" applyFill="1" applyBorder="1" applyAlignment="1" applyProtection="1">
      <alignment horizontal="center" vertical="center"/>
    </xf>
    <xf numFmtId="181" fontId="55" fillId="25" borderId="0" xfId="0" applyNumberFormat="1" applyFont="1" applyFill="1" applyBorder="1" applyAlignment="1" applyProtection="1">
      <alignment horizontal="center" vertical="center"/>
    </xf>
    <xf numFmtId="181" fontId="55" fillId="25" borderId="117" xfId="0" applyNumberFormat="1" applyFont="1" applyFill="1" applyBorder="1" applyAlignment="1" applyProtection="1">
      <alignment horizontal="center" vertical="center"/>
    </xf>
    <xf numFmtId="181" fontId="55" fillId="25" borderId="22" xfId="0" applyNumberFormat="1" applyFont="1" applyFill="1" applyBorder="1" applyAlignment="1" applyProtection="1">
      <alignment horizontal="center" vertical="center"/>
    </xf>
    <xf numFmtId="181" fontId="55" fillId="25" borderId="20" xfId="0" applyNumberFormat="1" applyFont="1" applyFill="1" applyBorder="1" applyAlignment="1" applyProtection="1">
      <alignment horizontal="center" vertical="center"/>
    </xf>
    <xf numFmtId="181" fontId="55" fillId="25" borderId="121" xfId="0" applyNumberFormat="1"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 fillId="25" borderId="0" xfId="0" applyFont="1" applyFill="1" applyBorder="1" applyAlignment="1">
      <alignment horizontal="center" vertical="center"/>
    </xf>
    <xf numFmtId="0" fontId="36" fillId="25" borderId="154" xfId="0" applyFont="1" applyFill="1" applyBorder="1" applyAlignment="1" applyProtection="1">
      <alignment horizontal="left" vertical="top"/>
    </xf>
    <xf numFmtId="0" fontId="36" fillId="25" borderId="153" xfId="0" applyFont="1" applyFill="1" applyBorder="1" applyAlignment="1" applyProtection="1">
      <alignment horizontal="left" vertical="top"/>
    </xf>
    <xf numFmtId="176" fontId="4" fillId="25" borderId="0" xfId="0" applyNumberFormat="1" applyFont="1" applyFill="1" applyBorder="1" applyAlignment="1" applyProtection="1">
      <alignment vertical="center"/>
    </xf>
    <xf numFmtId="0" fontId="4" fillId="25" borderId="0" xfId="0" applyNumberFormat="1" applyFont="1" applyFill="1" applyBorder="1" applyAlignment="1" applyProtection="1">
      <alignment vertical="center"/>
    </xf>
    <xf numFmtId="0" fontId="92" fillId="25" borderId="153" xfId="0" applyFont="1" applyFill="1" applyBorder="1" applyAlignment="1" applyProtection="1">
      <alignment horizontal="left" vertical="top"/>
    </xf>
    <xf numFmtId="0" fontId="92" fillId="25" borderId="156" xfId="0" applyFont="1" applyFill="1" applyBorder="1" applyAlignment="1" applyProtection="1">
      <alignment horizontal="left" vertical="top"/>
    </xf>
    <xf numFmtId="0" fontId="93" fillId="0" borderId="153" xfId="0" applyFont="1" applyBorder="1" applyAlignment="1" applyProtection="1">
      <alignment horizontal="left"/>
    </xf>
    <xf numFmtId="0" fontId="93" fillId="0" borderId="156" xfId="0" applyFont="1" applyBorder="1" applyAlignment="1" applyProtection="1">
      <alignment horizontal="left"/>
    </xf>
    <xf numFmtId="0" fontId="2" fillId="0" borderId="31" xfId="0" applyFont="1" applyFill="1" applyBorder="1" applyAlignment="1" applyProtection="1">
      <alignment horizontal="left" vertical="center" shrinkToFit="1"/>
    </xf>
    <xf numFmtId="0" fontId="2" fillId="0" borderId="18" xfId="0" applyFont="1" applyFill="1" applyBorder="1" applyAlignment="1" applyProtection="1">
      <alignment horizontal="left" vertical="center" shrinkToFit="1"/>
    </xf>
    <xf numFmtId="0" fontId="2" fillId="0" borderId="51" xfId="0" applyFont="1" applyFill="1" applyBorder="1" applyAlignment="1" applyProtection="1">
      <alignment horizontal="left" vertical="center" shrinkToFit="1"/>
    </xf>
    <xf numFmtId="180" fontId="5" fillId="25" borderId="226" xfId="0" applyNumberFormat="1" applyFont="1" applyFill="1" applyBorder="1" applyAlignment="1" applyProtection="1">
      <alignment vertical="center"/>
    </xf>
    <xf numFmtId="180" fontId="5" fillId="25" borderId="227" xfId="0" applyNumberFormat="1" applyFont="1" applyFill="1" applyBorder="1" applyAlignment="1" applyProtection="1">
      <alignment vertical="center"/>
    </xf>
    <xf numFmtId="185" fontId="2" fillId="25" borderId="0" xfId="0" applyNumberFormat="1" applyFont="1" applyFill="1" applyAlignment="1" applyProtection="1">
      <alignment horizontal="center" vertical="center" shrinkToFit="1"/>
    </xf>
    <xf numFmtId="185" fontId="51" fillId="0" borderId="117" xfId="0" applyNumberFormat="1" applyFont="1" applyBorder="1" applyAlignment="1">
      <alignment shrinkToFit="1"/>
    </xf>
    <xf numFmtId="180" fontId="55" fillId="25" borderId="153" xfId="0" applyNumberFormat="1" applyFont="1" applyFill="1" applyBorder="1" applyAlignment="1" applyProtection="1">
      <alignment horizontal="right" vertical="center"/>
    </xf>
    <xf numFmtId="180" fontId="55" fillId="25" borderId="156" xfId="0" applyNumberFormat="1" applyFont="1" applyFill="1" applyBorder="1" applyAlignment="1" applyProtection="1">
      <alignment horizontal="right" vertical="center"/>
    </xf>
    <xf numFmtId="180" fontId="55" fillId="25" borderId="215" xfId="0" applyNumberFormat="1" applyFont="1" applyFill="1" applyBorder="1" applyAlignment="1" applyProtection="1">
      <alignment horizontal="right" vertical="center"/>
    </xf>
    <xf numFmtId="180" fontId="55" fillId="25" borderId="216" xfId="0" applyNumberFormat="1" applyFont="1" applyFill="1" applyBorder="1" applyAlignment="1" applyProtection="1">
      <alignment horizontal="right" vertical="center"/>
    </xf>
    <xf numFmtId="38" fontId="10" fillId="25" borderId="25" xfId="35" applyFont="1" applyFill="1" applyBorder="1" applyAlignment="1" applyProtection="1">
      <alignment horizontal="left" vertical="center"/>
    </xf>
    <xf numFmtId="38" fontId="10" fillId="25" borderId="47" xfId="35" applyFont="1" applyFill="1" applyBorder="1" applyAlignment="1" applyProtection="1">
      <alignment horizontal="left" vertical="center"/>
    </xf>
    <xf numFmtId="0" fontId="36" fillId="25" borderId="152" xfId="0" applyFont="1" applyFill="1" applyBorder="1" applyAlignment="1" applyProtection="1">
      <alignment horizontal="left" vertical="top"/>
    </xf>
    <xf numFmtId="0" fontId="36" fillId="25" borderId="156" xfId="0" applyFont="1" applyFill="1" applyBorder="1" applyAlignment="1" applyProtection="1">
      <alignment horizontal="left" vertical="top"/>
    </xf>
    <xf numFmtId="0" fontId="97" fillId="25" borderId="0" xfId="0" applyFont="1" applyFill="1" applyBorder="1" applyAlignment="1" applyProtection="1">
      <alignment horizontal="right" vertical="center"/>
    </xf>
    <xf numFmtId="176" fontId="4" fillId="0" borderId="0" xfId="0" applyNumberFormat="1" applyFont="1" applyFill="1" applyBorder="1" applyAlignment="1">
      <alignment vertical="center"/>
    </xf>
    <xf numFmtId="0" fontId="36" fillId="0" borderId="0" xfId="0" applyFont="1" applyFill="1" applyBorder="1" applyAlignment="1">
      <alignment horizontal="center" vertical="center"/>
    </xf>
    <xf numFmtId="0" fontId="55" fillId="0" borderId="0" xfId="0" applyFont="1" applyFill="1" applyBorder="1" applyAlignment="1" applyProtection="1">
      <alignment vertical="center" shrinkToFit="1"/>
      <protection locked="0"/>
    </xf>
    <xf numFmtId="0" fontId="36" fillId="25" borderId="159" xfId="0" applyFont="1" applyFill="1" applyBorder="1" applyAlignment="1" applyProtection="1">
      <alignment horizontal="right" vertical="center"/>
    </xf>
    <xf numFmtId="0" fontId="230" fillId="0" borderId="31" xfId="0" applyFont="1" applyFill="1" applyBorder="1" applyAlignment="1" applyProtection="1">
      <alignment horizontal="left" vertical="center" shrinkToFit="1"/>
    </xf>
    <xf numFmtId="0" fontId="230" fillId="0" borderId="18" xfId="0" applyFont="1" applyFill="1" applyBorder="1" applyAlignment="1" applyProtection="1">
      <alignment horizontal="left" vertical="center" shrinkToFit="1"/>
    </xf>
    <xf numFmtId="0" fontId="230" fillId="0" borderId="129" xfId="0" applyFont="1" applyFill="1" applyBorder="1" applyAlignment="1" applyProtection="1">
      <alignment horizontal="left" vertical="center" shrinkToFit="1"/>
    </xf>
    <xf numFmtId="0" fontId="55" fillId="25" borderId="0" xfId="0" applyFont="1" applyFill="1" applyBorder="1" applyAlignment="1" applyProtection="1">
      <alignment horizontal="center" vertical="center"/>
      <protection locked="0"/>
    </xf>
    <xf numFmtId="181" fontId="55" fillId="0" borderId="0" xfId="0" applyNumberFormat="1" applyFont="1" applyFill="1" applyBorder="1" applyAlignment="1" applyProtection="1">
      <alignment horizontal="left" vertical="center" shrinkToFit="1"/>
      <protection locked="0"/>
    </xf>
    <xf numFmtId="179" fontId="55" fillId="0" borderId="0" xfId="0" applyNumberFormat="1" applyFont="1" applyFill="1" applyBorder="1" applyAlignment="1" applyProtection="1">
      <alignment vertical="center"/>
    </xf>
    <xf numFmtId="0" fontId="36" fillId="0" borderId="0" xfId="0" applyFont="1" applyFill="1" applyBorder="1" applyAlignment="1">
      <alignment horizontal="left" vertical="top"/>
    </xf>
    <xf numFmtId="0" fontId="55" fillId="0" borderId="0" xfId="0"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vertical="center"/>
    </xf>
    <xf numFmtId="0" fontId="92" fillId="0" borderId="0" xfId="0" applyFont="1" applyFill="1" applyBorder="1" applyAlignment="1">
      <alignment horizontal="left" vertical="top"/>
    </xf>
    <xf numFmtId="0" fontId="36" fillId="0" borderId="0" xfId="0" applyFont="1" applyFill="1" applyBorder="1" applyAlignment="1">
      <alignment vertical="top"/>
    </xf>
    <xf numFmtId="0" fontId="36" fillId="25" borderId="0" xfId="0" applyFont="1" applyFill="1" applyBorder="1" applyAlignment="1" applyProtection="1">
      <alignment vertical="top"/>
      <protection locked="0"/>
    </xf>
    <xf numFmtId="0" fontId="55" fillId="0" borderId="0" xfId="0" applyFont="1" applyFill="1" applyBorder="1" applyAlignment="1" applyProtection="1">
      <alignment horizontal="left" vertical="center" shrinkToFit="1"/>
      <protection locked="0"/>
    </xf>
    <xf numFmtId="181" fontId="55" fillId="25" borderId="0" xfId="0" applyNumberFormat="1" applyFont="1" applyFill="1" applyBorder="1" applyAlignment="1" applyProtection="1">
      <alignment horizontal="center" vertical="center"/>
      <protection locked="0"/>
    </xf>
    <xf numFmtId="0" fontId="36" fillId="0" borderId="0" xfId="0" applyFont="1" applyFill="1" applyBorder="1" applyAlignment="1">
      <alignment vertical="center"/>
    </xf>
    <xf numFmtId="0" fontId="29" fillId="0" borderId="0" xfId="0" applyFont="1" applyFill="1" applyBorder="1" applyAlignment="1">
      <alignment horizontal="center" vertical="center"/>
    </xf>
    <xf numFmtId="181" fontId="55" fillId="25" borderId="159" xfId="0" applyNumberFormat="1" applyFont="1" applyFill="1" applyBorder="1" applyAlignment="1" applyProtection="1">
      <alignment horizontal="left" vertical="center" shrinkToFit="1"/>
    </xf>
    <xf numFmtId="181" fontId="55" fillId="25" borderId="160" xfId="0" applyNumberFormat="1" applyFont="1" applyFill="1" applyBorder="1" applyAlignment="1" applyProtection="1">
      <alignment horizontal="left" vertical="center" shrinkToFit="1"/>
    </xf>
    <xf numFmtId="0" fontId="36" fillId="25" borderId="158" xfId="0" applyFont="1" applyFill="1" applyBorder="1" applyAlignment="1" applyProtection="1">
      <alignment horizontal="left" vertical="top"/>
    </xf>
    <xf numFmtId="0" fontId="36" fillId="25" borderId="74" xfId="0" applyFont="1" applyFill="1" applyBorder="1" applyAlignment="1" applyProtection="1">
      <alignment horizontal="left" vertical="top"/>
    </xf>
    <xf numFmtId="0" fontId="36" fillId="25" borderId="221" xfId="0" applyFont="1" applyFill="1" applyBorder="1" applyAlignment="1" applyProtection="1">
      <alignment horizontal="left" vertical="top"/>
    </xf>
    <xf numFmtId="0" fontId="36" fillId="25" borderId="28" xfId="0" applyFont="1" applyFill="1" applyBorder="1" applyAlignment="1" applyProtection="1">
      <alignment horizontal="left" vertical="top"/>
    </xf>
    <xf numFmtId="0" fontId="36" fillId="25" borderId="21" xfId="0" applyFont="1" applyFill="1" applyBorder="1" applyAlignment="1" applyProtection="1">
      <alignment horizontal="left" vertical="top"/>
    </xf>
    <xf numFmtId="0" fontId="36" fillId="25" borderId="193" xfId="0" applyFont="1" applyFill="1" applyBorder="1" applyAlignment="1" applyProtection="1">
      <alignment horizontal="left" vertical="top"/>
    </xf>
    <xf numFmtId="0" fontId="55" fillId="25" borderId="69" xfId="0" applyFont="1" applyFill="1" applyBorder="1" applyAlignment="1" applyProtection="1">
      <alignment vertical="center" shrinkToFit="1"/>
    </xf>
    <xf numFmtId="0" fontId="55" fillId="25" borderId="70" xfId="0" applyFont="1" applyFill="1" applyBorder="1" applyAlignment="1" applyProtection="1">
      <alignment vertical="center" shrinkToFit="1"/>
    </xf>
    <xf numFmtId="0" fontId="55" fillId="0" borderId="0"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textRotation="255"/>
    </xf>
    <xf numFmtId="0" fontId="55" fillId="25" borderId="158" xfId="0" applyFont="1" applyFill="1" applyBorder="1" applyAlignment="1" applyProtection="1">
      <alignment horizontal="left" vertical="center"/>
    </xf>
    <xf numFmtId="0" fontId="36" fillId="25" borderId="40" xfId="0" applyFont="1" applyFill="1" applyBorder="1" applyAlignment="1" applyProtection="1">
      <alignment vertical="top"/>
    </xf>
    <xf numFmtId="0" fontId="36" fillId="25" borderId="98" xfId="0" applyFont="1" applyFill="1" applyBorder="1" applyAlignment="1" applyProtection="1">
      <alignment vertical="top"/>
    </xf>
    <xf numFmtId="0" fontId="145" fillId="0" borderId="31" xfId="0" applyFont="1" applyFill="1" applyBorder="1" applyAlignment="1" applyProtection="1">
      <alignment horizontal="left" vertical="center"/>
    </xf>
    <xf numFmtId="0" fontId="145" fillId="0" borderId="18" xfId="0" applyFont="1" applyFill="1" applyBorder="1" applyAlignment="1" applyProtection="1">
      <alignment horizontal="left" vertical="center"/>
    </xf>
    <xf numFmtId="0" fontId="145" fillId="0" borderId="129" xfId="0" applyFont="1" applyFill="1" applyBorder="1" applyAlignment="1" applyProtection="1">
      <alignment horizontal="left" vertical="center"/>
    </xf>
    <xf numFmtId="0" fontId="29" fillId="25" borderId="0" xfId="0" applyFont="1" applyFill="1" applyBorder="1" applyAlignment="1">
      <alignment horizontal="center" vertical="center"/>
    </xf>
    <xf numFmtId="0" fontId="2" fillId="0" borderId="129" xfId="0" applyFont="1" applyFill="1" applyBorder="1" applyAlignment="1" applyProtection="1">
      <alignment horizontal="left" vertical="center" shrinkToFit="1"/>
    </xf>
    <xf numFmtId="0" fontId="99" fillId="25" borderId="0" xfId="0" applyFont="1" applyFill="1" applyBorder="1" applyAlignment="1">
      <alignment horizontal="right" vertical="top" textRotation="255" shrinkToFit="1"/>
    </xf>
    <xf numFmtId="0" fontId="93" fillId="0" borderId="0" xfId="0" applyFont="1" applyBorder="1" applyAlignment="1">
      <alignment vertical="top" textRotation="255" shrinkToFit="1"/>
    </xf>
    <xf numFmtId="0" fontId="2" fillId="0" borderId="0" xfId="0" applyFont="1" applyFill="1" applyBorder="1" applyAlignment="1">
      <alignment horizontal="center" vertical="center"/>
    </xf>
    <xf numFmtId="0" fontId="2" fillId="25" borderId="11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36" fillId="25" borderId="21" xfId="0" applyFont="1" applyFill="1" applyBorder="1" applyAlignment="1" applyProtection="1">
      <alignment vertical="top"/>
    </xf>
    <xf numFmtId="0" fontId="36" fillId="25" borderId="193" xfId="0" applyFont="1" applyFill="1" applyBorder="1" applyAlignment="1" applyProtection="1">
      <alignment vertical="top"/>
    </xf>
    <xf numFmtId="0" fontId="163" fillId="25" borderId="0" xfId="0" applyFont="1" applyFill="1" applyBorder="1" applyAlignment="1" applyProtection="1">
      <alignment horizontal="right" vertical="center"/>
    </xf>
    <xf numFmtId="0" fontId="36" fillId="25" borderId="225" xfId="0" applyFont="1" applyFill="1" applyBorder="1" applyAlignment="1" applyProtection="1">
      <alignment vertical="top"/>
    </xf>
    <xf numFmtId="0" fontId="36" fillId="25" borderId="226" xfId="0" applyFont="1" applyFill="1" applyBorder="1" applyAlignment="1" applyProtection="1">
      <alignment vertical="top"/>
    </xf>
    <xf numFmtId="0" fontId="36" fillId="25" borderId="28" xfId="0" applyFont="1" applyFill="1" applyBorder="1" applyAlignment="1" applyProtection="1">
      <alignment vertical="top"/>
    </xf>
    <xf numFmtId="0" fontId="36" fillId="25" borderId="32" xfId="0" applyFont="1" applyFill="1" applyBorder="1" applyAlignment="1" applyProtection="1">
      <alignment vertical="top"/>
    </xf>
    <xf numFmtId="0" fontId="4" fillId="0" borderId="36"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232" xfId="0" applyFont="1" applyFill="1" applyBorder="1" applyAlignment="1">
      <alignment horizontal="left" vertical="center" shrinkToFit="1"/>
    </xf>
    <xf numFmtId="38" fontId="4" fillId="0" borderId="0" xfId="35" applyFont="1" applyFill="1" applyBorder="1" applyAlignment="1" applyProtection="1">
      <alignment vertical="center"/>
    </xf>
    <xf numFmtId="38" fontId="4" fillId="0" borderId="16" xfId="35" applyFont="1" applyFill="1" applyBorder="1" applyAlignment="1" applyProtection="1">
      <alignment vertical="center"/>
    </xf>
    <xf numFmtId="38" fontId="7" fillId="0" borderId="0" xfId="35" applyFont="1" applyFill="1" applyBorder="1" applyAlignment="1">
      <alignment horizontal="right" vertical="center"/>
    </xf>
    <xf numFmtId="38" fontId="7" fillId="0" borderId="16" xfId="35" applyFont="1" applyFill="1" applyBorder="1" applyAlignment="1">
      <alignment horizontal="right" vertical="center"/>
    </xf>
    <xf numFmtId="38" fontId="86" fillId="0" borderId="88" xfId="35" applyFont="1" applyFill="1" applyBorder="1" applyAlignment="1" applyProtection="1">
      <alignment horizontal="right" vertical="center"/>
    </xf>
    <xf numFmtId="38" fontId="86" fillId="0" borderId="140" xfId="35" applyFont="1" applyFill="1" applyBorder="1" applyAlignment="1" applyProtection="1">
      <alignment horizontal="right" vertical="center"/>
    </xf>
    <xf numFmtId="0" fontId="86" fillId="0" borderId="88" xfId="0" applyFont="1" applyFill="1" applyBorder="1" applyAlignment="1" applyProtection="1">
      <alignment horizontal="center" vertical="center"/>
    </xf>
    <xf numFmtId="0" fontId="64" fillId="0" borderId="0" xfId="0" applyFont="1" applyFill="1" applyBorder="1" applyAlignment="1">
      <alignment horizontal="center" vertical="center"/>
    </xf>
    <xf numFmtId="0" fontId="69" fillId="0" borderId="65" xfId="0" applyFont="1" applyFill="1" applyBorder="1" applyAlignment="1">
      <alignment horizontal="center" vertical="center"/>
    </xf>
    <xf numFmtId="0" fontId="69" fillId="0" borderId="58" xfId="0" applyFont="1" applyFill="1" applyBorder="1" applyAlignment="1">
      <alignment horizontal="center" vertical="center"/>
    </xf>
    <xf numFmtId="0" fontId="69" fillId="0" borderId="59" xfId="0" applyFont="1" applyFill="1" applyBorder="1" applyAlignment="1">
      <alignment horizontal="center" vertical="center"/>
    </xf>
    <xf numFmtId="38" fontId="83" fillId="0" borderId="84" xfId="35" applyFont="1" applyFill="1" applyBorder="1" applyAlignment="1" applyProtection="1">
      <alignment horizontal="right" vertical="center"/>
      <protection locked="0"/>
    </xf>
    <xf numFmtId="38" fontId="83" fillId="0" borderId="91" xfId="35" applyFont="1" applyFill="1" applyBorder="1" applyAlignment="1" applyProtection="1">
      <alignment horizontal="right" vertical="center"/>
      <protection locked="0"/>
    </xf>
    <xf numFmtId="0" fontId="4" fillId="0" borderId="88" xfId="0" applyFont="1" applyFill="1" applyBorder="1" applyAlignment="1">
      <alignment horizontal="center" vertical="center"/>
    </xf>
    <xf numFmtId="0" fontId="4" fillId="0" borderId="140" xfId="0" applyFont="1" applyFill="1" applyBorder="1" applyAlignment="1">
      <alignment horizontal="center" vertical="center"/>
    </xf>
    <xf numFmtId="38" fontId="64" fillId="0" borderId="0" xfId="35" applyFont="1" applyFill="1" applyBorder="1" applyAlignment="1">
      <alignment vertical="center"/>
    </xf>
    <xf numFmtId="38" fontId="64" fillId="0" borderId="16" xfId="35" applyFont="1" applyFill="1" applyBorder="1" applyAlignment="1">
      <alignment vertical="center"/>
    </xf>
    <xf numFmtId="38" fontId="83" fillId="0" borderId="98" xfId="35" applyFont="1" applyFill="1" applyBorder="1" applyAlignment="1" applyProtection="1">
      <alignment horizontal="right" vertical="center"/>
      <protection locked="0"/>
    </xf>
    <xf numFmtId="38" fontId="83" fillId="0" borderId="141" xfId="35" applyFont="1" applyFill="1" applyBorder="1" applyAlignment="1" applyProtection="1">
      <alignment horizontal="right" vertical="center"/>
      <protection locked="0"/>
    </xf>
    <xf numFmtId="38" fontId="4" fillId="0" borderId="57" xfId="35" applyFont="1" applyFill="1" applyBorder="1" applyAlignment="1" applyProtection="1">
      <alignment vertical="center"/>
    </xf>
    <xf numFmtId="38" fontId="4" fillId="0" borderId="97" xfId="35" applyFont="1" applyFill="1" applyBorder="1" applyAlignment="1" applyProtection="1">
      <alignment vertical="center"/>
    </xf>
    <xf numFmtId="38" fontId="86" fillId="0" borderId="84" xfId="35" applyFont="1" applyFill="1" applyBorder="1" applyAlignment="1" applyProtection="1">
      <alignment horizontal="right" vertical="center"/>
    </xf>
    <xf numFmtId="38" fontId="86" fillId="0" borderId="91" xfId="35" applyFont="1" applyFill="1" applyBorder="1" applyAlignment="1" applyProtection="1">
      <alignment horizontal="right" vertical="center"/>
    </xf>
    <xf numFmtId="38" fontId="7" fillId="0" borderId="0" xfId="35" applyFont="1" applyFill="1" applyBorder="1" applyAlignment="1" applyProtection="1">
      <alignment horizontal="right" vertical="center"/>
    </xf>
    <xf numFmtId="38" fontId="7" fillId="0" borderId="16" xfId="35" applyFont="1" applyFill="1" applyBorder="1" applyAlignment="1" applyProtection="1">
      <alignment horizontal="right" vertical="center"/>
    </xf>
    <xf numFmtId="0" fontId="64" fillId="25" borderId="0" xfId="0" applyFont="1" applyFill="1" applyBorder="1" applyAlignment="1">
      <alignment horizontal="left" shrinkToFit="1"/>
    </xf>
    <xf numFmtId="0" fontId="55" fillId="25" borderId="40" xfId="0" applyFont="1" applyFill="1" applyBorder="1" applyAlignment="1" applyProtection="1">
      <alignment horizontal="center" vertical="center" shrinkToFit="1"/>
    </xf>
    <xf numFmtId="0" fontId="55" fillId="25" borderId="98" xfId="0" applyFont="1" applyFill="1" applyBorder="1" applyAlignment="1" applyProtection="1">
      <alignment horizontal="center" vertical="center" shrinkToFit="1"/>
    </xf>
    <xf numFmtId="0" fontId="55" fillId="25" borderId="22" xfId="0" applyFont="1" applyFill="1" applyBorder="1" applyAlignment="1" applyProtection="1">
      <alignment horizontal="center" vertical="center" shrinkToFit="1"/>
    </xf>
    <xf numFmtId="0" fontId="55" fillId="25" borderId="30" xfId="0" applyFont="1" applyFill="1" applyBorder="1" applyAlignment="1" applyProtection="1">
      <alignment horizontal="center" vertical="center" shrinkToFit="1"/>
    </xf>
    <xf numFmtId="179" fontId="5" fillId="25" borderId="226" xfId="0" applyNumberFormat="1" applyFont="1" applyFill="1" applyBorder="1" applyAlignment="1" applyProtection="1">
      <alignment vertical="top"/>
    </xf>
    <xf numFmtId="179" fontId="5" fillId="25" borderId="226" xfId="0" applyNumberFormat="1" applyFont="1" applyFill="1" applyBorder="1" applyAlignment="1" applyProtection="1"/>
    <xf numFmtId="179" fontId="5" fillId="25" borderId="227" xfId="0" applyNumberFormat="1" applyFont="1" applyFill="1" applyBorder="1" applyAlignment="1" applyProtection="1"/>
    <xf numFmtId="176" fontId="2"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0" fontId="2" fillId="25" borderId="117" xfId="0" applyFont="1" applyFill="1" applyBorder="1" applyAlignment="1" applyProtection="1">
      <alignment horizontal="center" vertical="center"/>
    </xf>
    <xf numFmtId="56" fontId="55" fillId="25" borderId="40" xfId="0" applyNumberFormat="1" applyFont="1" applyFill="1" applyBorder="1" applyAlignment="1" applyProtection="1">
      <alignment vertical="center" shrinkToFit="1"/>
    </xf>
    <xf numFmtId="0" fontId="4" fillId="25" borderId="154" xfId="0" applyFont="1" applyFill="1" applyBorder="1" applyAlignment="1" applyProtection="1">
      <alignment horizontal="left" vertical="top"/>
    </xf>
    <xf numFmtId="0" fontId="4" fillId="25" borderId="153" xfId="0" applyFont="1" applyFill="1" applyBorder="1" applyAlignment="1" applyProtection="1">
      <alignment horizontal="left" vertical="top"/>
    </xf>
    <xf numFmtId="185" fontId="2" fillId="25" borderId="0" xfId="0" applyNumberFormat="1" applyFont="1" applyFill="1" applyAlignment="1" applyProtection="1">
      <alignment horizontal="center" shrinkToFit="1"/>
    </xf>
    <xf numFmtId="185" fontId="2" fillId="25" borderId="117" xfId="0" applyNumberFormat="1" applyFont="1" applyFill="1" applyBorder="1" applyAlignment="1" applyProtection="1">
      <alignment horizontal="center" shrinkToFit="1"/>
    </xf>
    <xf numFmtId="0" fontId="239" fillId="0" borderId="65" xfId="0" applyFont="1" applyFill="1" applyBorder="1" applyAlignment="1">
      <alignment horizontal="center" vertical="center" shrinkToFit="1"/>
    </xf>
    <xf numFmtId="0" fontId="239" fillId="0" borderId="58" xfId="0" applyFont="1" applyFill="1" applyBorder="1" applyAlignment="1">
      <alignment horizontal="center" vertical="center" shrinkToFit="1"/>
    </xf>
    <xf numFmtId="0" fontId="239" fillId="0" borderId="59" xfId="0" applyFont="1" applyFill="1" applyBorder="1" applyAlignment="1">
      <alignment horizontal="center" vertical="center" shrinkToFit="1"/>
    </xf>
    <xf numFmtId="38" fontId="7" fillId="0" borderId="90" xfId="35" applyFont="1" applyFill="1" applyBorder="1" applyAlignment="1">
      <alignment horizontal="right" vertical="center"/>
    </xf>
    <xf numFmtId="38" fontId="7" fillId="0" borderId="49" xfId="35" applyFont="1" applyFill="1" applyBorder="1" applyAlignment="1">
      <alignment horizontal="right" vertical="center"/>
    </xf>
    <xf numFmtId="0" fontId="4" fillId="25" borderId="28" xfId="0" applyFont="1" applyFill="1" applyBorder="1" applyAlignment="1">
      <alignment vertical="top"/>
    </xf>
    <xf numFmtId="0" fontId="4" fillId="25" borderId="21" xfId="0" applyFont="1" applyFill="1" applyBorder="1" applyAlignment="1">
      <alignment vertical="top"/>
    </xf>
    <xf numFmtId="0" fontId="4" fillId="25" borderId="32" xfId="0" applyFont="1" applyFill="1" applyBorder="1" applyAlignment="1">
      <alignment vertical="top"/>
    </xf>
    <xf numFmtId="181" fontId="55" fillId="25" borderId="160" xfId="0" applyNumberFormat="1" applyFont="1" applyFill="1" applyBorder="1" applyAlignment="1" applyProtection="1">
      <alignment horizontal="center" vertical="center" shrinkToFit="1"/>
    </xf>
    <xf numFmtId="0" fontId="4" fillId="25" borderId="181" xfId="0" applyFont="1" applyFill="1" applyBorder="1" applyAlignment="1">
      <alignment horizontal="center" vertical="center"/>
    </xf>
    <xf numFmtId="0" fontId="4" fillId="25" borderId="229" xfId="0" applyFont="1" applyFill="1" applyBorder="1" applyAlignment="1">
      <alignment horizontal="center" vertical="center"/>
    </xf>
    <xf numFmtId="0" fontId="69" fillId="25" borderId="101" xfId="0" applyFont="1" applyFill="1" applyBorder="1" applyAlignment="1">
      <alignment horizontal="center" vertical="center" shrinkToFit="1"/>
    </xf>
    <xf numFmtId="0" fontId="69" fillId="25" borderId="58" xfId="0" applyFont="1" applyFill="1" applyBorder="1" applyAlignment="1">
      <alignment horizontal="center" vertical="center" shrinkToFit="1"/>
    </xf>
    <xf numFmtId="0" fontId="69" fillId="25" borderId="59" xfId="0" applyFont="1" applyFill="1" applyBorder="1" applyAlignment="1">
      <alignment horizontal="center" vertical="center" shrinkToFit="1"/>
    </xf>
    <xf numFmtId="38" fontId="7" fillId="25" borderId="21" xfId="35" applyFont="1" applyFill="1" applyBorder="1" applyAlignment="1" applyProtection="1">
      <alignment horizontal="right" vertical="center"/>
    </xf>
    <xf numFmtId="38" fontId="7" fillId="25" borderId="0" xfId="35" applyFont="1" applyFill="1" applyBorder="1" applyAlignment="1" applyProtection="1">
      <alignment horizontal="right" vertical="center"/>
    </xf>
    <xf numFmtId="0" fontId="64" fillId="25" borderId="0" xfId="0" applyFont="1" applyFill="1" applyBorder="1" applyAlignment="1">
      <alignment horizontal="center" vertical="center"/>
    </xf>
    <xf numFmtId="38" fontId="83" fillId="25" borderId="171" xfId="35" applyFont="1" applyFill="1" applyBorder="1" applyAlignment="1" applyProtection="1">
      <alignment horizontal="right" vertical="center"/>
      <protection locked="0"/>
    </xf>
    <xf numFmtId="38" fontId="83" fillId="25" borderId="88" xfId="35" applyFont="1" applyFill="1" applyBorder="1" applyAlignment="1" applyProtection="1">
      <alignment horizontal="right" vertical="center"/>
      <protection locked="0"/>
    </xf>
    <xf numFmtId="38" fontId="83" fillId="25" borderId="194" xfId="35" applyFont="1" applyFill="1" applyBorder="1" applyAlignment="1" applyProtection="1">
      <alignment horizontal="right" vertical="center"/>
      <protection locked="0"/>
    </xf>
    <xf numFmtId="0" fontId="4" fillId="25" borderId="171" xfId="0" applyFont="1" applyFill="1" applyBorder="1" applyAlignment="1" applyProtection="1">
      <alignment horizontal="center" vertical="center"/>
    </xf>
    <xf numFmtId="0" fontId="4" fillId="25" borderId="88" xfId="0" applyFont="1" applyFill="1" applyBorder="1" applyAlignment="1" applyProtection="1">
      <alignment horizontal="center" vertical="center"/>
    </xf>
    <xf numFmtId="0" fontId="4" fillId="25" borderId="21" xfId="0" applyFont="1" applyFill="1" applyBorder="1" applyAlignment="1" applyProtection="1">
      <alignment horizontal="center" vertical="center"/>
    </xf>
    <xf numFmtId="0" fontId="4" fillId="25" borderId="0" xfId="0" applyFont="1" applyFill="1" applyBorder="1" applyAlignment="1" applyProtection="1">
      <alignment horizontal="center" vertical="center"/>
    </xf>
    <xf numFmtId="38" fontId="7" fillId="25" borderId="90" xfId="35" applyFont="1" applyFill="1" applyBorder="1" applyAlignment="1">
      <alignment horizontal="right" vertical="center"/>
    </xf>
    <xf numFmtId="38" fontId="7" fillId="25" borderId="0" xfId="35" applyFont="1" applyFill="1" applyBorder="1" applyAlignment="1">
      <alignment horizontal="right" vertical="center"/>
    </xf>
    <xf numFmtId="38" fontId="7" fillId="25" borderId="49" xfId="35" applyFont="1" applyFill="1" applyBorder="1" applyAlignment="1">
      <alignment horizontal="right" vertical="center"/>
    </xf>
    <xf numFmtId="0" fontId="4" fillId="25" borderId="65" xfId="0" applyFont="1" applyFill="1" applyBorder="1" applyAlignment="1">
      <alignment horizontal="center" vertical="center"/>
    </xf>
    <xf numFmtId="0" fontId="4" fillId="25" borderId="58" xfId="0" applyFont="1" applyFill="1" applyBorder="1" applyAlignment="1">
      <alignment horizontal="center" vertical="center"/>
    </xf>
    <xf numFmtId="0" fontId="4" fillId="25" borderId="59" xfId="0" applyFont="1" applyFill="1" applyBorder="1" applyAlignment="1">
      <alignment horizontal="center" vertical="center"/>
    </xf>
    <xf numFmtId="0" fontId="4" fillId="25" borderId="165" xfId="0" applyFont="1" applyFill="1" applyBorder="1" applyAlignment="1">
      <alignment horizontal="center" vertical="center" textRotation="255"/>
    </xf>
    <xf numFmtId="0" fontId="4" fillId="25" borderId="155" xfId="0" applyFont="1" applyFill="1" applyBorder="1" applyAlignment="1">
      <alignment horizontal="center" vertical="center" textRotation="255"/>
    </xf>
    <xf numFmtId="0" fontId="4" fillId="25" borderId="130" xfId="0" applyFont="1" applyFill="1" applyBorder="1" applyAlignment="1">
      <alignment horizontal="center" vertical="center"/>
    </xf>
    <xf numFmtId="0" fontId="4" fillId="25" borderId="54" xfId="0" applyFont="1" applyFill="1" applyBorder="1" applyAlignment="1">
      <alignment horizontal="center" vertical="center"/>
    </xf>
    <xf numFmtId="38" fontId="83" fillId="25" borderId="124" xfId="35" applyFont="1" applyFill="1" applyBorder="1" applyAlignment="1" applyProtection="1">
      <alignment horizontal="right" vertical="center"/>
      <protection locked="0"/>
    </xf>
    <xf numFmtId="38" fontId="83" fillId="25" borderId="84" xfId="35" applyFont="1" applyFill="1" applyBorder="1" applyAlignment="1" applyProtection="1">
      <alignment horizontal="right" vertical="center"/>
      <protection locked="0"/>
    </xf>
    <xf numFmtId="38" fontId="83" fillId="25" borderId="82" xfId="35" applyFont="1" applyFill="1" applyBorder="1" applyAlignment="1" applyProtection="1">
      <alignment horizontal="right" vertical="center"/>
      <protection locked="0"/>
    </xf>
    <xf numFmtId="0" fontId="4" fillId="25" borderId="92" xfId="0" applyFont="1" applyFill="1" applyBorder="1" applyAlignment="1">
      <alignment horizontal="center" vertical="center"/>
    </xf>
    <xf numFmtId="0" fontId="4" fillId="25" borderId="57" xfId="0" applyFont="1" applyFill="1" applyBorder="1" applyAlignment="1">
      <alignment horizontal="center" vertical="center"/>
    </xf>
    <xf numFmtId="38" fontId="83" fillId="25" borderId="93" xfId="35" applyFont="1" applyFill="1" applyBorder="1" applyAlignment="1" applyProtection="1">
      <alignment horizontal="right" vertical="center"/>
      <protection locked="0"/>
    </xf>
    <xf numFmtId="0" fontId="4" fillId="25" borderId="101" xfId="0" applyFont="1" applyFill="1" applyBorder="1" applyAlignment="1">
      <alignment horizontal="center" vertical="center"/>
    </xf>
    <xf numFmtId="38" fontId="7" fillId="25" borderId="21" xfId="35" applyFont="1" applyFill="1" applyBorder="1" applyAlignment="1">
      <alignment horizontal="right" vertical="center"/>
    </xf>
    <xf numFmtId="0" fontId="4" fillId="0" borderId="130"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4" xfId="0" applyFont="1" applyFill="1" applyBorder="1" applyAlignment="1">
      <alignment horizontal="center" vertical="center"/>
    </xf>
    <xf numFmtId="0" fontId="17" fillId="25" borderId="152" xfId="0" applyFont="1" applyFill="1" applyBorder="1" applyAlignment="1" applyProtection="1">
      <alignment vertical="top"/>
    </xf>
    <xf numFmtId="0" fontId="17" fillId="25" borderId="153" xfId="0" applyFont="1" applyFill="1" applyBorder="1" applyAlignment="1" applyProtection="1">
      <alignment vertical="top"/>
    </xf>
    <xf numFmtId="0" fontId="17" fillId="25" borderId="156" xfId="0" applyFont="1" applyFill="1" applyBorder="1" applyAlignment="1" applyProtection="1">
      <alignment vertical="top"/>
    </xf>
    <xf numFmtId="0" fontId="69" fillId="25" borderId="65" xfId="0" applyFont="1" applyFill="1" applyBorder="1" applyAlignment="1">
      <alignment horizontal="center" vertical="center" shrinkToFit="1"/>
    </xf>
    <xf numFmtId="0" fontId="55" fillId="25" borderId="74" xfId="0" applyFont="1" applyFill="1" applyBorder="1" applyAlignment="1" applyProtection="1">
      <alignment horizontal="center" vertical="center"/>
      <protection locked="0"/>
    </xf>
    <xf numFmtId="38" fontId="83" fillId="25" borderId="32" xfId="35" applyFont="1" applyFill="1" applyBorder="1" applyAlignment="1" applyProtection="1">
      <alignment horizontal="right" vertical="center"/>
    </xf>
    <xf numFmtId="38" fontId="83" fillId="25" borderId="98" xfId="35" applyFont="1" applyFill="1" applyBorder="1" applyAlignment="1" applyProtection="1">
      <alignment horizontal="right" vertical="center"/>
    </xf>
    <xf numFmtId="0" fontId="4" fillId="25" borderId="88" xfId="0" applyFont="1" applyFill="1" applyBorder="1" applyAlignment="1">
      <alignment horizontal="center" vertical="center"/>
    </xf>
    <xf numFmtId="0" fontId="4" fillId="25" borderId="193" xfId="0" applyFont="1" applyFill="1" applyBorder="1" applyAlignment="1">
      <alignment vertical="top"/>
    </xf>
    <xf numFmtId="0" fontId="4" fillId="0" borderId="36" xfId="0" applyFont="1" applyFill="1" applyBorder="1" applyAlignment="1">
      <alignment vertical="center"/>
    </xf>
    <xf numFmtId="0" fontId="69" fillId="0" borderId="31" xfId="0" applyFont="1" applyFill="1" applyBorder="1" applyAlignment="1">
      <alignment horizontal="center" vertical="center"/>
    </xf>
    <xf numFmtId="0" fontId="4" fillId="25" borderId="28" xfId="0" applyFont="1" applyFill="1"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4" fillId="25" borderId="152" xfId="0" applyFont="1" applyFill="1" applyBorder="1" applyAlignment="1" applyProtection="1">
      <alignment horizontal="left" vertical="top"/>
    </xf>
    <xf numFmtId="0" fontId="4" fillId="25" borderId="161" xfId="0" applyFont="1" applyFill="1" applyBorder="1" applyAlignment="1" applyProtection="1">
      <alignment horizontal="left" vertical="top"/>
    </xf>
    <xf numFmtId="0" fontId="2" fillId="25" borderId="162" xfId="0" applyFont="1" applyFill="1" applyBorder="1" applyAlignment="1" applyProtection="1">
      <alignment vertical="top"/>
    </xf>
    <xf numFmtId="38" fontId="83" fillId="0" borderId="79" xfId="35" applyFont="1" applyFill="1" applyBorder="1" applyAlignment="1" applyProtection="1">
      <alignment horizontal="right" vertical="center"/>
      <protection locked="0"/>
    </xf>
    <xf numFmtId="38" fontId="83" fillId="0" borderId="82" xfId="35" applyFont="1" applyFill="1" applyBorder="1" applyAlignment="1" applyProtection="1">
      <alignment horizontal="right" vertical="center"/>
      <protection locked="0"/>
    </xf>
    <xf numFmtId="0" fontId="4" fillId="0" borderId="97" xfId="0" applyFont="1" applyFill="1" applyBorder="1" applyAlignment="1">
      <alignment horizontal="center" vertical="center"/>
    </xf>
    <xf numFmtId="0" fontId="69" fillId="25" borderId="65" xfId="0" applyFont="1" applyFill="1" applyBorder="1" applyAlignment="1">
      <alignment horizontal="center" vertical="center"/>
    </xf>
    <xf numFmtId="0" fontId="69" fillId="25" borderId="96"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0" xfId="0" applyFont="1" applyFill="1" applyBorder="1" applyAlignment="1">
      <alignment horizontal="center"/>
    </xf>
    <xf numFmtId="0" fontId="4" fillId="0" borderId="0" xfId="0" applyFont="1" applyFill="1" applyBorder="1" applyAlignment="1">
      <alignment horizontal="center"/>
    </xf>
    <xf numFmtId="0" fontId="4" fillId="0" borderId="165" xfId="0" applyFont="1" applyFill="1" applyBorder="1" applyAlignment="1">
      <alignment vertical="center"/>
    </xf>
    <xf numFmtId="0" fontId="4" fillId="0" borderId="230" xfId="0" applyFont="1" applyFill="1" applyBorder="1" applyAlignment="1">
      <alignment vertical="center"/>
    </xf>
    <xf numFmtId="38" fontId="7" fillId="0" borderId="0" xfId="35" applyFont="1" applyFill="1" applyBorder="1" applyAlignment="1">
      <alignment vertical="center"/>
    </xf>
    <xf numFmtId="38" fontId="7" fillId="0" borderId="16" xfId="35" applyFont="1" applyFill="1" applyBorder="1" applyAlignment="1">
      <alignment vertical="center"/>
    </xf>
    <xf numFmtId="0" fontId="69" fillId="0" borderId="96" xfId="0" applyFont="1" applyFill="1" applyBorder="1" applyAlignment="1">
      <alignment horizontal="center" vertical="center"/>
    </xf>
    <xf numFmtId="38" fontId="83" fillId="0" borderId="228" xfId="35" applyFont="1" applyFill="1" applyBorder="1" applyAlignment="1" applyProtection="1">
      <alignment vertical="center"/>
      <protection locked="0"/>
    </xf>
    <xf numFmtId="38" fontId="83" fillId="0" borderId="231" xfId="35" applyFont="1" applyFill="1" applyBorder="1" applyAlignment="1" applyProtection="1">
      <alignment vertical="center"/>
      <protection locked="0"/>
    </xf>
    <xf numFmtId="0" fontId="4" fillId="25" borderId="40" xfId="0" applyFont="1" applyFill="1" applyBorder="1" applyAlignment="1">
      <alignment horizontal="center" vertical="center"/>
    </xf>
    <xf numFmtId="0" fontId="4" fillId="25" borderId="0" xfId="0" applyFont="1" applyFill="1" applyBorder="1" applyAlignment="1">
      <alignment horizontal="center" vertical="center"/>
    </xf>
    <xf numFmtId="38" fontId="83" fillId="25" borderId="98" xfId="35" applyFont="1" applyFill="1" applyBorder="1" applyAlignment="1" applyProtection="1">
      <alignment horizontal="right" vertical="center"/>
      <protection locked="0"/>
    </xf>
    <xf numFmtId="0" fontId="4" fillId="0" borderId="94" xfId="0" applyFont="1" applyFill="1" applyBorder="1" applyAlignment="1">
      <alignment horizontal="center" vertical="center"/>
    </xf>
    <xf numFmtId="0" fontId="4" fillId="0" borderId="68" xfId="0" applyFont="1" applyFill="1" applyBorder="1" applyAlignment="1">
      <alignment horizontal="center" vertical="center"/>
    </xf>
    <xf numFmtId="38" fontId="239" fillId="0" borderId="0" xfId="35" applyFont="1" applyFill="1" applyBorder="1" applyAlignment="1">
      <alignment vertical="center" shrinkToFit="1"/>
    </xf>
    <xf numFmtId="38" fontId="239" fillId="0" borderId="16" xfId="35" applyFont="1" applyFill="1" applyBorder="1" applyAlignment="1">
      <alignment vertical="center" shrinkToFit="1"/>
    </xf>
    <xf numFmtId="38" fontId="83" fillId="25" borderId="79" xfId="35" applyFont="1" applyFill="1" applyBorder="1" applyAlignment="1" applyProtection="1">
      <alignment vertical="center"/>
      <protection locked="0"/>
    </xf>
    <xf numFmtId="38" fontId="83" fillId="25" borderId="82" xfId="35" applyFont="1" applyFill="1" applyBorder="1" applyAlignment="1" applyProtection="1">
      <alignment vertical="center"/>
      <protection locked="0"/>
    </xf>
    <xf numFmtId="0" fontId="4" fillId="25" borderId="93" xfId="0" applyFont="1" applyFill="1" applyBorder="1" applyAlignment="1">
      <alignment horizontal="left" vertical="center" wrapText="1" shrinkToFit="1"/>
    </xf>
    <xf numFmtId="0" fontId="4" fillId="25" borderId="90" xfId="0" applyFont="1" applyFill="1" applyBorder="1" applyAlignment="1">
      <alignment horizontal="left" vertical="center" wrapText="1" shrinkToFit="1"/>
    </xf>
    <xf numFmtId="0" fontId="4" fillId="25" borderId="176" xfId="0" applyFont="1" applyFill="1" applyBorder="1" applyAlignment="1">
      <alignment horizontal="left" vertical="center" wrapText="1" shrinkToFit="1"/>
    </xf>
    <xf numFmtId="0" fontId="4" fillId="25" borderId="73" xfId="0" applyFont="1" applyFill="1" applyBorder="1" applyAlignment="1">
      <alignment horizontal="left" vertical="center" wrapText="1" shrinkToFit="1"/>
    </xf>
    <xf numFmtId="0" fontId="4" fillId="25" borderId="74" xfId="0" applyFont="1" applyFill="1" applyBorder="1" applyAlignment="1">
      <alignment horizontal="left" vertical="center" wrapText="1" shrinkToFit="1"/>
    </xf>
    <xf numFmtId="0" fontId="4" fillId="25" borderId="221" xfId="0" applyFont="1" applyFill="1" applyBorder="1" applyAlignment="1">
      <alignment horizontal="left" vertical="center" wrapText="1" shrinkToFit="1"/>
    </xf>
    <xf numFmtId="38" fontId="75" fillId="0" borderId="57" xfId="35" applyFont="1" applyFill="1" applyBorder="1" applyAlignment="1" applyProtection="1">
      <alignment vertical="center" wrapText="1"/>
    </xf>
    <xf numFmtId="38" fontId="75" fillId="0" borderId="97" xfId="35" applyFont="1" applyFill="1" applyBorder="1" applyAlignment="1" applyProtection="1">
      <alignment vertical="center" wrapText="1"/>
    </xf>
    <xf numFmtId="38" fontId="7" fillId="0" borderId="176" xfId="35" applyFont="1" applyFill="1" applyBorder="1" applyAlignment="1">
      <alignment horizontal="right" vertical="center"/>
    </xf>
    <xf numFmtId="38" fontId="7" fillId="0" borderId="183" xfId="35" applyFont="1" applyFill="1" applyBorder="1" applyAlignment="1">
      <alignment horizontal="right" vertical="center"/>
    </xf>
    <xf numFmtId="0" fontId="99" fillId="25" borderId="0" xfId="0" applyFont="1" applyFill="1" applyBorder="1" applyAlignment="1">
      <alignment horizontal="center" vertical="top" textRotation="255"/>
    </xf>
    <xf numFmtId="3" fontId="11" fillId="25" borderId="193" xfId="0" applyNumberFormat="1" applyFont="1" applyFill="1" applyBorder="1" applyAlignment="1">
      <alignment horizontal="right" vertical="center"/>
    </xf>
    <xf numFmtId="3" fontId="11" fillId="25" borderId="117" xfId="0" applyNumberFormat="1" applyFont="1" applyFill="1" applyBorder="1" applyAlignment="1">
      <alignment horizontal="right" vertical="center"/>
    </xf>
    <xf numFmtId="3" fontId="11" fillId="25" borderId="183" xfId="0" applyNumberFormat="1" applyFont="1" applyFill="1" applyBorder="1" applyAlignment="1">
      <alignment horizontal="right" vertical="center"/>
    </xf>
    <xf numFmtId="0" fontId="4" fillId="0" borderId="173" xfId="0" applyFont="1" applyFill="1" applyBorder="1" applyAlignment="1">
      <alignment horizontal="center" vertical="center"/>
    </xf>
    <xf numFmtId="0" fontId="4" fillId="0" borderId="182" xfId="0" applyFont="1" applyFill="1" applyBorder="1" applyAlignment="1">
      <alignment horizontal="center" vertical="center"/>
    </xf>
    <xf numFmtId="0" fontId="4" fillId="25" borderId="154" xfId="0" applyFont="1" applyFill="1" applyBorder="1" applyAlignment="1">
      <alignment horizontal="left" vertical="center" wrapText="1" shrinkToFit="1"/>
    </xf>
    <xf numFmtId="0" fontId="4" fillId="25" borderId="153" xfId="0" applyFont="1" applyFill="1" applyBorder="1" applyAlignment="1">
      <alignment horizontal="left" vertical="center" wrapText="1" shrinkToFit="1"/>
    </xf>
    <xf numFmtId="0" fontId="4" fillId="25" borderId="161" xfId="0" applyFont="1" applyFill="1" applyBorder="1" applyAlignment="1">
      <alignment horizontal="left" vertical="center" wrapText="1" shrinkToFit="1"/>
    </xf>
    <xf numFmtId="0" fontId="4" fillId="25" borderId="88" xfId="0" applyFont="1" applyFill="1" applyBorder="1" applyAlignment="1">
      <alignment horizontal="left" vertical="center" wrapText="1" shrinkToFit="1"/>
    </xf>
    <xf numFmtId="0" fontId="4" fillId="25" borderId="0" xfId="0" applyFont="1" applyFill="1" applyBorder="1" applyAlignment="1">
      <alignment horizontal="left" vertical="center" wrapText="1" shrinkToFit="1"/>
    </xf>
    <xf numFmtId="0" fontId="4" fillId="25" borderId="117" xfId="0" applyFont="1" applyFill="1" applyBorder="1" applyAlignment="1">
      <alignment horizontal="left" vertical="center" wrapText="1" shrinkToFit="1"/>
    </xf>
    <xf numFmtId="0" fontId="4" fillId="25" borderId="194" xfId="0" applyFont="1" applyFill="1" applyBorder="1" applyAlignment="1">
      <alignment horizontal="left" vertical="center" wrapText="1" shrinkToFit="1"/>
    </xf>
    <xf numFmtId="0" fontId="4" fillId="25" borderId="49" xfId="0" applyFont="1" applyFill="1" applyBorder="1" applyAlignment="1">
      <alignment horizontal="left" vertical="center" wrapText="1" shrinkToFit="1"/>
    </xf>
    <xf numFmtId="0" fontId="4" fillId="25" borderId="183" xfId="0" applyFont="1" applyFill="1" applyBorder="1" applyAlignment="1">
      <alignment horizontal="left" vertical="center" wrapText="1" shrinkToFit="1"/>
    </xf>
    <xf numFmtId="0" fontId="4" fillId="25" borderId="36"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4" fillId="25" borderId="153" xfId="0" applyFont="1" applyFill="1" applyBorder="1" applyAlignment="1">
      <alignment horizontal="center" vertical="center"/>
    </xf>
    <xf numFmtId="0" fontId="4" fillId="25" borderId="161" xfId="0" applyFont="1" applyFill="1" applyBorder="1" applyAlignment="1">
      <alignment horizontal="center" vertical="center"/>
    </xf>
    <xf numFmtId="0" fontId="4" fillId="0" borderId="145" xfId="0" applyFont="1" applyFill="1" applyBorder="1" applyAlignment="1">
      <alignment horizontal="center" vertical="center" textRotation="255"/>
    </xf>
    <xf numFmtId="0" fontId="4" fillId="0" borderId="165" xfId="0" applyFont="1" applyFill="1" applyBorder="1" applyAlignment="1">
      <alignment horizontal="center" vertical="center" textRotation="255"/>
    </xf>
    <xf numFmtId="0" fontId="4" fillId="0" borderId="36" xfId="0" applyFont="1" applyFill="1" applyBorder="1" applyAlignment="1">
      <alignment horizontal="center" vertical="center"/>
    </xf>
    <xf numFmtId="0" fontId="4" fillId="0" borderId="129" xfId="0" applyFont="1" applyFill="1" applyBorder="1" applyAlignment="1">
      <alignment horizontal="center" vertical="center"/>
    </xf>
    <xf numFmtId="0" fontId="4" fillId="0" borderId="145" xfId="0" applyFont="1" applyFill="1" applyBorder="1" applyAlignment="1">
      <alignment horizontal="left" vertical="center"/>
    </xf>
    <xf numFmtId="0" fontId="4" fillId="0" borderId="155" xfId="0" applyFont="1" applyFill="1" applyBorder="1" applyAlignment="1">
      <alignment horizontal="left" vertical="center"/>
    </xf>
    <xf numFmtId="38" fontId="83" fillId="0" borderId="228" xfId="35" applyFont="1" applyFill="1" applyBorder="1" applyAlignment="1" applyProtection="1">
      <alignment horizontal="right" vertical="center"/>
      <protection locked="0"/>
    </xf>
    <xf numFmtId="38" fontId="83" fillId="0" borderId="198" xfId="35" applyFont="1" applyFill="1" applyBorder="1" applyAlignment="1" applyProtection="1">
      <alignment horizontal="right" vertical="center"/>
      <protection locked="0"/>
    </xf>
    <xf numFmtId="38" fontId="83" fillId="0" borderId="199" xfId="35" applyFont="1" applyFill="1" applyBorder="1" applyAlignment="1" applyProtection="1">
      <alignment vertical="center"/>
      <protection locked="0"/>
    </xf>
    <xf numFmtId="38" fontId="7" fillId="0" borderId="18" xfId="35" applyFont="1" applyFill="1" applyBorder="1" applyAlignment="1">
      <alignment vertical="center"/>
    </xf>
    <xf numFmtId="0" fontId="7" fillId="0" borderId="18" xfId="0" applyFont="1" applyFill="1" applyBorder="1" applyAlignment="1">
      <alignment vertical="center"/>
    </xf>
    <xf numFmtId="0" fontId="4" fillId="0" borderId="36"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18" xfId="0" applyFont="1" applyFill="1" applyBorder="1" applyAlignment="1" applyProtection="1">
      <alignment horizontal="left" vertical="center" shrinkToFit="1"/>
    </xf>
    <xf numFmtId="0" fontId="163" fillId="25" borderId="0" xfId="0" applyFont="1" applyFill="1" applyBorder="1" applyAlignment="1" applyProtection="1">
      <alignment horizontal="right" shrinkToFit="1"/>
    </xf>
    <xf numFmtId="0" fontId="68" fillId="0" borderId="65" xfId="0" applyFont="1" applyFill="1" applyBorder="1" applyAlignment="1">
      <alignment horizontal="center" vertical="center"/>
    </xf>
    <xf numFmtId="0" fontId="68" fillId="0" borderId="58" xfId="0" applyFont="1" applyFill="1" applyBorder="1" applyAlignment="1">
      <alignment horizontal="center" vertical="center"/>
    </xf>
    <xf numFmtId="0" fontId="68" fillId="0" borderId="59" xfId="0" applyFont="1" applyFill="1" applyBorder="1" applyAlignment="1">
      <alignment horizontal="center" vertical="center"/>
    </xf>
    <xf numFmtId="0" fontId="4" fillId="0" borderId="93" xfId="0" applyFont="1" applyFill="1" applyBorder="1" applyAlignment="1">
      <alignment horizontal="center" vertical="center" wrapText="1"/>
    </xf>
    <xf numFmtId="0" fontId="4" fillId="0" borderId="194" xfId="0" applyFont="1" applyFill="1" applyBorder="1" applyAlignment="1">
      <alignment horizontal="center" vertical="center"/>
    </xf>
    <xf numFmtId="38" fontId="7" fillId="25" borderId="34" xfId="35" applyFont="1" applyFill="1" applyBorder="1" applyAlignment="1">
      <alignment vertical="center"/>
    </xf>
    <xf numFmtId="0" fontId="55" fillId="25" borderId="69" xfId="0" applyFont="1" applyFill="1" applyBorder="1" applyAlignment="1" applyProtection="1">
      <alignment shrinkToFit="1"/>
    </xf>
    <xf numFmtId="0" fontId="55" fillId="25" borderId="70" xfId="0" applyFont="1" applyFill="1" applyBorder="1" applyAlignment="1" applyProtection="1">
      <alignment shrinkToFit="1"/>
    </xf>
    <xf numFmtId="0" fontId="4" fillId="0" borderId="165" xfId="0" applyFont="1" applyFill="1" applyBorder="1" applyAlignment="1" applyProtection="1">
      <alignment horizontal="center" vertical="center" textRotation="255"/>
    </xf>
    <xf numFmtId="0" fontId="4" fillId="0" borderId="230" xfId="0" applyFont="1" applyFill="1" applyBorder="1" applyAlignment="1" applyProtection="1">
      <alignment horizontal="center" vertical="center" textRotation="255"/>
    </xf>
    <xf numFmtId="0" fontId="4" fillId="0" borderId="104" xfId="0" applyFont="1" applyFill="1" applyBorder="1" applyAlignment="1" applyProtection="1">
      <alignment horizontal="center" vertical="center"/>
    </xf>
    <xf numFmtId="0" fontId="4" fillId="0" borderId="138"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139"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66" xfId="0" applyFont="1" applyFill="1" applyBorder="1" applyAlignment="1" applyProtection="1">
      <alignment horizontal="center" vertical="center"/>
    </xf>
    <xf numFmtId="0" fontId="39" fillId="0" borderId="145" xfId="0" applyFont="1" applyFill="1" applyBorder="1" applyAlignment="1" applyProtection="1">
      <alignment horizontal="center" vertical="center" textRotation="255"/>
    </xf>
    <xf numFmtId="0" fontId="39" fillId="0" borderId="155" xfId="0" applyFont="1" applyFill="1" applyBorder="1" applyAlignment="1" applyProtection="1">
      <alignment horizontal="center" vertical="center" textRotation="255"/>
    </xf>
    <xf numFmtId="0" fontId="4" fillId="0" borderId="94"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2" fillId="0" borderId="165" xfId="0" applyFont="1" applyFill="1" applyBorder="1" applyAlignment="1" applyProtection="1">
      <alignment vertical="center"/>
    </xf>
    <xf numFmtId="0" fontId="2" fillId="0" borderId="155" xfId="0" applyFont="1" applyFill="1" applyBorder="1" applyAlignment="1" applyProtection="1">
      <alignment vertical="center"/>
    </xf>
    <xf numFmtId="0" fontId="4" fillId="0" borderId="145" xfId="0" applyFont="1" applyFill="1" applyBorder="1" applyAlignment="1" applyProtection="1">
      <alignment horizontal="center" vertical="center" textRotation="255"/>
    </xf>
    <xf numFmtId="0" fontId="4" fillId="0" borderId="155" xfId="0" applyFont="1" applyFill="1" applyBorder="1" applyAlignment="1" applyProtection="1">
      <alignment horizontal="center" vertical="center" textRotation="255"/>
    </xf>
    <xf numFmtId="185" fontId="2" fillId="25" borderId="0" xfId="0" applyNumberFormat="1" applyFont="1" applyFill="1" applyAlignment="1" applyProtection="1">
      <alignment horizontal="center"/>
    </xf>
    <xf numFmtId="185" fontId="2" fillId="25" borderId="117" xfId="0" applyNumberFormat="1" applyFont="1" applyFill="1" applyBorder="1" applyAlignment="1" applyProtection="1">
      <alignment horizontal="center"/>
    </xf>
    <xf numFmtId="38" fontId="7" fillId="0" borderId="90" xfId="35" applyFont="1" applyFill="1" applyBorder="1" applyAlignment="1" applyProtection="1">
      <alignment vertical="center"/>
    </xf>
    <xf numFmtId="38" fontId="7" fillId="0" borderId="49" xfId="35" applyFont="1" applyFill="1" applyBorder="1" applyAlignment="1" applyProtection="1">
      <alignment vertical="center"/>
    </xf>
    <xf numFmtId="0" fontId="68" fillId="27" borderId="101" xfId="0" applyFont="1" applyFill="1" applyBorder="1" applyAlignment="1" applyProtection="1">
      <alignment horizontal="center" vertical="center"/>
    </xf>
    <xf numFmtId="0" fontId="68" fillId="27" borderId="58" xfId="0" applyFont="1" applyFill="1" applyBorder="1" applyAlignment="1" applyProtection="1">
      <alignment horizontal="center" vertical="center"/>
    </xf>
    <xf numFmtId="0" fontId="68" fillId="27" borderId="59" xfId="0" applyFont="1" applyFill="1" applyBorder="1" applyAlignment="1" applyProtection="1">
      <alignment horizontal="center" vertical="center"/>
    </xf>
    <xf numFmtId="0" fontId="4" fillId="0" borderId="145" xfId="0" applyFont="1" applyFill="1" applyBorder="1" applyAlignment="1" applyProtection="1">
      <alignment vertical="center" shrinkToFit="1"/>
    </xf>
    <xf numFmtId="0" fontId="4" fillId="0" borderId="155" xfId="0" applyFont="1" applyFill="1" applyBorder="1" applyAlignment="1" applyProtection="1">
      <alignment vertical="center" shrinkToFit="1"/>
    </xf>
    <xf numFmtId="0" fontId="4" fillId="25" borderId="20" xfId="0" applyFont="1" applyFill="1" applyBorder="1" applyAlignment="1" applyProtection="1">
      <alignment horizontal="center" vertical="center"/>
    </xf>
    <xf numFmtId="0" fontId="4" fillId="27" borderId="175" xfId="0" applyFont="1" applyFill="1" applyBorder="1" applyAlignment="1" applyProtection="1">
      <alignment vertical="center" shrinkToFit="1"/>
    </xf>
    <xf numFmtId="0" fontId="4" fillId="27" borderId="165" xfId="0" applyFont="1" applyFill="1" applyBorder="1" applyAlignment="1" applyProtection="1">
      <alignment vertical="center" shrinkToFit="1"/>
    </xf>
    <xf numFmtId="0" fontId="4" fillId="27" borderId="155" xfId="0" applyFont="1" applyFill="1" applyBorder="1" applyAlignment="1" applyProtection="1">
      <alignment vertical="center" shrinkToFit="1"/>
    </xf>
    <xf numFmtId="0" fontId="68" fillId="0" borderId="65" xfId="0" applyFont="1" applyFill="1" applyBorder="1" applyAlignment="1" applyProtection="1">
      <alignment horizontal="center" vertical="center"/>
    </xf>
    <xf numFmtId="0" fontId="68" fillId="0" borderId="59" xfId="0" applyFont="1" applyFill="1" applyBorder="1" applyAlignment="1" applyProtection="1">
      <alignment horizontal="center" vertical="center"/>
    </xf>
    <xf numFmtId="38" fontId="139" fillId="27" borderId="21" xfId="35" applyFont="1" applyFill="1" applyBorder="1" applyAlignment="1" applyProtection="1">
      <alignment vertical="center"/>
    </xf>
    <xf numFmtId="38" fontId="139" fillId="27" borderId="0" xfId="35" applyFont="1" applyFill="1" applyBorder="1" applyAlignment="1" applyProtection="1">
      <alignment vertical="center"/>
    </xf>
    <xf numFmtId="38" fontId="139" fillId="27" borderId="49" xfId="35" applyFont="1" applyFill="1" applyBorder="1" applyAlignment="1" applyProtection="1">
      <alignment vertical="center"/>
    </xf>
    <xf numFmtId="38" fontId="83" fillId="0" borderId="79" xfId="35" applyFont="1" applyFill="1" applyBorder="1" applyAlignment="1" applyProtection="1">
      <alignment vertical="center"/>
      <protection locked="0"/>
    </xf>
    <xf numFmtId="38" fontId="83" fillId="0" borderId="82" xfId="35" applyFont="1" applyFill="1" applyBorder="1" applyAlignment="1" applyProtection="1">
      <alignment vertical="center"/>
      <protection locked="0"/>
    </xf>
    <xf numFmtId="0" fontId="4" fillId="0" borderId="116" xfId="0" applyFont="1" applyFill="1" applyBorder="1" applyAlignment="1">
      <alignment horizontal="center" vertical="center"/>
    </xf>
    <xf numFmtId="0" fontId="4" fillId="0" borderId="171"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93"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17" xfId="0" applyFont="1" applyFill="1" applyBorder="1" applyAlignment="1">
      <alignment horizontal="left" vertical="center" shrinkToFit="1"/>
    </xf>
    <xf numFmtId="0" fontId="4" fillId="0" borderId="194"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0" borderId="183" xfId="0" applyFont="1" applyFill="1" applyBorder="1" applyAlignment="1">
      <alignment horizontal="left" vertical="center" shrinkToFit="1"/>
    </xf>
    <xf numFmtId="0" fontId="4" fillId="0" borderId="192" xfId="0" applyFont="1" applyFill="1" applyBorder="1" applyAlignment="1">
      <alignment horizontal="left" vertical="center" shrinkToFit="1"/>
    </xf>
    <xf numFmtId="0" fontId="4" fillId="0" borderId="118" xfId="0" applyFont="1" applyFill="1" applyBorder="1" applyAlignment="1">
      <alignment horizontal="left" vertical="center" shrinkToFit="1"/>
    </xf>
    <xf numFmtId="0" fontId="4" fillId="25" borderId="152" xfId="0" applyFont="1" applyFill="1" applyBorder="1" applyAlignment="1" applyProtection="1">
      <alignment horizontal="left" vertical="center"/>
    </xf>
    <xf numFmtId="0" fontId="4" fillId="25" borderId="153" xfId="0" applyFont="1" applyFill="1" applyBorder="1" applyAlignment="1" applyProtection="1">
      <alignment horizontal="left" vertical="center"/>
    </xf>
    <xf numFmtId="0" fontId="4" fillId="25" borderId="161" xfId="0" applyFont="1" applyFill="1" applyBorder="1" applyAlignment="1" applyProtection="1">
      <alignment horizontal="left" vertical="center"/>
    </xf>
    <xf numFmtId="0" fontId="4" fillId="0" borderId="92" xfId="0" applyFont="1" applyFill="1" applyBorder="1" applyAlignment="1">
      <alignment horizontal="center" vertical="center"/>
    </xf>
    <xf numFmtId="179" fontId="5" fillId="25" borderId="226" xfId="0" applyNumberFormat="1" applyFont="1" applyFill="1" applyBorder="1" applyAlignment="1" applyProtection="1">
      <alignment vertical="center"/>
    </xf>
    <xf numFmtId="179" fontId="5" fillId="25" borderId="227" xfId="0" applyNumberFormat="1" applyFont="1" applyFill="1" applyBorder="1" applyAlignment="1" applyProtection="1">
      <alignment vertical="center"/>
    </xf>
    <xf numFmtId="38" fontId="60" fillId="0" borderId="0" xfId="35" applyFont="1" applyFill="1" applyBorder="1" applyAlignment="1" applyProtection="1">
      <alignment vertical="center"/>
    </xf>
    <xf numFmtId="38" fontId="7" fillId="0" borderId="0" xfId="35" applyFont="1" applyFill="1" applyBorder="1" applyAlignment="1" applyProtection="1">
      <alignment vertical="center"/>
    </xf>
    <xf numFmtId="38" fontId="83" fillId="0" borderId="192" xfId="35" applyFont="1" applyFill="1" applyBorder="1" applyAlignment="1" applyProtection="1">
      <alignment horizontal="right" vertical="center"/>
      <protection locked="0"/>
    </xf>
    <xf numFmtId="38" fontId="83" fillId="0" borderId="118" xfId="35" applyFont="1" applyFill="1" applyBorder="1" applyAlignment="1" applyProtection="1">
      <alignment horizontal="right" vertical="center"/>
      <protection locked="0"/>
    </xf>
    <xf numFmtId="0" fontId="105" fillId="27" borderId="25" xfId="0" applyFont="1" applyFill="1" applyBorder="1" applyAlignment="1" applyProtection="1">
      <alignment horizontal="center" vertical="center" shrinkToFit="1"/>
    </xf>
    <xf numFmtId="0" fontId="103" fillId="27" borderId="47" xfId="0" applyFont="1" applyFill="1" applyBorder="1" applyAlignment="1" applyProtection="1">
      <alignment horizontal="center" vertical="center" shrinkToFit="1"/>
    </xf>
    <xf numFmtId="0" fontId="103" fillId="27" borderId="26" xfId="0" applyFont="1" applyFill="1" applyBorder="1" applyAlignment="1" applyProtection="1">
      <alignment horizontal="center" vertical="center" shrinkToFit="1"/>
    </xf>
    <xf numFmtId="0" fontId="100" fillId="24" borderId="88" xfId="0" applyFont="1" applyFill="1" applyBorder="1" applyAlignment="1" applyProtection="1">
      <alignment horizontal="center" vertical="center"/>
    </xf>
    <xf numFmtId="0" fontId="100" fillId="24" borderId="117"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181" fontId="55" fillId="25" borderId="40" xfId="0" applyNumberFormat="1" applyFont="1" applyFill="1" applyBorder="1" applyAlignment="1" applyProtection="1">
      <alignment horizontal="center" vertical="center" shrinkToFit="1"/>
    </xf>
    <xf numFmtId="181" fontId="55" fillId="25" borderId="0" xfId="0" applyNumberFormat="1" applyFont="1" applyFill="1" applyBorder="1" applyAlignment="1" applyProtection="1">
      <alignment horizontal="center" vertical="center" shrinkToFit="1"/>
    </xf>
    <xf numFmtId="181" fontId="55" fillId="25" borderId="117" xfId="0" applyNumberFormat="1" applyFont="1" applyFill="1" applyBorder="1" applyAlignment="1" applyProtection="1">
      <alignment horizontal="center" vertical="center" shrinkToFit="1"/>
    </xf>
    <xf numFmtId="181" fontId="55" fillId="25" borderId="22" xfId="0" applyNumberFormat="1" applyFont="1" applyFill="1" applyBorder="1" applyAlignment="1" applyProtection="1">
      <alignment horizontal="center" vertical="center" shrinkToFit="1"/>
    </xf>
    <xf numFmtId="181" fontId="55" fillId="25" borderId="20" xfId="0" applyNumberFormat="1" applyFont="1" applyFill="1" applyBorder="1" applyAlignment="1" applyProtection="1">
      <alignment horizontal="center" vertical="center" shrinkToFit="1"/>
    </xf>
    <xf numFmtId="181" fontId="55" fillId="25" borderId="121" xfId="0" applyNumberFormat="1" applyFont="1" applyFill="1" applyBorder="1" applyAlignment="1" applyProtection="1">
      <alignment horizontal="center" vertical="center" shrinkToFit="1"/>
    </xf>
    <xf numFmtId="0" fontId="4" fillId="25" borderId="28" xfId="0" applyFont="1" applyFill="1" applyBorder="1" applyAlignment="1" applyProtection="1">
      <alignment vertical="center"/>
    </xf>
    <xf numFmtId="0" fontId="4" fillId="25" borderId="193" xfId="0" applyFont="1" applyFill="1" applyBorder="1" applyAlignment="1" applyProtection="1">
      <alignment vertical="center"/>
    </xf>
    <xf numFmtId="0" fontId="4" fillId="25" borderId="28" xfId="0" applyFont="1" applyFill="1" applyBorder="1" applyAlignment="1" applyProtection="1">
      <alignment vertical="top"/>
    </xf>
    <xf numFmtId="0" fontId="4" fillId="25" borderId="21" xfId="0" applyFont="1" applyFill="1" applyBorder="1" applyAlignment="1" applyProtection="1">
      <alignment vertical="top"/>
    </xf>
    <xf numFmtId="0" fontId="4" fillId="25" borderId="32" xfId="0" applyFont="1" applyFill="1" applyBorder="1" applyAlignment="1" applyProtection="1">
      <alignment vertical="top"/>
    </xf>
    <xf numFmtId="0" fontId="55" fillId="25" borderId="74" xfId="0" applyFont="1" applyFill="1" applyBorder="1" applyAlignment="1" applyProtection="1">
      <alignment horizontal="center" vertical="center"/>
    </xf>
    <xf numFmtId="38" fontId="83" fillId="0" borderId="233" xfId="35" applyFont="1" applyFill="1" applyBorder="1" applyAlignment="1" applyProtection="1">
      <alignment horizontal="right" vertical="center"/>
      <protection locked="0"/>
    </xf>
    <xf numFmtId="38" fontId="83" fillId="0" borderId="120" xfId="35" applyFont="1" applyFill="1" applyBorder="1" applyAlignment="1" applyProtection="1">
      <alignment horizontal="right" vertical="center"/>
      <protection locked="0"/>
    </xf>
    <xf numFmtId="0" fontId="7" fillId="0" borderId="125" xfId="0" applyFont="1" applyFill="1" applyBorder="1" applyAlignment="1" applyProtection="1">
      <alignment horizontal="center" vertical="center"/>
    </xf>
    <xf numFmtId="0" fontId="7" fillId="0" borderId="234" xfId="0" applyFont="1" applyFill="1" applyBorder="1" applyAlignment="1" applyProtection="1">
      <alignment horizontal="center" vertical="center"/>
    </xf>
    <xf numFmtId="0" fontId="4" fillId="0" borderId="0" xfId="0" applyFont="1" applyFill="1" applyBorder="1" applyAlignment="1" applyProtection="1">
      <alignment vertical="center"/>
    </xf>
    <xf numFmtId="38" fontId="83" fillId="0" borderId="235" xfId="35" applyFont="1" applyFill="1" applyBorder="1" applyAlignment="1" applyProtection="1">
      <alignment horizontal="right" vertical="center"/>
    </xf>
    <xf numFmtId="38" fontId="83" fillId="0" borderId="236" xfId="35" applyFont="1" applyFill="1" applyBorder="1" applyAlignment="1" applyProtection="1">
      <alignment horizontal="right" vertical="center"/>
    </xf>
    <xf numFmtId="38" fontId="87" fillId="0" borderId="124" xfId="35" applyFont="1" applyFill="1" applyBorder="1" applyAlignment="1" applyProtection="1">
      <alignment horizontal="right" vertical="center"/>
      <protection locked="0"/>
    </xf>
    <xf numFmtId="38" fontId="87" fillId="0" borderId="84" xfId="35" applyFont="1" applyFill="1" applyBorder="1" applyAlignment="1" applyProtection="1">
      <alignment horizontal="right" vertical="center"/>
      <protection locked="0"/>
    </xf>
    <xf numFmtId="38" fontId="87" fillId="0" borderId="82" xfId="35" applyFont="1" applyFill="1" applyBorder="1" applyAlignment="1" applyProtection="1">
      <alignment horizontal="right" vertical="center"/>
      <protection locked="0"/>
    </xf>
    <xf numFmtId="0" fontId="18" fillId="0" borderId="0" xfId="0" applyFont="1" applyFill="1" applyBorder="1" applyAlignment="1" applyProtection="1">
      <alignment horizontal="center" vertical="center"/>
    </xf>
    <xf numFmtId="38" fontId="83" fillId="0" borderId="194" xfId="35" applyFont="1" applyFill="1" applyBorder="1" applyAlignment="1" applyProtection="1">
      <alignment horizontal="right" vertical="center"/>
      <protection locked="0"/>
    </xf>
    <xf numFmtId="38" fontId="83" fillId="0" borderId="183" xfId="35" applyFont="1" applyFill="1" applyBorder="1" applyAlignment="1" applyProtection="1">
      <alignment horizontal="right" vertical="center"/>
      <protection locked="0"/>
    </xf>
    <xf numFmtId="0" fontId="7" fillId="0" borderId="104" xfId="0" applyFont="1" applyFill="1" applyBorder="1" applyAlignment="1" applyProtection="1">
      <alignment horizontal="center" vertical="center"/>
    </xf>
    <xf numFmtId="0" fontId="7" fillId="0" borderId="138" xfId="0" applyFont="1" applyFill="1" applyBorder="1" applyAlignment="1" applyProtection="1">
      <alignment horizontal="center" vertical="center"/>
    </xf>
    <xf numFmtId="0" fontId="61" fillId="0" borderId="36"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shrinkToFit="1"/>
    </xf>
    <xf numFmtId="0" fontId="61" fillId="0" borderId="118" xfId="0" applyFont="1" applyFill="1" applyBorder="1" applyAlignment="1" applyProtection="1">
      <alignment horizontal="left" vertical="center" shrinkToFit="1"/>
    </xf>
    <xf numFmtId="0" fontId="7" fillId="0" borderId="36" xfId="0" applyFont="1" applyFill="1" applyBorder="1" applyAlignment="1" applyProtection="1">
      <alignment horizontal="center" vertical="center"/>
    </xf>
    <xf numFmtId="0" fontId="7" fillId="0" borderId="129" xfId="0" applyFont="1" applyFill="1" applyBorder="1" applyAlignment="1" applyProtection="1">
      <alignment horizontal="center" vertical="center"/>
    </xf>
    <xf numFmtId="38" fontId="7" fillId="0" borderId="117" xfId="35" applyFont="1" applyFill="1" applyBorder="1" applyAlignment="1">
      <alignment horizontal="right" vertical="center"/>
    </xf>
    <xf numFmtId="0" fontId="68" fillId="0" borderId="101" xfId="0" applyFont="1" applyFill="1" applyBorder="1" applyAlignment="1">
      <alignment horizontal="center" vertical="center"/>
    </xf>
    <xf numFmtId="38" fontId="7" fillId="0" borderId="21" xfId="35" applyFont="1" applyFill="1" applyBorder="1" applyAlignment="1">
      <alignment horizontal="right" vertical="center"/>
    </xf>
    <xf numFmtId="38" fontId="104" fillId="0" borderId="124" xfId="35" applyFont="1" applyFill="1" applyBorder="1" applyAlignment="1" applyProtection="1">
      <alignment horizontal="right" vertical="center"/>
      <protection locked="0"/>
    </xf>
    <xf numFmtId="38" fontId="104" fillId="0" borderId="84" xfId="35" applyFont="1" applyFill="1" applyBorder="1" applyAlignment="1" applyProtection="1">
      <alignment horizontal="right" vertical="center"/>
      <protection locked="0"/>
    </xf>
    <xf numFmtId="38" fontId="104" fillId="0" borderId="82" xfId="35" applyFont="1" applyFill="1" applyBorder="1" applyAlignment="1" applyProtection="1">
      <alignment horizontal="right" vertical="center"/>
      <protection locked="0"/>
    </xf>
    <xf numFmtId="0" fontId="254" fillId="25" borderId="0" xfId="0" applyFont="1" applyFill="1" applyBorder="1" applyAlignment="1" applyProtection="1">
      <alignment vertical="center"/>
    </xf>
    <xf numFmtId="0" fontId="4" fillId="25" borderId="175" xfId="0" applyFont="1" applyFill="1" applyBorder="1" applyAlignment="1" applyProtection="1">
      <alignment horizontal="center" vertical="center" textRotation="255"/>
    </xf>
    <xf numFmtId="0" fontId="4" fillId="25" borderId="165" xfId="0" applyFont="1" applyFill="1" applyBorder="1" applyAlignment="1" applyProtection="1">
      <alignment horizontal="center" vertical="center" textRotation="255"/>
    </xf>
    <xf numFmtId="0" fontId="4" fillId="25" borderId="155" xfId="0" applyFont="1" applyFill="1" applyBorder="1" applyAlignment="1" applyProtection="1">
      <alignment horizontal="center" vertical="center" textRotation="255"/>
    </xf>
    <xf numFmtId="0" fontId="4" fillId="28" borderId="145" xfId="0" applyFont="1" applyFill="1" applyBorder="1" applyAlignment="1" applyProtection="1">
      <alignment horizontal="left" vertical="center"/>
    </xf>
    <xf numFmtId="0" fontId="4" fillId="28" borderId="165" xfId="0" applyFont="1" applyFill="1" applyBorder="1" applyAlignment="1" applyProtection="1">
      <alignment horizontal="left" vertical="center"/>
    </xf>
    <xf numFmtId="0" fontId="4" fillId="28" borderId="155" xfId="0" applyFont="1" applyFill="1" applyBorder="1" applyAlignment="1" applyProtection="1">
      <alignment horizontal="left" vertical="center"/>
    </xf>
    <xf numFmtId="0" fontId="68" fillId="28" borderId="65" xfId="0" applyFont="1" applyFill="1" applyBorder="1" applyAlignment="1" applyProtection="1">
      <alignment horizontal="left" vertical="center"/>
    </xf>
    <xf numFmtId="0" fontId="68" fillId="28" borderId="58" xfId="0" applyFont="1" applyFill="1" applyBorder="1" applyAlignment="1" applyProtection="1">
      <alignment horizontal="left" vertical="center"/>
    </xf>
    <xf numFmtId="0" fontId="68" fillId="28" borderId="59" xfId="0" applyFont="1" applyFill="1" applyBorder="1" applyAlignment="1" applyProtection="1">
      <alignment horizontal="left" vertical="center"/>
    </xf>
    <xf numFmtId="38" fontId="252" fillId="28" borderId="176" xfId="35" applyFont="1" applyFill="1" applyBorder="1" applyAlignment="1" applyProtection="1">
      <alignment horizontal="right" vertical="center"/>
    </xf>
    <xf numFmtId="38" fontId="252" fillId="28" borderId="117" xfId="35" applyFont="1" applyFill="1" applyBorder="1" applyAlignment="1" applyProtection="1">
      <alignment horizontal="right" vertical="center"/>
    </xf>
    <xf numFmtId="38" fontId="252" fillId="28" borderId="183" xfId="35" applyFont="1" applyFill="1" applyBorder="1" applyAlignment="1" applyProtection="1">
      <alignment horizontal="right" vertical="center"/>
    </xf>
    <xf numFmtId="38" fontId="253" fillId="25" borderId="84" xfId="35" applyFont="1" applyFill="1" applyBorder="1" applyAlignment="1" applyProtection="1">
      <alignment horizontal="right" vertical="center"/>
      <protection locked="0"/>
    </xf>
    <xf numFmtId="38" fontId="253" fillId="25" borderId="82" xfId="35" applyFont="1" applyFill="1" applyBorder="1" applyAlignment="1" applyProtection="1">
      <alignment horizontal="right" vertical="center"/>
      <protection locked="0"/>
    </xf>
    <xf numFmtId="38" fontId="83" fillId="25" borderId="21" xfId="35" applyFont="1" applyFill="1" applyBorder="1" applyAlignment="1" applyProtection="1">
      <alignment horizontal="center" vertical="center"/>
      <protection locked="0"/>
    </xf>
    <xf numFmtId="38" fontId="83" fillId="25" borderId="0" xfId="35" applyFont="1" applyFill="1" applyBorder="1" applyAlignment="1" applyProtection="1">
      <alignment horizontal="center" vertical="center"/>
      <protection locked="0"/>
    </xf>
    <xf numFmtId="38" fontId="83" fillId="25" borderId="16" xfId="35" applyFont="1" applyFill="1" applyBorder="1" applyAlignment="1" applyProtection="1">
      <alignment horizontal="center" vertical="center"/>
      <protection locked="0"/>
    </xf>
    <xf numFmtId="38" fontId="7" fillId="25" borderId="193" xfId="35" applyFont="1" applyFill="1" applyBorder="1" applyAlignment="1" applyProtection="1">
      <alignment horizontal="right" vertical="center"/>
    </xf>
    <xf numFmtId="38" fontId="7" fillId="25" borderId="117" xfId="35" applyFont="1" applyFill="1" applyBorder="1" applyAlignment="1" applyProtection="1">
      <alignment horizontal="right" vertical="center"/>
    </xf>
    <xf numFmtId="38" fontId="7" fillId="25" borderId="183" xfId="35" applyFont="1" applyFill="1" applyBorder="1" applyAlignment="1" applyProtection="1">
      <alignment horizontal="right" vertical="center"/>
    </xf>
    <xf numFmtId="0" fontId="163" fillId="25" borderId="0" xfId="0" applyFont="1" applyFill="1" applyBorder="1" applyAlignment="1" applyProtection="1">
      <alignment horizontal="right"/>
    </xf>
    <xf numFmtId="0" fontId="24" fillId="25" borderId="0" xfId="0" applyFont="1" applyFill="1" applyBorder="1" applyAlignment="1" applyProtection="1">
      <alignment horizontal="right" vertical="center" wrapText="1"/>
    </xf>
    <xf numFmtId="38" fontId="4" fillId="27" borderId="28" xfId="35" applyFont="1" applyFill="1" applyBorder="1" applyAlignment="1" applyProtection="1">
      <alignment horizontal="center" vertical="center" shrinkToFit="1"/>
    </xf>
    <xf numFmtId="38" fontId="4" fillId="27" borderId="21" xfId="35" applyFont="1" applyFill="1" applyBorder="1" applyAlignment="1" applyProtection="1">
      <alignment horizontal="center" vertical="center" shrinkToFit="1"/>
    </xf>
    <xf numFmtId="38" fontId="4" fillId="27" borderId="32" xfId="35" applyFont="1" applyFill="1" applyBorder="1" applyAlignment="1" applyProtection="1">
      <alignment horizontal="center" vertical="center" shrinkToFit="1"/>
    </xf>
    <xf numFmtId="38" fontId="4" fillId="27" borderId="40" xfId="35" applyFont="1" applyFill="1" applyBorder="1" applyAlignment="1" applyProtection="1">
      <alignment horizontal="center" vertical="center" shrinkToFit="1"/>
    </xf>
    <xf numFmtId="38" fontId="4" fillId="27" borderId="0" xfId="35" applyFont="1" applyFill="1" applyBorder="1" applyAlignment="1" applyProtection="1">
      <alignment horizontal="center" vertical="center" shrinkToFit="1"/>
    </xf>
    <xf numFmtId="38" fontId="4" fillId="27" borderId="98" xfId="35" applyFont="1" applyFill="1" applyBorder="1" applyAlignment="1" applyProtection="1">
      <alignment horizontal="center" vertical="center" shrinkToFit="1"/>
    </xf>
    <xf numFmtId="38" fontId="4" fillId="27" borderId="22" xfId="35" applyFont="1" applyFill="1" applyBorder="1" applyAlignment="1" applyProtection="1">
      <alignment horizontal="center" vertical="center" shrinkToFit="1"/>
    </xf>
    <xf numFmtId="38" fontId="4" fillId="27" borderId="20" xfId="35" applyFont="1" applyFill="1" applyBorder="1" applyAlignment="1" applyProtection="1">
      <alignment horizontal="center" vertical="center" shrinkToFit="1"/>
    </xf>
    <xf numFmtId="38" fontId="4" fillId="27" borderId="30" xfId="35" applyFont="1" applyFill="1" applyBorder="1" applyAlignment="1" applyProtection="1">
      <alignment horizontal="center" vertical="center" shrinkToFit="1"/>
    </xf>
    <xf numFmtId="38" fontId="83" fillId="25" borderId="79" xfId="35" applyFont="1" applyFill="1" applyBorder="1" applyAlignment="1" applyProtection="1">
      <alignment horizontal="right" vertical="center"/>
      <protection locked="0"/>
    </xf>
    <xf numFmtId="38" fontId="83" fillId="25" borderId="91" xfId="35" applyFont="1" applyFill="1" applyBorder="1" applyAlignment="1" applyProtection="1">
      <alignment horizontal="right" vertical="center"/>
      <protection locked="0"/>
    </xf>
    <xf numFmtId="0" fontId="99" fillId="25" borderId="0" xfId="0" applyFont="1" applyFill="1" applyBorder="1" applyAlignment="1" applyProtection="1">
      <alignment horizontal="center" vertical="top" textRotation="255"/>
    </xf>
    <xf numFmtId="0" fontId="7" fillId="25" borderId="25" xfId="0" applyFont="1" applyFill="1" applyBorder="1" applyAlignment="1" applyProtection="1">
      <alignment horizontal="center" vertical="center"/>
    </xf>
    <xf numFmtId="0" fontId="7" fillId="25" borderId="220" xfId="0" applyFont="1" applyFill="1" applyBorder="1" applyAlignment="1" applyProtection="1">
      <alignment horizontal="center" vertical="center"/>
    </xf>
    <xf numFmtId="38" fontId="83" fillId="25" borderId="124" xfId="35" applyFont="1" applyFill="1" applyBorder="1" applyAlignment="1" applyProtection="1">
      <alignment vertical="center"/>
      <protection locked="0"/>
    </xf>
    <xf numFmtId="38" fontId="83" fillId="25" borderId="84" xfId="35" applyFont="1" applyFill="1" applyBorder="1" applyAlignment="1" applyProtection="1">
      <alignment vertical="center"/>
      <protection locked="0"/>
    </xf>
    <xf numFmtId="38" fontId="4" fillId="27" borderId="142" xfId="35" applyFont="1" applyFill="1" applyBorder="1" applyAlignment="1" applyProtection="1">
      <alignment horizontal="center" vertical="center" shrinkToFit="1"/>
    </xf>
    <xf numFmtId="38" fontId="4" fillId="27" borderId="16" xfId="35" applyFont="1" applyFill="1" applyBorder="1" applyAlignment="1" applyProtection="1">
      <alignment horizontal="center" vertical="center" shrinkToFit="1"/>
    </xf>
    <xf numFmtId="38" fontId="4" fillId="27" borderId="141" xfId="35" applyFont="1" applyFill="1" applyBorder="1" applyAlignment="1" applyProtection="1">
      <alignment horizontal="center" vertical="center" shrinkToFit="1"/>
    </xf>
    <xf numFmtId="38" fontId="4" fillId="25" borderId="173" xfId="35" applyFont="1" applyFill="1" applyBorder="1" applyAlignment="1" applyProtection="1">
      <alignment horizontal="left" vertical="center"/>
    </xf>
    <xf numFmtId="38" fontId="4" fillId="25" borderId="116" xfId="35" applyFont="1" applyFill="1" applyBorder="1" applyAlignment="1" applyProtection="1">
      <alignment horizontal="left" vertical="center"/>
    </xf>
    <xf numFmtId="38" fontId="4" fillId="25" borderId="238" xfId="35" applyFont="1" applyFill="1" applyBorder="1" applyAlignment="1" applyProtection="1">
      <alignment horizontal="left" vertical="center"/>
    </xf>
    <xf numFmtId="38" fontId="4" fillId="25" borderId="233" xfId="36" applyFont="1" applyFill="1" applyBorder="1" applyAlignment="1" applyProtection="1">
      <alignment horizontal="left" vertical="center" shrinkToFit="1"/>
    </xf>
    <xf numFmtId="38" fontId="4" fillId="25" borderId="24" xfId="36" applyFont="1" applyFill="1" applyBorder="1" applyAlignment="1" applyProtection="1">
      <alignment horizontal="left" vertical="center" shrinkToFit="1"/>
    </xf>
    <xf numFmtId="38" fontId="4" fillId="25" borderId="120" xfId="36" applyFont="1" applyFill="1" applyBorder="1" applyAlignment="1" applyProtection="1">
      <alignment horizontal="left" vertical="center" shrinkToFit="1"/>
    </xf>
    <xf numFmtId="38" fontId="7" fillId="25" borderId="176" xfId="35" applyFont="1" applyFill="1" applyBorder="1" applyAlignment="1" applyProtection="1">
      <alignment horizontal="right" vertical="center"/>
    </xf>
    <xf numFmtId="38" fontId="7" fillId="25" borderId="168" xfId="35" applyFont="1" applyFill="1" applyBorder="1" applyAlignment="1" applyProtection="1">
      <alignment horizontal="right" vertical="center"/>
    </xf>
    <xf numFmtId="38" fontId="4" fillId="25" borderId="93" xfId="36" applyFont="1" applyFill="1" applyBorder="1" applyAlignment="1" applyProtection="1">
      <alignment horizontal="left" vertical="center" shrinkToFit="1"/>
    </xf>
    <xf numFmtId="38" fontId="4" fillId="25" borderId="90" xfId="36" applyFont="1" applyFill="1" applyBorder="1" applyAlignment="1" applyProtection="1">
      <alignment horizontal="left" vertical="center" shrinkToFit="1"/>
    </xf>
    <xf numFmtId="38" fontId="4" fillId="25" borderId="176" xfId="36" applyFont="1" applyFill="1" applyBorder="1" applyAlignment="1" applyProtection="1">
      <alignment horizontal="left" vertical="center" shrinkToFit="1"/>
    </xf>
    <xf numFmtId="38" fontId="4" fillId="25" borderId="88" xfId="36" applyFont="1" applyFill="1" applyBorder="1" applyAlignment="1" applyProtection="1">
      <alignment horizontal="left" vertical="center" shrinkToFit="1"/>
    </xf>
    <xf numFmtId="38" fontId="4" fillId="25" borderId="0" xfId="36" applyFont="1" applyFill="1" applyBorder="1" applyAlignment="1" applyProtection="1">
      <alignment horizontal="left" vertical="center" shrinkToFit="1"/>
    </xf>
    <xf numFmtId="38" fontId="4" fillId="25" borderId="117" xfId="36" applyFont="1" applyFill="1" applyBorder="1" applyAlignment="1" applyProtection="1">
      <alignment horizontal="left" vertical="center" shrinkToFit="1"/>
    </xf>
    <xf numFmtId="38" fontId="4" fillId="25" borderId="194" xfId="36" applyFont="1" applyFill="1" applyBorder="1" applyAlignment="1" applyProtection="1">
      <alignment horizontal="left" vertical="center" shrinkToFit="1"/>
    </xf>
    <xf numFmtId="38" fontId="4" fillId="25" borderId="49" xfId="36" applyFont="1" applyFill="1" applyBorder="1" applyAlignment="1" applyProtection="1">
      <alignment horizontal="left" vertical="center" shrinkToFit="1"/>
    </xf>
    <xf numFmtId="38" fontId="4" fillId="25" borderId="183" xfId="36" applyFont="1" applyFill="1" applyBorder="1" applyAlignment="1" applyProtection="1">
      <alignment horizontal="left" vertical="center" shrinkToFit="1"/>
    </xf>
    <xf numFmtId="0" fontId="4" fillId="25" borderId="192" xfId="0" applyFont="1" applyFill="1" applyBorder="1" applyAlignment="1" applyProtection="1">
      <alignment horizontal="left" vertical="center" shrinkToFit="1"/>
    </xf>
    <xf numFmtId="0" fontId="4" fillId="25" borderId="18" xfId="0" applyFont="1" applyFill="1" applyBorder="1" applyAlignment="1" applyProtection="1">
      <alignment horizontal="left" vertical="center" shrinkToFit="1"/>
    </xf>
    <xf numFmtId="0" fontId="4" fillId="25" borderId="118" xfId="0" applyFont="1" applyFill="1" applyBorder="1" applyAlignment="1" applyProtection="1">
      <alignment horizontal="left" vertical="center" shrinkToFit="1"/>
    </xf>
    <xf numFmtId="38" fontId="7" fillId="25" borderId="90" xfId="35" applyFont="1" applyFill="1" applyBorder="1" applyAlignment="1" applyProtection="1">
      <alignment horizontal="right" vertical="center"/>
    </xf>
    <xf numFmtId="38" fontId="7" fillId="25" borderId="49" xfId="35" applyFont="1" applyFill="1" applyBorder="1" applyAlignment="1" applyProtection="1">
      <alignment horizontal="right" vertical="center"/>
    </xf>
    <xf numFmtId="0" fontId="70" fillId="25" borderId="21" xfId="0" applyFont="1" applyFill="1" applyBorder="1" applyAlignment="1" applyProtection="1">
      <alignment horizontal="center" vertical="center"/>
    </xf>
    <xf numFmtId="0" fontId="70" fillId="25" borderId="0" xfId="0" applyFont="1" applyFill="1" applyBorder="1" applyAlignment="1" applyProtection="1">
      <alignment horizontal="center" vertical="center"/>
    </xf>
    <xf numFmtId="38" fontId="138" fillId="27" borderId="176" xfId="35" applyFont="1" applyFill="1" applyBorder="1" applyAlignment="1" applyProtection="1">
      <alignment horizontal="right" vertical="center"/>
    </xf>
    <xf numFmtId="38" fontId="138" fillId="27" borderId="183" xfId="35" applyFont="1" applyFill="1" applyBorder="1" applyAlignment="1" applyProtection="1">
      <alignment horizontal="right" vertical="center"/>
    </xf>
    <xf numFmtId="38" fontId="74" fillId="27" borderId="65" xfId="35" applyFont="1" applyFill="1" applyBorder="1" applyAlignment="1" applyProtection="1">
      <alignment horizontal="left" vertical="center"/>
    </xf>
    <xf numFmtId="38" fontId="74" fillId="27" borderId="59" xfId="35" applyFont="1" applyFill="1" applyBorder="1" applyAlignment="1" applyProtection="1">
      <alignment horizontal="left" vertical="center"/>
    </xf>
    <xf numFmtId="0" fontId="4" fillId="25" borderId="145" xfId="0" applyFont="1" applyFill="1" applyBorder="1" applyAlignment="1" applyProtection="1">
      <alignment horizontal="center" vertical="center" textRotation="255"/>
    </xf>
    <xf numFmtId="38" fontId="4" fillId="25" borderId="94" xfId="35" applyFont="1" applyFill="1" applyBorder="1" applyAlignment="1" applyProtection="1">
      <alignment horizontal="center" vertical="center"/>
    </xf>
    <xf numFmtId="38" fontId="4" fillId="25" borderId="68" xfId="35" applyFont="1" applyFill="1" applyBorder="1" applyAlignment="1" applyProtection="1">
      <alignment horizontal="center" vertical="center"/>
    </xf>
    <xf numFmtId="38" fontId="4" fillId="25" borderId="23" xfId="35" applyFont="1" applyFill="1" applyBorder="1" applyAlignment="1" applyProtection="1">
      <alignment horizontal="center" vertical="center"/>
    </xf>
    <xf numFmtId="0" fontId="68" fillId="27" borderId="65" xfId="0" applyFont="1" applyFill="1" applyBorder="1" applyAlignment="1" applyProtection="1">
      <alignment horizontal="left" vertical="center"/>
    </xf>
    <xf numFmtId="0" fontId="68" fillId="27" borderId="58" xfId="0" applyFont="1" applyFill="1" applyBorder="1" applyAlignment="1" applyProtection="1">
      <alignment horizontal="left" vertical="center"/>
    </xf>
    <xf numFmtId="0" fontId="68" fillId="27" borderId="59" xfId="0" applyFont="1" applyFill="1" applyBorder="1" applyAlignment="1" applyProtection="1">
      <alignment horizontal="left" vertical="center"/>
    </xf>
    <xf numFmtId="38" fontId="104" fillId="25" borderId="79" xfId="35" applyFont="1" applyFill="1" applyBorder="1" applyAlignment="1" applyProtection="1">
      <alignment horizontal="right" vertical="center"/>
      <protection locked="0"/>
    </xf>
    <xf numFmtId="38" fontId="104" fillId="25" borderId="84" xfId="35" applyFont="1" applyFill="1" applyBorder="1" applyAlignment="1" applyProtection="1">
      <alignment horizontal="right" vertical="center"/>
      <protection locked="0"/>
    </xf>
    <xf numFmtId="38" fontId="104" fillId="25" borderId="82" xfId="35" applyFont="1" applyFill="1" applyBorder="1" applyAlignment="1" applyProtection="1">
      <alignment horizontal="right" vertical="center"/>
      <protection locked="0"/>
    </xf>
    <xf numFmtId="38" fontId="252" fillId="27" borderId="176" xfId="35" applyFont="1" applyFill="1" applyBorder="1" applyAlignment="1" applyProtection="1">
      <alignment horizontal="right" vertical="center"/>
    </xf>
    <xf numFmtId="38" fontId="252" fillId="27" borderId="117" xfId="35" applyFont="1" applyFill="1" applyBorder="1" applyAlignment="1" applyProtection="1">
      <alignment horizontal="right" vertical="center"/>
    </xf>
    <xf numFmtId="38" fontId="252" fillId="27" borderId="183" xfId="35" applyFont="1" applyFill="1" applyBorder="1" applyAlignment="1" applyProtection="1">
      <alignment horizontal="right" vertical="center"/>
    </xf>
    <xf numFmtId="38" fontId="86" fillId="25" borderId="79" xfId="35" applyFont="1" applyFill="1" applyBorder="1" applyAlignment="1" applyProtection="1">
      <alignment horizontal="right" vertical="center"/>
      <protection locked="0"/>
    </xf>
    <xf numFmtId="38" fontId="86" fillId="25" borderId="84" xfId="35" applyFont="1" applyFill="1" applyBorder="1" applyAlignment="1" applyProtection="1">
      <alignment horizontal="right" vertical="center"/>
      <protection locked="0"/>
    </xf>
    <xf numFmtId="38" fontId="86" fillId="25" borderId="82" xfId="35" applyFont="1" applyFill="1" applyBorder="1" applyAlignment="1" applyProtection="1">
      <alignment horizontal="right" vertical="center"/>
      <protection locked="0"/>
    </xf>
    <xf numFmtId="0" fontId="4" fillId="25" borderId="139" xfId="0" applyFont="1" applyFill="1" applyBorder="1" applyAlignment="1" applyProtection="1">
      <alignment horizontal="center" vertical="center" shrinkToFit="1"/>
    </xf>
    <xf numFmtId="0" fontId="4" fillId="25" borderId="98" xfId="0" applyFont="1" applyFill="1" applyBorder="1" applyAlignment="1" applyProtection="1">
      <alignment horizontal="center" vertical="center" shrinkToFit="1"/>
    </xf>
    <xf numFmtId="0" fontId="4" fillId="25" borderId="66" xfId="0" applyFont="1" applyFill="1" applyBorder="1" applyAlignment="1" applyProtection="1">
      <alignment horizontal="center" vertical="center" shrinkToFit="1"/>
    </xf>
    <xf numFmtId="0" fontId="4" fillId="25" borderId="173" xfId="0" applyFont="1" applyFill="1" applyBorder="1" applyAlignment="1" applyProtection="1">
      <alignment horizontal="left" vertical="center"/>
    </xf>
    <xf numFmtId="0" fontId="4" fillId="25" borderId="116" xfId="0" applyFont="1" applyFill="1" applyBorder="1" applyAlignment="1" applyProtection="1">
      <alignment horizontal="left" vertical="center"/>
    </xf>
    <xf numFmtId="0" fontId="4" fillId="25" borderId="182" xfId="0" applyFont="1" applyFill="1" applyBorder="1" applyAlignment="1" applyProtection="1">
      <alignment horizontal="left" vertical="center"/>
    </xf>
    <xf numFmtId="0" fontId="4" fillId="25" borderId="230" xfId="0" applyFont="1" applyFill="1" applyBorder="1" applyAlignment="1" applyProtection="1">
      <alignment horizontal="center" vertical="center" textRotation="255"/>
    </xf>
    <xf numFmtId="0" fontId="4" fillId="25" borderId="68" xfId="0" applyFont="1" applyFill="1" applyBorder="1" applyAlignment="1" applyProtection="1">
      <alignment horizontal="center" vertical="center"/>
    </xf>
    <xf numFmtId="0" fontId="4" fillId="25" borderId="23" xfId="0" applyFont="1" applyFill="1" applyBorder="1" applyAlignment="1" applyProtection="1">
      <alignment horizontal="center" vertical="center"/>
    </xf>
    <xf numFmtId="38" fontId="4" fillId="25" borderId="95" xfId="35" applyFont="1" applyFill="1" applyBorder="1" applyAlignment="1" applyProtection="1">
      <alignment horizontal="center" vertical="center"/>
    </xf>
    <xf numFmtId="38" fontId="16" fillId="27" borderId="145" xfId="35" applyFont="1" applyFill="1" applyBorder="1" applyAlignment="1" applyProtection="1">
      <alignment horizontal="left" vertical="center"/>
    </xf>
    <xf numFmtId="38" fontId="16" fillId="27" borderId="155" xfId="35" applyFont="1" applyFill="1" applyBorder="1" applyAlignment="1" applyProtection="1">
      <alignment horizontal="left" vertical="center"/>
    </xf>
    <xf numFmtId="0" fontId="16" fillId="27" borderId="145" xfId="0" applyFont="1" applyFill="1" applyBorder="1" applyAlignment="1" applyProtection="1">
      <alignment horizontal="left" vertical="center"/>
    </xf>
    <xf numFmtId="0" fontId="16" fillId="27" borderId="165" xfId="0" applyFont="1" applyFill="1" applyBorder="1" applyAlignment="1" applyProtection="1">
      <alignment horizontal="left" vertical="center"/>
    </xf>
    <xf numFmtId="0" fontId="16" fillId="27" borderId="155" xfId="0" applyFont="1" applyFill="1" applyBorder="1" applyAlignment="1" applyProtection="1">
      <alignment horizontal="left" vertical="center"/>
    </xf>
    <xf numFmtId="0" fontId="65" fillId="25" borderId="90"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65" fillId="25" borderId="49" xfId="0" applyFont="1" applyFill="1" applyBorder="1" applyAlignment="1" applyProtection="1">
      <alignment horizontal="center" vertical="center"/>
    </xf>
    <xf numFmtId="0" fontId="4" fillId="25" borderId="181" xfId="0" applyFont="1" applyFill="1" applyBorder="1" applyAlignment="1" applyProtection="1">
      <alignment horizontal="center" vertical="center"/>
    </xf>
    <xf numFmtId="0" fontId="4" fillId="25" borderId="229" xfId="0" applyFont="1" applyFill="1" applyBorder="1" applyAlignment="1" applyProtection="1">
      <alignment horizontal="center" vertical="center"/>
    </xf>
    <xf numFmtId="38" fontId="4" fillId="25" borderId="94" xfId="35" applyFont="1" applyFill="1" applyBorder="1" applyAlignment="1" applyProtection="1">
      <alignment horizontal="center" vertical="center" shrinkToFit="1"/>
    </xf>
    <xf numFmtId="38" fontId="4" fillId="25" borderId="68" xfId="35" applyFont="1" applyFill="1" applyBorder="1" applyAlignment="1" applyProtection="1">
      <alignment horizontal="center" vertical="center" shrinkToFit="1"/>
    </xf>
    <xf numFmtId="38" fontId="4" fillId="25" borderId="23" xfId="35" applyFont="1" applyFill="1" applyBorder="1" applyAlignment="1" applyProtection="1">
      <alignment horizontal="center" vertical="center" shrinkToFit="1"/>
    </xf>
    <xf numFmtId="0" fontId="68" fillId="25" borderId="90" xfId="0" applyFont="1" applyFill="1" applyBorder="1" applyAlignment="1" applyProtection="1">
      <alignment horizontal="left" vertical="center"/>
    </xf>
    <xf numFmtId="0" fontId="68" fillId="25" borderId="0" xfId="0" applyFont="1" applyFill="1" applyBorder="1" applyAlignment="1" applyProtection="1">
      <alignment horizontal="left" vertical="center"/>
    </xf>
    <xf numFmtId="0" fontId="68" fillId="25" borderId="49" xfId="0" applyFont="1" applyFill="1" applyBorder="1" applyAlignment="1" applyProtection="1">
      <alignment horizontal="left" vertical="center"/>
    </xf>
    <xf numFmtId="0" fontId="4" fillId="25" borderId="128" xfId="0" applyFont="1" applyFill="1" applyBorder="1" applyAlignment="1" applyProtection="1">
      <alignment horizontal="center" vertical="center" shrinkToFit="1"/>
    </xf>
    <xf numFmtId="0" fontId="4" fillId="25" borderId="23" xfId="0" applyFont="1" applyFill="1" applyBorder="1" applyAlignment="1" applyProtection="1">
      <alignment horizontal="center" vertical="center" shrinkToFit="1"/>
    </xf>
    <xf numFmtId="0" fontId="4" fillId="25" borderId="237" xfId="0" applyFont="1" applyFill="1" applyBorder="1" applyAlignment="1" applyProtection="1">
      <alignment horizontal="left" vertical="center"/>
    </xf>
    <xf numFmtId="0" fontId="4" fillId="25" borderId="145" xfId="0" applyFont="1" applyFill="1" applyBorder="1" applyAlignment="1" applyProtection="1">
      <alignment horizontal="left" vertical="center"/>
    </xf>
    <xf numFmtId="0" fontId="4" fillId="25" borderId="165" xfId="0" applyFont="1" applyFill="1" applyBorder="1" applyAlignment="1" applyProtection="1">
      <alignment horizontal="left" vertical="center"/>
    </xf>
    <xf numFmtId="0" fontId="4" fillId="25" borderId="155" xfId="0" applyFont="1" applyFill="1" applyBorder="1" applyAlignment="1" applyProtection="1">
      <alignment horizontal="left" vertical="center"/>
    </xf>
    <xf numFmtId="38" fontId="6" fillId="0" borderId="176" xfId="35" applyFont="1" applyFill="1" applyBorder="1" applyAlignment="1" applyProtection="1">
      <alignment horizontal="right" vertical="center"/>
    </xf>
    <xf numFmtId="38" fontId="6" fillId="0" borderId="117" xfId="35" applyFont="1" applyFill="1" applyBorder="1" applyAlignment="1" applyProtection="1">
      <alignment horizontal="right" vertical="center"/>
    </xf>
    <xf numFmtId="38" fontId="6" fillId="0" borderId="183" xfId="35" applyFont="1" applyFill="1" applyBorder="1" applyAlignment="1" applyProtection="1">
      <alignment horizontal="right" vertical="center"/>
    </xf>
    <xf numFmtId="0" fontId="0" fillId="0" borderId="0" xfId="0" applyBorder="1" applyAlignment="1" applyProtection="1">
      <alignment shrinkToFit="1"/>
    </xf>
    <xf numFmtId="0" fontId="0" fillId="0" borderId="98" xfId="0" applyBorder="1" applyAlignment="1" applyProtection="1">
      <alignment shrinkToFit="1"/>
    </xf>
    <xf numFmtId="0" fontId="0" fillId="0" borderId="87" xfId="0" applyBorder="1" applyAlignment="1" applyProtection="1">
      <alignment shrinkToFit="1"/>
    </xf>
    <xf numFmtId="0" fontId="0" fillId="0" borderId="20" xfId="0" applyBorder="1" applyAlignment="1" applyProtection="1">
      <alignment shrinkToFit="1"/>
    </xf>
    <xf numFmtId="0" fontId="0" fillId="0" borderId="30" xfId="0" applyBorder="1" applyAlignment="1" applyProtection="1">
      <alignment shrinkToFit="1"/>
    </xf>
    <xf numFmtId="0" fontId="36" fillId="25" borderId="218" xfId="0" applyFont="1" applyFill="1" applyBorder="1" applyAlignment="1" applyProtection="1">
      <alignment vertical="center" shrinkToFit="1"/>
    </xf>
    <xf numFmtId="0" fontId="36" fillId="25" borderId="159" xfId="0" applyFont="1" applyFill="1" applyBorder="1" applyAlignment="1" applyProtection="1">
      <alignment vertical="center" shrinkToFit="1"/>
    </xf>
    <xf numFmtId="0" fontId="4" fillId="25" borderId="94" xfId="0" applyFont="1" applyFill="1" applyBorder="1" applyAlignment="1" applyProtection="1">
      <alignment horizontal="center" vertical="center" shrinkToFit="1"/>
    </xf>
    <xf numFmtId="0" fontId="4" fillId="25" borderId="101"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4" fillId="25" borderId="59" xfId="0" applyFont="1" applyFill="1" applyBorder="1" applyAlignment="1" applyProtection="1">
      <alignment horizontal="center" vertical="center"/>
    </xf>
    <xf numFmtId="0" fontId="4" fillId="25" borderId="153" xfId="0" applyFont="1" applyFill="1" applyBorder="1" applyAlignment="1" applyProtection="1">
      <alignment horizontal="center" vertical="center"/>
    </xf>
    <xf numFmtId="0" fontId="4" fillId="25" borderId="161" xfId="0" applyFont="1" applyFill="1" applyBorder="1" applyAlignment="1" applyProtection="1">
      <alignment horizontal="center" vertical="center"/>
    </xf>
    <xf numFmtId="0" fontId="36" fillId="25" borderId="217" xfId="0" applyFont="1" applyFill="1" applyBorder="1" applyAlignment="1" applyProtection="1">
      <alignment vertical="center" shrinkToFit="1"/>
    </xf>
    <xf numFmtId="0" fontId="36" fillId="25" borderId="69" xfId="0" applyFont="1" applyFill="1" applyBorder="1" applyAlignment="1" applyProtection="1">
      <alignment vertical="center" shrinkToFit="1"/>
    </xf>
    <xf numFmtId="0" fontId="2" fillId="25" borderId="162" xfId="0" applyFont="1" applyFill="1" applyBorder="1" applyAlignment="1" applyProtection="1"/>
    <xf numFmtId="0" fontId="17" fillId="25" borderId="237" xfId="0" applyFont="1" applyFill="1" applyBorder="1" applyAlignment="1" applyProtection="1">
      <alignment horizontal="center" vertical="center" shrinkToFit="1"/>
    </xf>
    <xf numFmtId="0" fontId="17" fillId="25" borderId="116" xfId="0" applyFont="1" applyFill="1" applyBorder="1" applyAlignment="1" applyProtection="1">
      <alignment horizontal="center" vertical="center" shrinkToFit="1"/>
    </xf>
    <xf numFmtId="0" fontId="17" fillId="25" borderId="182" xfId="0" applyFont="1" applyFill="1" applyBorder="1" applyAlignment="1" applyProtection="1">
      <alignment horizontal="center" vertical="center" shrinkToFit="1"/>
    </xf>
    <xf numFmtId="0" fontId="161" fillId="25" borderId="63" xfId="0" applyFont="1" applyFill="1" applyBorder="1" applyAlignment="1">
      <alignment horizontal="right" vertical="center"/>
    </xf>
    <xf numFmtId="0" fontId="161" fillId="25" borderId="25" xfId="0" applyFont="1" applyFill="1" applyBorder="1" applyAlignment="1">
      <alignment horizontal="center" vertical="center"/>
    </xf>
    <xf numFmtId="0" fontId="161" fillId="25" borderId="26" xfId="0" applyFont="1" applyFill="1" applyBorder="1" applyAlignment="1">
      <alignment horizontal="center" vertical="center"/>
    </xf>
    <xf numFmtId="0" fontId="161" fillId="25" borderId="25" xfId="0" applyFont="1" applyFill="1" applyBorder="1" applyAlignment="1">
      <alignment horizontal="center" vertical="center" shrinkToFit="1"/>
    </xf>
    <xf numFmtId="0" fontId="161" fillId="25" borderId="26" xfId="0" applyFont="1" applyFill="1" applyBorder="1" applyAlignment="1">
      <alignment horizontal="center" vertical="center" shrinkToFit="1"/>
    </xf>
    <xf numFmtId="0" fontId="161" fillId="25" borderId="63" xfId="0" applyFont="1" applyFill="1" applyBorder="1" applyAlignment="1">
      <alignment horizontal="center" vertical="center" textRotation="255"/>
    </xf>
    <xf numFmtId="38" fontId="4" fillId="25" borderId="125" xfId="35" applyFont="1" applyFill="1" applyBorder="1" applyAlignment="1">
      <alignment horizontal="center" vertical="center" shrinkToFit="1"/>
    </xf>
    <xf numFmtId="38" fontId="4" fillId="25" borderId="24" xfId="35" applyFont="1" applyFill="1" applyBorder="1" applyAlignment="1">
      <alignment horizontal="center" vertical="center" shrinkToFit="1"/>
    </xf>
    <xf numFmtId="38" fontId="4" fillId="25" borderId="120" xfId="35" applyFont="1" applyFill="1" applyBorder="1" applyAlignment="1">
      <alignment horizontal="center" vertical="center" shrinkToFit="1"/>
    </xf>
    <xf numFmtId="0" fontId="4" fillId="0" borderId="10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163" fillId="25" borderId="0" xfId="0" applyFont="1" applyFill="1" applyBorder="1" applyAlignment="1">
      <alignment horizontal="right" shrinkToFit="1"/>
    </xf>
    <xf numFmtId="0" fontId="25" fillId="25" borderId="0" xfId="0" applyFont="1" applyFill="1" applyBorder="1" applyAlignment="1">
      <alignment horizontal="center" vertical="center"/>
    </xf>
    <xf numFmtId="0" fontId="25" fillId="25" borderId="20" xfId="0" applyFont="1" applyFill="1" applyBorder="1" applyAlignment="1">
      <alignment horizontal="center" vertical="center"/>
    </xf>
    <xf numFmtId="0" fontId="24" fillId="25" borderId="0" xfId="0" applyFont="1" applyFill="1" applyBorder="1" applyAlignment="1" applyProtection="1">
      <alignment horizontal="right" wrapText="1"/>
    </xf>
    <xf numFmtId="0" fontId="24" fillId="25" borderId="0" xfId="0" applyFont="1" applyFill="1" applyBorder="1" applyAlignment="1" applyProtection="1">
      <alignment horizontal="right"/>
    </xf>
    <xf numFmtId="38" fontId="4" fillId="25" borderId="150" xfId="35" applyFont="1" applyFill="1" applyBorder="1" applyAlignment="1" applyProtection="1">
      <alignment horizontal="center" vertical="center"/>
    </xf>
    <xf numFmtId="38" fontId="4" fillId="25" borderId="58" xfId="35" applyFont="1" applyFill="1" applyBorder="1" applyAlignment="1" applyProtection="1">
      <alignment horizontal="center" vertical="center"/>
    </xf>
    <xf numFmtId="38" fontId="17" fillId="25" borderId="246" xfId="35" applyFont="1" applyFill="1" applyBorder="1" applyAlignment="1">
      <alignment horizontal="center" vertical="center"/>
    </xf>
    <xf numFmtId="38" fontId="17" fillId="25" borderId="247" xfId="35" applyFont="1" applyFill="1" applyBorder="1" applyAlignment="1">
      <alignment horizontal="center" vertical="center"/>
    </xf>
    <xf numFmtId="38" fontId="17" fillId="25" borderId="248" xfId="35" applyFont="1" applyFill="1" applyBorder="1" applyAlignment="1">
      <alignment horizontal="center" vertical="center"/>
    </xf>
    <xf numFmtId="38" fontId="78" fillId="0" borderId="32" xfId="35" applyFont="1" applyFill="1" applyBorder="1" applyAlignment="1" applyProtection="1">
      <alignment horizontal="right" vertical="center"/>
      <protection locked="0"/>
    </xf>
    <xf numFmtId="38" fontId="78" fillId="0" borderId="98" xfId="35" applyFont="1" applyFill="1" applyBorder="1" applyAlignment="1" applyProtection="1">
      <alignment horizontal="right" vertical="center"/>
      <protection locked="0"/>
    </xf>
    <xf numFmtId="38" fontId="7" fillId="25" borderId="239" xfId="35" applyFont="1" applyFill="1" applyBorder="1" applyAlignment="1">
      <alignment horizontal="center" vertical="center"/>
    </xf>
    <xf numFmtId="38" fontId="7" fillId="25" borderId="117" xfId="35" applyFont="1" applyFill="1" applyBorder="1" applyAlignment="1">
      <alignment horizontal="center" vertical="center"/>
    </xf>
    <xf numFmtId="38" fontId="7" fillId="25" borderId="240" xfId="35" applyFont="1" applyFill="1" applyBorder="1" applyAlignment="1">
      <alignment horizontal="center" vertical="center"/>
    </xf>
    <xf numFmtId="38" fontId="83" fillId="25" borderId="241" xfId="35" applyFont="1" applyFill="1" applyBorder="1" applyAlignment="1" applyProtection="1">
      <alignment horizontal="center" vertical="center"/>
      <protection locked="0"/>
    </xf>
    <xf numFmtId="38" fontId="83" fillId="25" borderId="242" xfId="35" applyFont="1" applyFill="1" applyBorder="1" applyAlignment="1" applyProtection="1">
      <alignment horizontal="center" vertical="center"/>
      <protection locked="0"/>
    </xf>
    <xf numFmtId="38" fontId="83" fillId="25" borderId="243" xfId="35" applyFont="1" applyFill="1" applyBorder="1" applyAlignment="1" applyProtection="1">
      <alignment horizontal="center" vertical="center"/>
      <protection locked="0"/>
    </xf>
    <xf numFmtId="38" fontId="4" fillId="0" borderId="28" xfId="35" applyFont="1" applyFill="1" applyBorder="1" applyAlignment="1">
      <alignment horizontal="left" vertical="center" wrapText="1" shrinkToFit="1"/>
    </xf>
    <xf numFmtId="38" fontId="4" fillId="0" borderId="21" xfId="35" applyFont="1" applyFill="1" applyBorder="1" applyAlignment="1">
      <alignment horizontal="left" vertical="center" wrapText="1" shrinkToFit="1"/>
    </xf>
    <xf numFmtId="38" fontId="4" fillId="0" borderId="244" xfId="35" applyFont="1" applyFill="1" applyBorder="1" applyAlignment="1">
      <alignment horizontal="left" vertical="center" wrapText="1" shrinkToFit="1"/>
    </xf>
    <xf numFmtId="38" fontId="4" fillId="0" borderId="40" xfId="35" applyFont="1" applyFill="1" applyBorder="1" applyAlignment="1">
      <alignment horizontal="left" vertical="center" wrapText="1" shrinkToFit="1"/>
    </xf>
    <xf numFmtId="38" fontId="4" fillId="0" borderId="0" xfId="35" applyFont="1" applyFill="1" applyBorder="1" applyAlignment="1">
      <alignment horizontal="left" vertical="center" wrapText="1" shrinkToFit="1"/>
    </xf>
    <xf numFmtId="38" fontId="4" fillId="0" borderId="188" xfId="35" applyFont="1" applyFill="1" applyBorder="1" applyAlignment="1">
      <alignment horizontal="left" vertical="center" wrapText="1" shrinkToFit="1"/>
    </xf>
    <xf numFmtId="38" fontId="4" fillId="0" borderId="45" xfId="35" applyFont="1" applyFill="1" applyBorder="1" applyAlignment="1">
      <alignment horizontal="left" vertical="center" wrapText="1" shrinkToFit="1"/>
    </xf>
    <xf numFmtId="38" fontId="4" fillId="0" borderId="49" xfId="35" applyFont="1" applyFill="1" applyBorder="1" applyAlignment="1">
      <alignment horizontal="left" vertical="center" wrapText="1" shrinkToFit="1"/>
    </xf>
    <xf numFmtId="38" fontId="4" fillId="0" borderId="245" xfId="35" applyFont="1" applyFill="1" applyBorder="1" applyAlignment="1">
      <alignment horizontal="left" vertical="center" wrapText="1" shrinkToFit="1"/>
    </xf>
    <xf numFmtId="38" fontId="226" fillId="25" borderId="176" xfId="35" applyFont="1" applyFill="1" applyBorder="1" applyAlignment="1">
      <alignment horizontal="right" vertical="center" shrinkToFit="1"/>
    </xf>
    <xf numFmtId="38" fontId="226" fillId="25" borderId="183" xfId="35" applyFont="1" applyFill="1" applyBorder="1" applyAlignment="1">
      <alignment horizontal="right" vertical="center" shrinkToFit="1"/>
    </xf>
    <xf numFmtId="38" fontId="7" fillId="25" borderId="176" xfId="35" applyFont="1" applyFill="1" applyBorder="1" applyAlignment="1">
      <alignment horizontal="right" vertical="center" shrinkToFit="1"/>
    </xf>
    <xf numFmtId="38" fontId="7" fillId="25" borderId="117" xfId="35" applyFont="1" applyFill="1" applyBorder="1" applyAlignment="1">
      <alignment horizontal="right" vertical="center" shrinkToFit="1"/>
    </xf>
    <xf numFmtId="38" fontId="7" fillId="25" borderId="183" xfId="35" applyFont="1" applyFill="1" applyBorder="1" applyAlignment="1">
      <alignment horizontal="right" vertical="center" shrinkToFit="1"/>
    </xf>
    <xf numFmtId="38" fontId="7" fillId="0" borderId="21" xfId="35" applyFont="1" applyFill="1" applyBorder="1" applyAlignment="1" applyProtection="1">
      <alignment horizontal="right" vertical="center"/>
    </xf>
    <xf numFmtId="38" fontId="4" fillId="0" borderId="21"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38" fontId="78" fillId="0" borderId="79" xfId="35" applyFont="1" applyFill="1" applyBorder="1" applyAlignment="1" applyProtection="1">
      <alignment horizontal="right" vertical="center"/>
      <protection locked="0"/>
    </xf>
    <xf numFmtId="38" fontId="78" fillId="0" borderId="84" xfId="35" applyFont="1" applyFill="1" applyBorder="1" applyAlignment="1" applyProtection="1">
      <alignment horizontal="right" vertical="center"/>
      <protection locked="0"/>
    </xf>
    <xf numFmtId="38" fontId="78" fillId="0" borderId="82" xfId="35" applyFont="1" applyFill="1" applyBorder="1" applyAlignment="1" applyProtection="1">
      <alignment horizontal="right" vertical="center"/>
      <protection locked="0"/>
    </xf>
    <xf numFmtId="38" fontId="69" fillId="25" borderId="65" xfId="35" applyFont="1" applyFill="1" applyBorder="1" applyAlignment="1">
      <alignment horizontal="center" vertical="center" shrinkToFit="1"/>
    </xf>
    <xf numFmtId="38" fontId="69" fillId="25" borderId="59" xfId="35" applyFont="1" applyFill="1" applyBorder="1" applyAlignment="1">
      <alignment horizontal="center" vertical="center" shrinkToFit="1"/>
    </xf>
    <xf numFmtId="0" fontId="4" fillId="25" borderId="44" xfId="0" applyFont="1" applyFill="1" applyBorder="1" applyAlignment="1">
      <alignment horizontal="left" vertical="center" shrinkToFit="1"/>
    </xf>
    <xf numFmtId="0" fontId="4" fillId="25" borderId="40" xfId="0" applyFont="1" applyFill="1" applyBorder="1" applyAlignment="1">
      <alignment horizontal="left" vertical="center" shrinkToFit="1"/>
    </xf>
    <xf numFmtId="0" fontId="4" fillId="25" borderId="45" xfId="0" applyFont="1" applyFill="1" applyBorder="1" applyAlignment="1">
      <alignment horizontal="left" vertical="center" shrinkToFit="1"/>
    </xf>
    <xf numFmtId="0" fontId="7" fillId="0" borderId="176" xfId="0" applyFont="1" applyFill="1" applyBorder="1" applyAlignment="1">
      <alignment horizontal="right" vertical="center"/>
    </xf>
    <xf numFmtId="0" fontId="7" fillId="0" borderId="117" xfId="0" applyFont="1" applyFill="1" applyBorder="1" applyAlignment="1">
      <alignment horizontal="right" vertical="center"/>
    </xf>
    <xf numFmtId="0" fontId="7" fillId="0" borderId="183" xfId="0" applyFont="1" applyFill="1" applyBorder="1" applyAlignment="1">
      <alignment horizontal="right" vertical="center"/>
    </xf>
    <xf numFmtId="0" fontId="4" fillId="25" borderId="118" xfId="0" applyFont="1" applyFill="1" applyBorder="1" applyAlignment="1">
      <alignment horizontal="left" vertical="center" shrinkToFit="1"/>
    </xf>
    <xf numFmtId="0" fontId="69" fillId="0" borderId="65" xfId="0" applyFont="1" applyFill="1" applyBorder="1" applyAlignment="1" applyProtection="1">
      <alignment horizontal="center" vertical="center" shrinkToFit="1"/>
    </xf>
    <xf numFmtId="0" fontId="69" fillId="0" borderId="58" xfId="0" applyFont="1" applyFill="1" applyBorder="1" applyAlignment="1" applyProtection="1">
      <alignment horizontal="center" vertical="center" shrinkToFit="1"/>
    </xf>
    <xf numFmtId="0" fontId="69" fillId="0" borderId="59" xfId="0" applyFont="1" applyFill="1" applyBorder="1" applyAlignment="1" applyProtection="1">
      <alignment horizontal="center" vertical="center" shrinkToFit="1"/>
    </xf>
    <xf numFmtId="38" fontId="4" fillId="25" borderId="44" xfId="35" applyFont="1" applyFill="1" applyBorder="1" applyAlignment="1">
      <alignment horizontal="left" vertical="center" shrinkToFit="1"/>
    </xf>
    <xf numFmtId="38" fontId="4" fillId="25" borderId="45" xfId="35" applyFont="1" applyFill="1" applyBorder="1" applyAlignment="1">
      <alignment horizontal="left" vertical="center" shrinkToFit="1"/>
    </xf>
    <xf numFmtId="0" fontId="65" fillId="0" borderId="21"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38" fontId="4" fillId="0" borderId="171" xfId="35" applyFont="1" applyFill="1" applyBorder="1" applyAlignment="1">
      <alignment horizontal="center" vertical="center"/>
    </xf>
    <xf numFmtId="38" fontId="4" fillId="0" borderId="88" xfId="35" applyFont="1" applyFill="1" applyBorder="1" applyAlignment="1">
      <alignment horizontal="center" vertical="center"/>
    </xf>
    <xf numFmtId="38" fontId="4" fillId="0" borderId="194" xfId="35" applyFont="1" applyFill="1" applyBorder="1" applyAlignment="1">
      <alignment horizontal="center" vertical="center"/>
    </xf>
    <xf numFmtId="38" fontId="7" fillId="0" borderId="193" xfId="35" applyFont="1" applyFill="1" applyBorder="1" applyAlignment="1">
      <alignment horizontal="right" vertical="center"/>
    </xf>
    <xf numFmtId="38" fontId="83" fillId="0" borderId="124" xfId="35" applyFont="1" applyFill="1" applyBorder="1" applyAlignment="1" applyProtection="1">
      <alignment horizontal="right" vertical="center"/>
      <protection locked="0"/>
    </xf>
    <xf numFmtId="0" fontId="36" fillId="25" borderId="217" xfId="0" applyFont="1" applyFill="1" applyBorder="1" applyAlignment="1" applyProtection="1">
      <alignment vertical="top" shrinkToFit="1"/>
    </xf>
    <xf numFmtId="0" fontId="36" fillId="25" borderId="69" xfId="0" applyFont="1" applyFill="1" applyBorder="1" applyAlignment="1" applyProtection="1">
      <alignment vertical="top" shrinkToFit="1"/>
    </xf>
    <xf numFmtId="0" fontId="36" fillId="25" borderId="218" xfId="0" applyFont="1" applyFill="1" applyBorder="1" applyAlignment="1" applyProtection="1">
      <alignment vertical="top" shrinkToFit="1"/>
    </xf>
    <xf numFmtId="0" fontId="36" fillId="25" borderId="159" xfId="0" applyFont="1" applyFill="1" applyBorder="1" applyAlignment="1" applyProtection="1">
      <alignment vertical="top" shrinkToFit="1"/>
    </xf>
    <xf numFmtId="38" fontId="226" fillId="25" borderId="92" xfId="35" applyFont="1" applyFill="1" applyBorder="1" applyAlignment="1">
      <alignment horizontal="right" vertical="center" shrinkToFit="1"/>
    </xf>
    <xf numFmtId="38" fontId="226" fillId="25" borderId="54" xfId="35" applyFont="1" applyFill="1" applyBorder="1" applyAlignment="1">
      <alignment horizontal="right" vertical="center" shrinkToFit="1"/>
    </xf>
    <xf numFmtId="38" fontId="4" fillId="0" borderId="237" xfId="35" applyFont="1" applyFill="1" applyBorder="1" applyAlignment="1">
      <alignment horizontal="center" vertical="center"/>
    </xf>
    <xf numFmtId="38" fontId="4" fillId="0" borderId="116" xfId="35" applyFont="1" applyFill="1" applyBorder="1" applyAlignment="1">
      <alignment horizontal="center" vertical="center"/>
    </xf>
    <xf numFmtId="38" fontId="4" fillId="0" borderId="182" xfId="35" applyFont="1" applyFill="1" applyBorder="1" applyAlignment="1">
      <alignment horizontal="center" vertical="center"/>
    </xf>
    <xf numFmtId="0" fontId="4" fillId="25" borderId="161" xfId="0" applyFont="1" applyFill="1" applyBorder="1" applyAlignment="1" applyProtection="1">
      <alignment vertical="top"/>
    </xf>
    <xf numFmtId="0" fontId="4" fillId="25" borderId="145" xfId="0" applyFont="1" applyFill="1" applyBorder="1" applyAlignment="1">
      <alignment horizontal="center" vertical="center" textRotation="255" shrinkToFit="1"/>
    </xf>
    <xf numFmtId="0" fontId="4" fillId="25" borderId="165" xfId="0" applyFont="1" applyFill="1" applyBorder="1" applyAlignment="1">
      <alignment horizontal="center" vertical="center" textRotation="255" shrinkToFit="1"/>
    </xf>
    <xf numFmtId="0" fontId="4" fillId="25" borderId="155" xfId="0" applyFont="1" applyFill="1" applyBorder="1" applyAlignment="1">
      <alignment horizontal="center" vertical="center" textRotation="255" shrinkToFit="1"/>
    </xf>
    <xf numFmtId="0" fontId="4" fillId="25" borderId="94" xfId="0" applyFont="1" applyFill="1" applyBorder="1" applyAlignment="1">
      <alignment horizontal="center" vertical="center" shrinkToFit="1"/>
    </xf>
    <xf numFmtId="0" fontId="4" fillId="25" borderId="68"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38" fontId="4" fillId="25" borderId="175" xfId="35" applyFont="1" applyFill="1" applyBorder="1" applyAlignment="1">
      <alignment horizontal="left" vertical="center" shrinkToFit="1"/>
    </xf>
    <xf numFmtId="38" fontId="4" fillId="25" borderId="155" xfId="35" applyFont="1" applyFill="1" applyBorder="1" applyAlignment="1">
      <alignment horizontal="left" vertical="center" shrinkToFit="1"/>
    </xf>
    <xf numFmtId="0" fontId="4" fillId="25" borderId="193" xfId="0" applyFont="1" applyFill="1" applyBorder="1" applyAlignment="1" applyProtection="1">
      <alignment vertical="top"/>
    </xf>
    <xf numFmtId="38" fontId="69" fillId="25" borderId="21" xfId="35" applyFont="1" applyFill="1" applyBorder="1" applyAlignment="1">
      <alignment horizontal="center" vertical="center" shrinkToFit="1"/>
    </xf>
    <xf numFmtId="38" fontId="69" fillId="25" borderId="49" xfId="35" applyFont="1" applyFill="1" applyBorder="1" applyAlignment="1">
      <alignment horizontal="center" vertical="center" shrinkToFit="1"/>
    </xf>
    <xf numFmtId="38" fontId="4" fillId="25" borderId="145" xfId="35" applyFont="1" applyFill="1" applyBorder="1" applyAlignment="1">
      <alignment horizontal="left" vertical="center" shrinkToFit="1"/>
    </xf>
    <xf numFmtId="0" fontId="69" fillId="0" borderId="101" xfId="0" applyFont="1" applyFill="1" applyBorder="1" applyAlignment="1" applyProtection="1">
      <alignment horizontal="center" vertical="center" shrinkToFit="1"/>
    </xf>
    <xf numFmtId="38" fontId="4" fillId="25" borderId="175" xfId="35" applyFont="1" applyFill="1" applyBorder="1" applyAlignment="1">
      <alignment horizontal="center" vertical="center" textRotation="255" shrinkToFit="1"/>
    </xf>
    <xf numFmtId="38" fontId="4" fillId="25" borderId="165" xfId="35" applyFont="1" applyFill="1" applyBorder="1" applyAlignment="1">
      <alignment horizontal="center" vertical="center" textRotation="255" shrinkToFit="1"/>
    </xf>
    <xf numFmtId="38" fontId="4" fillId="25" borderId="155" xfId="35" applyFont="1" applyFill="1" applyBorder="1" applyAlignment="1">
      <alignment horizontal="center" vertical="center" textRotation="255" shrinkToFit="1"/>
    </xf>
    <xf numFmtId="38" fontId="7" fillId="25" borderId="20" xfId="35" applyFont="1" applyFill="1" applyBorder="1" applyAlignment="1">
      <alignment horizontal="center" vertical="center" shrinkToFit="1"/>
    </xf>
    <xf numFmtId="0" fontId="4" fillId="25" borderId="230" xfId="0" applyFont="1" applyFill="1" applyBorder="1" applyAlignment="1">
      <alignment horizontal="center" vertical="center" textRotation="255" shrinkToFit="1"/>
    </xf>
    <xf numFmtId="38" fontId="4" fillId="25" borderId="94"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38" fontId="4" fillId="25" borderId="95" xfId="35" applyFont="1" applyFill="1" applyBorder="1" applyAlignment="1">
      <alignment horizontal="center" vertical="center" shrinkToFit="1"/>
    </xf>
    <xf numFmtId="38" fontId="68" fillId="25" borderId="65" xfId="35" applyFont="1" applyFill="1" applyBorder="1" applyAlignment="1" applyProtection="1">
      <alignment horizontal="center" vertical="center"/>
    </xf>
    <xf numFmtId="38" fontId="68" fillId="25" borderId="59" xfId="35" applyFont="1" applyFill="1" applyBorder="1" applyAlignment="1">
      <alignment horizontal="center" vertical="center"/>
    </xf>
    <xf numFmtId="38" fontId="4" fillId="25" borderId="175" xfId="35" applyFont="1" applyFill="1" applyBorder="1" applyAlignment="1" applyProtection="1">
      <alignment horizontal="center" vertical="center" textRotation="255"/>
    </xf>
    <xf numFmtId="38" fontId="4" fillId="25" borderId="165" xfId="35" applyFont="1" applyFill="1" applyBorder="1" applyAlignment="1" applyProtection="1">
      <alignment horizontal="center" vertical="center" textRotation="255"/>
    </xf>
    <xf numFmtId="38" fontId="4" fillId="25" borderId="230" xfId="35" applyFont="1" applyFill="1" applyBorder="1" applyAlignment="1" applyProtection="1">
      <alignment horizontal="center" vertical="center" textRotation="255"/>
    </xf>
    <xf numFmtId="38" fontId="36" fillId="25" borderId="94"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4" fillId="25" borderId="36" xfId="35" applyFont="1" applyFill="1" applyBorder="1" applyAlignment="1" applyProtection="1">
      <alignment horizontal="left" vertical="center" shrinkToFit="1"/>
    </xf>
    <xf numFmtId="38" fontId="4" fillId="25" borderId="18" xfId="35" applyFont="1" applyFill="1" applyBorder="1" applyAlignment="1" applyProtection="1">
      <alignment horizontal="left" vertical="center" shrinkToFit="1"/>
    </xf>
    <xf numFmtId="38" fontId="4" fillId="25" borderId="118" xfId="35" applyFont="1" applyFill="1" applyBorder="1" applyAlignment="1" applyProtection="1">
      <alignment horizontal="left" vertical="center" shrinkToFit="1"/>
    </xf>
    <xf numFmtId="38" fontId="4" fillId="25" borderId="237" xfId="35" applyFont="1" applyFill="1" applyBorder="1" applyAlignment="1" applyProtection="1">
      <alignment horizontal="center" vertical="center"/>
    </xf>
    <xf numFmtId="38" fontId="4" fillId="25" borderId="116" xfId="35" applyFont="1" applyFill="1" applyBorder="1" applyAlignment="1" applyProtection="1">
      <alignment horizontal="center" vertical="center"/>
    </xf>
    <xf numFmtId="0" fontId="68" fillId="25" borderId="101" xfId="0" applyFont="1" applyFill="1" applyBorder="1" applyAlignment="1" applyProtection="1">
      <alignment horizontal="center" vertical="center"/>
    </xf>
    <xf numFmtId="0" fontId="68" fillId="25" borderId="58" xfId="0" applyFont="1" applyFill="1" applyBorder="1" applyAlignment="1" applyProtection="1">
      <alignment horizontal="center" vertical="center"/>
    </xf>
    <xf numFmtId="38" fontId="4" fillId="0" borderId="237" xfId="35" applyFont="1" applyFill="1" applyBorder="1" applyAlignment="1" applyProtection="1">
      <alignment horizontal="center" vertical="center"/>
    </xf>
    <xf numFmtId="38" fontId="4" fillId="0" borderId="182" xfId="35" applyFont="1" applyFill="1" applyBorder="1" applyAlignment="1" applyProtection="1">
      <alignment horizontal="center" vertical="center"/>
    </xf>
    <xf numFmtId="0" fontId="0" fillId="0" borderId="22" xfId="0" applyBorder="1" applyAlignment="1" applyProtection="1">
      <alignment shrinkToFit="1"/>
    </xf>
    <xf numFmtId="38" fontId="4" fillId="25" borderId="165" xfId="35" applyFont="1" applyFill="1" applyBorder="1" applyAlignment="1" applyProtection="1">
      <alignment horizontal="left" vertical="center" shrinkToFit="1"/>
    </xf>
    <xf numFmtId="38" fontId="4" fillId="25" borderId="155" xfId="35" applyFont="1" applyFill="1" applyBorder="1" applyAlignment="1" applyProtection="1">
      <alignment horizontal="left" vertical="center" shrinkToFit="1"/>
    </xf>
    <xf numFmtId="38" fontId="68" fillId="25" borderId="59" xfId="35" applyFont="1" applyFill="1" applyBorder="1" applyAlignment="1" applyProtection="1">
      <alignment horizontal="center" vertical="center"/>
    </xf>
    <xf numFmtId="38" fontId="7" fillId="25" borderId="90" xfId="35" applyFont="1" applyFill="1" applyBorder="1" applyAlignment="1" applyProtection="1">
      <alignment vertical="center"/>
    </xf>
    <xf numFmtId="38" fontId="7" fillId="25" borderId="49" xfId="35" applyFont="1" applyFill="1" applyBorder="1" applyAlignment="1" applyProtection="1">
      <alignment vertical="center"/>
    </xf>
    <xf numFmtId="38" fontId="4" fillId="25" borderId="173" xfId="35" applyFont="1" applyFill="1" applyBorder="1" applyAlignment="1" applyProtection="1">
      <alignment horizontal="center" vertical="center"/>
    </xf>
    <xf numFmtId="38" fontId="4" fillId="25" borderId="182" xfId="35" applyFont="1" applyFill="1" applyBorder="1" applyAlignment="1">
      <alignment horizontal="center" vertical="center"/>
    </xf>
    <xf numFmtId="38" fontId="4" fillId="25" borderId="93" xfId="35" applyFont="1" applyFill="1" applyBorder="1" applyAlignment="1" applyProtection="1">
      <alignment horizontal="left" vertical="center" wrapText="1"/>
    </xf>
    <xf numFmtId="38" fontId="4" fillId="25" borderId="90" xfId="35" applyFont="1" applyFill="1" applyBorder="1" applyAlignment="1" applyProtection="1">
      <alignment horizontal="left" vertical="center"/>
    </xf>
    <xf numFmtId="38" fontId="4" fillId="25" borderId="176" xfId="35" applyFont="1" applyFill="1" applyBorder="1" applyAlignment="1" applyProtection="1">
      <alignment horizontal="left" vertical="center"/>
    </xf>
    <xf numFmtId="38" fontId="4" fillId="25" borderId="194" xfId="35" applyFont="1" applyFill="1" applyBorder="1" applyAlignment="1" applyProtection="1">
      <alignment horizontal="left" vertical="center"/>
    </xf>
    <xf numFmtId="38" fontId="4" fillId="25" borderId="49" xfId="35" applyFont="1" applyFill="1" applyBorder="1" applyAlignment="1" applyProtection="1">
      <alignment horizontal="left" vertical="center"/>
    </xf>
    <xf numFmtId="38" fontId="4" fillId="25" borderId="183" xfId="35" applyFont="1" applyFill="1" applyBorder="1" applyAlignment="1" applyProtection="1">
      <alignment horizontal="left" vertical="center"/>
    </xf>
    <xf numFmtId="38" fontId="4" fillId="25" borderId="34" xfId="35" applyFont="1" applyFill="1" applyBorder="1" applyAlignment="1">
      <alignment vertical="center"/>
    </xf>
    <xf numFmtId="38" fontId="68" fillId="25" borderId="65" xfId="35" applyFont="1" applyFill="1" applyBorder="1" applyAlignment="1">
      <alignment horizontal="center" vertical="center"/>
    </xf>
    <xf numFmtId="38" fontId="7" fillId="25" borderId="90" xfId="35" applyFont="1" applyFill="1" applyBorder="1" applyAlignment="1">
      <alignment vertical="center"/>
    </xf>
    <xf numFmtId="38" fontId="7" fillId="25" borderId="49" xfId="35" applyFont="1" applyFill="1" applyBorder="1" applyAlignment="1">
      <alignment vertical="center"/>
    </xf>
    <xf numFmtId="38" fontId="4" fillId="25" borderId="145" xfId="35" applyFont="1" applyFill="1" applyBorder="1" applyAlignment="1" applyProtection="1">
      <alignment horizontal="left" vertical="center" shrinkToFit="1"/>
    </xf>
    <xf numFmtId="38" fontId="4" fillId="25" borderId="40" xfId="35" applyFont="1" applyFill="1" applyBorder="1" applyAlignment="1">
      <alignment horizontal="left" vertical="center" shrinkToFit="1"/>
    </xf>
    <xf numFmtId="38" fontId="7" fillId="0" borderId="193" xfId="35" applyFont="1" applyFill="1" applyBorder="1" applyAlignment="1" applyProtection="1">
      <alignment horizontal="right" vertical="center"/>
    </xf>
    <xf numFmtId="38" fontId="7" fillId="0" borderId="183" xfId="35" applyFont="1" applyFill="1" applyBorder="1" applyAlignment="1" applyProtection="1">
      <alignment horizontal="right" vertical="center"/>
    </xf>
    <xf numFmtId="38" fontId="7" fillId="25" borderId="183" xfId="35" applyFont="1" applyFill="1" applyBorder="1" applyAlignment="1">
      <alignment horizontal="right" vertical="center"/>
    </xf>
    <xf numFmtId="38" fontId="4" fillId="25" borderId="171" xfId="35" applyFont="1" applyFill="1" applyBorder="1" applyAlignment="1" applyProtection="1">
      <alignment horizontal="center" vertical="center"/>
    </xf>
    <xf numFmtId="38" fontId="4" fillId="25" borderId="88" xfId="35" applyFont="1" applyFill="1" applyBorder="1" applyAlignment="1" applyProtection="1">
      <alignment horizontal="center" vertical="center"/>
    </xf>
    <xf numFmtId="38" fontId="4" fillId="25" borderId="28" xfId="35" applyFont="1" applyFill="1" applyBorder="1" applyAlignment="1" applyProtection="1">
      <alignment horizontal="left" vertical="center" shrinkToFit="1"/>
    </xf>
    <xf numFmtId="38" fontId="4" fillId="25" borderId="45" xfId="35" applyFont="1" applyFill="1" applyBorder="1" applyAlignment="1" applyProtection="1">
      <alignment horizontal="left" vertical="center" shrinkToFit="1"/>
    </xf>
    <xf numFmtId="0" fontId="68" fillId="25" borderId="101"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38" fontId="7" fillId="25" borderId="21" xfId="35" applyFont="1" applyFill="1" applyBorder="1" applyAlignment="1" applyProtection="1">
      <alignment vertical="center"/>
    </xf>
    <xf numFmtId="0" fontId="51" fillId="25" borderId="49" xfId="0" applyFont="1" applyFill="1" applyBorder="1" applyAlignment="1" applyProtection="1">
      <alignment vertical="center"/>
    </xf>
    <xf numFmtId="0" fontId="36" fillId="25" borderId="0" xfId="0" applyNumberFormat="1" applyFont="1" applyFill="1" applyBorder="1" applyAlignment="1">
      <alignment horizontal="right" vertical="top"/>
    </xf>
    <xf numFmtId="0" fontId="64" fillId="25" borderId="21" xfId="0" applyFont="1" applyFill="1" applyBorder="1" applyAlignment="1" applyProtection="1">
      <alignment vertical="center" shrinkToFit="1"/>
    </xf>
    <xf numFmtId="0" fontId="64" fillId="25" borderId="0" xfId="0" applyFont="1" applyFill="1" applyBorder="1" applyAlignment="1" applyProtection="1">
      <alignment vertical="center" shrinkToFit="1"/>
    </xf>
    <xf numFmtId="38" fontId="83" fillId="25" borderId="21" xfId="35" applyFont="1" applyFill="1" applyBorder="1" applyAlignment="1" applyProtection="1">
      <alignment horizontal="right" vertical="center"/>
      <protection locked="0"/>
    </xf>
    <xf numFmtId="38" fontId="83" fillId="25" borderId="0" xfId="35" applyFont="1" applyFill="1" applyBorder="1" applyAlignment="1" applyProtection="1">
      <alignment horizontal="right" vertical="center"/>
      <protection locked="0"/>
    </xf>
    <xf numFmtId="38" fontId="4" fillId="25" borderId="145" xfId="35" applyFont="1" applyFill="1" applyBorder="1" applyAlignment="1">
      <alignment horizontal="left" vertical="center"/>
    </xf>
    <xf numFmtId="38" fontId="4" fillId="25" borderId="155" xfId="35" applyFont="1" applyFill="1" applyBorder="1" applyAlignment="1">
      <alignment horizontal="left" vertical="center"/>
    </xf>
    <xf numFmtId="38" fontId="235" fillId="25" borderId="65" xfId="35" applyFont="1" applyFill="1" applyBorder="1" applyAlignment="1">
      <alignment horizontal="left" vertical="center"/>
    </xf>
    <xf numFmtId="38" fontId="235" fillId="25" borderId="59" xfId="35" applyFont="1" applyFill="1" applyBorder="1" applyAlignment="1">
      <alignment horizontal="left" vertical="center"/>
    </xf>
    <xf numFmtId="38" fontId="7" fillId="25" borderId="176" xfId="35" applyFont="1" applyFill="1" applyBorder="1" applyAlignment="1">
      <alignment horizontal="right" vertical="center"/>
    </xf>
    <xf numFmtId="38" fontId="4" fillId="25" borderId="36" xfId="35" applyFont="1" applyFill="1" applyBorder="1" applyAlignment="1">
      <alignment horizontal="left" vertical="center" shrinkToFit="1"/>
    </xf>
    <xf numFmtId="38" fontId="4" fillId="25" borderId="18" xfId="35" applyFont="1" applyFill="1" applyBorder="1" applyAlignment="1">
      <alignment horizontal="left" vertical="center" shrinkToFit="1"/>
    </xf>
    <xf numFmtId="38" fontId="4" fillId="25" borderId="118" xfId="35" applyFont="1" applyFill="1" applyBorder="1" applyAlignment="1">
      <alignment horizontal="left" vertical="center" shrinkToFit="1"/>
    </xf>
    <xf numFmtId="0" fontId="10" fillId="25" borderId="20" xfId="0" applyFont="1" applyFill="1" applyBorder="1" applyAlignment="1">
      <alignment horizontal="center" vertical="center"/>
    </xf>
    <xf numFmtId="38" fontId="83" fillId="0" borderId="77" xfId="35" applyFont="1" applyFill="1" applyBorder="1" applyAlignment="1" applyProtection="1">
      <alignment vertical="center"/>
      <protection locked="0"/>
    </xf>
    <xf numFmtId="38" fontId="4" fillId="0" borderId="50" xfId="35" applyFont="1" applyFill="1" applyBorder="1" applyAlignment="1">
      <alignment horizontal="left" vertical="center"/>
    </xf>
    <xf numFmtId="0" fontId="4" fillId="25" borderId="20" xfId="0" applyFont="1" applyFill="1" applyBorder="1" applyAlignment="1">
      <alignment horizontal="center" vertical="center"/>
    </xf>
    <xf numFmtId="38" fontId="4" fillId="0" borderId="145" xfId="35" applyFont="1" applyFill="1" applyBorder="1" applyAlignment="1">
      <alignment horizontal="center" vertical="center" textRotation="255" shrinkToFit="1"/>
    </xf>
    <xf numFmtId="38" fontId="4" fillId="0" borderId="155" xfId="35" applyFont="1" applyFill="1" applyBorder="1" applyAlignment="1">
      <alignment horizontal="center" vertical="center" textRotation="255" shrinkToFit="1"/>
    </xf>
    <xf numFmtId="38" fontId="4" fillId="0" borderId="94" xfId="35" applyFont="1" applyFill="1" applyBorder="1" applyAlignment="1">
      <alignment horizontal="center" vertical="center"/>
    </xf>
    <xf numFmtId="38" fontId="4" fillId="0" borderId="23" xfId="35" applyFont="1" applyFill="1" applyBorder="1" applyAlignment="1">
      <alignment horizontal="center" vertical="center"/>
    </xf>
    <xf numFmtId="38" fontId="4" fillId="25" borderId="175" xfId="35" applyFont="1" applyFill="1" applyBorder="1" applyAlignment="1">
      <alignment horizontal="center" vertical="center" textRotation="255"/>
    </xf>
    <xf numFmtId="38" fontId="4" fillId="25" borderId="165" xfId="35" applyFont="1" applyFill="1" applyBorder="1" applyAlignment="1">
      <alignment horizontal="center" vertical="center" textRotation="255"/>
    </xf>
    <xf numFmtId="38" fontId="4" fillId="25" borderId="155" xfId="35" applyFont="1" applyFill="1" applyBorder="1" applyAlignment="1">
      <alignment horizontal="center" vertical="center" textRotation="255"/>
    </xf>
    <xf numFmtId="38" fontId="4" fillId="25" borderId="32" xfId="35" applyFont="1" applyFill="1" applyBorder="1" applyAlignment="1">
      <alignment horizontal="center" vertical="center" shrinkToFit="1"/>
    </xf>
    <xf numFmtId="38" fontId="4" fillId="25" borderId="66" xfId="35" applyFont="1" applyFill="1" applyBorder="1" applyAlignment="1">
      <alignment horizontal="center" vertical="center" shrinkToFit="1"/>
    </xf>
    <xf numFmtId="38" fontId="4" fillId="25" borderId="130" xfId="35" applyFont="1" applyFill="1" applyBorder="1" applyAlignment="1">
      <alignment horizontal="center" vertical="center"/>
    </xf>
    <xf numFmtId="38" fontId="4" fillId="25" borderId="54" xfId="35" applyFont="1" applyFill="1" applyBorder="1" applyAlignment="1">
      <alignment horizontal="center" vertical="center"/>
    </xf>
    <xf numFmtId="38" fontId="68" fillId="0" borderId="31" xfId="35" applyFont="1" applyFill="1" applyBorder="1" applyAlignment="1">
      <alignment horizontal="left" vertical="center"/>
    </xf>
    <xf numFmtId="38" fontId="68" fillId="25" borderId="65" xfId="35" applyFont="1" applyFill="1" applyBorder="1" applyAlignment="1">
      <alignment horizontal="left" vertical="center"/>
    </xf>
    <xf numFmtId="38" fontId="68" fillId="25" borderId="59" xfId="35" applyFont="1" applyFill="1" applyBorder="1" applyAlignment="1">
      <alignment horizontal="left" vertical="center"/>
    </xf>
    <xf numFmtId="38" fontId="4" fillId="25" borderId="44" xfId="35" applyFont="1" applyFill="1" applyBorder="1" applyAlignment="1">
      <alignment horizontal="center" vertical="center" textRotation="255"/>
    </xf>
    <xf numFmtId="38" fontId="4" fillId="25" borderId="40" xfId="35" applyFont="1" applyFill="1" applyBorder="1" applyAlignment="1">
      <alignment horizontal="center" vertical="center" textRotation="255"/>
    </xf>
    <xf numFmtId="38" fontId="4" fillId="25" borderId="142" xfId="35" applyFont="1" applyFill="1" applyBorder="1" applyAlignment="1">
      <alignment horizontal="center" vertical="center" textRotation="255"/>
    </xf>
    <xf numFmtId="38" fontId="4" fillId="25" borderId="68" xfId="35" applyFont="1" applyFill="1" applyBorder="1" applyAlignment="1">
      <alignment horizontal="center" vertical="center"/>
    </xf>
    <xf numFmtId="38" fontId="4" fillId="25" borderId="23" xfId="35" applyFont="1" applyFill="1" applyBorder="1" applyAlignment="1">
      <alignment horizontal="center" vertical="center"/>
    </xf>
    <xf numFmtId="38" fontId="4" fillId="25" borderId="94" xfId="35" applyFont="1" applyFill="1" applyBorder="1" applyAlignment="1">
      <alignment horizontal="center" vertical="center"/>
    </xf>
    <xf numFmtId="176" fontId="2" fillId="25" borderId="0" xfId="0" applyNumberFormat="1" applyFont="1" applyFill="1" applyBorder="1" applyAlignment="1"/>
    <xf numFmtId="0" fontId="17" fillId="25" borderId="0" xfId="0" applyFont="1" applyFill="1" applyBorder="1" applyAlignment="1">
      <alignment horizontal="center" vertical="center" shrinkToFit="1"/>
    </xf>
    <xf numFmtId="0" fontId="17" fillId="25" borderId="117" xfId="0" applyFont="1" applyFill="1" applyBorder="1" applyAlignment="1">
      <alignment horizontal="center" vertical="center" shrinkToFit="1"/>
    </xf>
    <xf numFmtId="185" fontId="2" fillId="25" borderId="0" xfId="0" applyNumberFormat="1" applyFont="1" applyFill="1" applyBorder="1" applyAlignment="1">
      <alignment horizontal="center" shrinkToFit="1"/>
    </xf>
    <xf numFmtId="185" fontId="2" fillId="25" borderId="117" xfId="0" applyNumberFormat="1" applyFont="1" applyFill="1" applyBorder="1" applyAlignment="1">
      <alignment horizontal="center" shrinkToFit="1"/>
    </xf>
    <xf numFmtId="38" fontId="4" fillId="0" borderId="249" xfId="35" applyFont="1" applyFill="1" applyBorder="1" applyAlignment="1">
      <alignment horizontal="center" vertical="center" shrinkToFit="1"/>
    </xf>
    <xf numFmtId="38" fontId="4" fillId="0" borderId="57" xfId="35" applyFont="1" applyFill="1" applyBorder="1" applyAlignment="1">
      <alignment horizontal="center" vertical="center" shrinkToFit="1"/>
    </xf>
    <xf numFmtId="38" fontId="4" fillId="0" borderId="250" xfId="35" applyFont="1" applyFill="1" applyBorder="1" applyAlignment="1">
      <alignment horizontal="center" vertical="center" shrinkToFit="1"/>
    </xf>
    <xf numFmtId="38" fontId="7" fillId="0" borderId="239" xfId="35" applyFont="1" applyFill="1" applyBorder="1" applyAlignment="1">
      <alignment horizontal="right" vertical="center"/>
    </xf>
    <xf numFmtId="38" fontId="7" fillId="0" borderId="240" xfId="35" applyFont="1" applyFill="1" applyBorder="1" applyAlignment="1">
      <alignment horizontal="right" vertical="center"/>
    </xf>
    <xf numFmtId="38" fontId="83" fillId="0" borderId="241" xfId="35" applyFont="1" applyFill="1" applyBorder="1" applyAlignment="1" applyProtection="1">
      <alignment horizontal="right" vertical="center"/>
      <protection locked="0"/>
    </xf>
    <xf numFmtId="38" fontId="83" fillId="0" borderId="242" xfId="35" applyFont="1" applyFill="1" applyBorder="1" applyAlignment="1" applyProtection="1">
      <alignment horizontal="right" vertical="center"/>
      <protection locked="0"/>
    </xf>
    <xf numFmtId="38" fontId="83" fillId="0" borderId="243" xfId="35" applyFont="1" applyFill="1" applyBorder="1" applyAlignment="1" applyProtection="1">
      <alignment horizontal="right" vertical="center"/>
      <protection locked="0"/>
    </xf>
    <xf numFmtId="38" fontId="4" fillId="0" borderId="92" xfId="35" applyFont="1" applyFill="1" applyBorder="1" applyAlignment="1">
      <alignment horizontal="center" vertical="center"/>
    </xf>
    <xf numFmtId="38" fontId="4" fillId="0" borderId="57" xfId="35" applyFont="1" applyFill="1" applyBorder="1" applyAlignment="1">
      <alignment horizontal="center" vertical="center"/>
    </xf>
    <xf numFmtId="38" fontId="4" fillId="0" borderId="54" xfId="35" applyFont="1" applyFill="1" applyBorder="1" applyAlignment="1">
      <alignment horizontal="center" vertical="center"/>
    </xf>
    <xf numFmtId="38" fontId="7" fillId="0" borderId="193" xfId="35" applyFont="1" applyFill="1" applyBorder="1" applyAlignment="1">
      <alignment horizontal="center" vertical="center"/>
    </xf>
    <xf numFmtId="38" fontId="7" fillId="0" borderId="117" xfId="35" applyFont="1" applyFill="1" applyBorder="1" applyAlignment="1">
      <alignment horizontal="center" vertical="center"/>
    </xf>
    <xf numFmtId="38" fontId="7" fillId="0" borderId="183" xfId="35" applyFont="1" applyFill="1" applyBorder="1" applyAlignment="1">
      <alignment horizontal="center" vertical="center"/>
    </xf>
    <xf numFmtId="38" fontId="83" fillId="0" borderId="124" xfId="35" applyFont="1" applyFill="1" applyBorder="1" applyAlignment="1" applyProtection="1">
      <alignment horizontal="center" vertical="center"/>
      <protection locked="0"/>
    </xf>
    <xf numFmtId="38" fontId="83" fillId="0" borderId="84" xfId="35" applyFont="1" applyFill="1" applyBorder="1" applyAlignment="1" applyProtection="1">
      <alignment horizontal="center" vertical="center"/>
      <protection locked="0"/>
    </xf>
    <xf numFmtId="38" fontId="83" fillId="0" borderId="82" xfId="35" applyFont="1" applyFill="1" applyBorder="1" applyAlignment="1" applyProtection="1">
      <alignment horizontal="center" vertical="center"/>
      <protection locked="0"/>
    </xf>
    <xf numFmtId="38" fontId="66" fillId="25" borderId="0" xfId="35" applyFont="1" applyFill="1" applyBorder="1" applyAlignment="1">
      <alignment horizontal="right"/>
    </xf>
    <xf numFmtId="38" fontId="143" fillId="25" borderId="0" xfId="35" applyFont="1" applyFill="1" applyBorder="1" applyAlignment="1">
      <alignment horizontal="left" vertical="center"/>
    </xf>
    <xf numFmtId="38" fontId="4" fillId="0" borderId="28" xfId="35" applyFont="1" applyBorder="1" applyAlignment="1" applyProtection="1">
      <alignment horizontal="center"/>
    </xf>
    <xf numFmtId="38" fontId="4" fillId="0" borderId="32" xfId="35" applyFont="1" applyBorder="1" applyAlignment="1" applyProtection="1">
      <alignment horizontal="center"/>
    </xf>
    <xf numFmtId="0" fontId="4" fillId="0" borderId="28" xfId="0" applyFont="1" applyBorder="1" applyAlignment="1" applyProtection="1">
      <alignment horizontal="center"/>
    </xf>
    <xf numFmtId="0" fontId="4" fillId="0" borderId="32" xfId="0" applyFont="1" applyBorder="1" applyAlignment="1" applyProtection="1">
      <alignment horizontal="center"/>
    </xf>
    <xf numFmtId="38" fontId="4" fillId="0" borderId="28" xfId="35" applyFont="1" applyBorder="1" applyAlignment="1" applyProtection="1">
      <alignment vertical="center" textRotation="255"/>
    </xf>
    <xf numFmtId="0" fontId="0" fillId="0" borderId="40" xfId="0" applyBorder="1" applyAlignment="1" applyProtection="1">
      <alignment vertical="center" textRotation="255"/>
    </xf>
    <xf numFmtId="0" fontId="0" fillId="0" borderId="22" xfId="0" applyBorder="1" applyAlignment="1" applyProtection="1">
      <alignment vertical="center" textRotation="255"/>
    </xf>
    <xf numFmtId="0" fontId="18" fillId="0" borderId="101" xfId="0" applyFont="1" applyBorder="1" applyAlignment="1" applyProtection="1">
      <alignment horizontal="center" vertical="center"/>
    </xf>
    <xf numFmtId="0" fontId="0" fillId="0" borderId="252" xfId="0" applyBorder="1" applyAlignment="1" applyProtection="1">
      <alignment vertical="center"/>
    </xf>
    <xf numFmtId="38" fontId="4" fillId="0" borderId="28" xfId="35" applyFont="1" applyBorder="1" applyAlignment="1" applyProtection="1">
      <alignment vertical="center"/>
    </xf>
    <xf numFmtId="0" fontId="0" fillId="0" borderId="135" xfId="0" applyBorder="1" applyAlignment="1" applyProtection="1">
      <alignment vertical="center"/>
    </xf>
    <xf numFmtId="38" fontId="5" fillId="0" borderId="21" xfId="0" applyNumberFormat="1" applyFont="1" applyFill="1" applyBorder="1" applyAlignment="1" applyProtection="1">
      <alignment vertical="center"/>
    </xf>
    <xf numFmtId="0" fontId="5" fillId="0" borderId="21" xfId="0" applyFont="1" applyBorder="1" applyAlignment="1" applyProtection="1">
      <alignment vertical="center"/>
    </xf>
    <xf numFmtId="0" fontId="5" fillId="0" borderId="32" xfId="0" applyFont="1" applyBorder="1" applyAlignment="1" applyProtection="1">
      <alignment vertical="center"/>
    </xf>
    <xf numFmtId="0" fontId="5" fillId="0" borderId="215" xfId="0" applyFont="1" applyBorder="1" applyAlignment="1" applyProtection="1">
      <alignment vertical="center"/>
    </xf>
    <xf numFmtId="0" fontId="5" fillId="0" borderId="216" xfId="0" applyFont="1" applyBorder="1" applyAlignment="1" applyProtection="1">
      <alignment vertical="center"/>
    </xf>
    <xf numFmtId="0" fontId="5" fillId="0" borderId="40" xfId="0" applyFont="1" applyFill="1" applyBorder="1" applyAlignment="1" applyProtection="1">
      <alignment shrinkToFit="1"/>
    </xf>
    <xf numFmtId="0" fontId="5" fillId="0" borderId="0" xfId="0" applyFont="1" applyAlignment="1" applyProtection="1">
      <alignment shrinkToFit="1"/>
    </xf>
    <xf numFmtId="0" fontId="5" fillId="0" borderId="98" xfId="0" applyFont="1" applyBorder="1" applyAlignment="1" applyProtection="1">
      <alignment shrinkToFit="1"/>
    </xf>
    <xf numFmtId="0" fontId="5" fillId="0" borderId="22" xfId="0" applyFont="1" applyBorder="1" applyAlignment="1" applyProtection="1">
      <alignment shrinkToFit="1"/>
    </xf>
    <xf numFmtId="0" fontId="5" fillId="0" borderId="20" xfId="0" applyFont="1" applyBorder="1" applyAlignment="1" applyProtection="1">
      <alignment shrinkToFit="1"/>
    </xf>
    <xf numFmtId="0" fontId="5" fillId="0" borderId="30" xfId="0" applyFont="1" applyBorder="1" applyAlignment="1" applyProtection="1">
      <alignment shrinkToFit="1"/>
    </xf>
    <xf numFmtId="0" fontId="5" fillId="0" borderId="58" xfId="0" applyFont="1" applyBorder="1" applyAlignment="1" applyProtection="1">
      <alignment shrinkToFit="1"/>
    </xf>
    <xf numFmtId="0" fontId="5" fillId="0" borderId="0" xfId="0" applyFont="1" applyBorder="1" applyAlignment="1" applyProtection="1">
      <alignment shrinkToFit="1"/>
    </xf>
    <xf numFmtId="0" fontId="5" fillId="0" borderId="35" xfId="0" applyFont="1" applyBorder="1" applyAlignment="1" applyProtection="1">
      <alignment shrinkToFit="1"/>
    </xf>
    <xf numFmtId="0" fontId="82" fillId="0" borderId="28" xfId="0" applyFont="1" applyFill="1" applyBorder="1" applyAlignment="1" applyProtection="1">
      <alignment horizontal="left" vertical="top"/>
    </xf>
    <xf numFmtId="0" fontId="82" fillId="0" borderId="21" xfId="0" applyFont="1" applyFill="1" applyBorder="1" applyAlignment="1" applyProtection="1">
      <alignment horizontal="left" vertical="top"/>
    </xf>
    <xf numFmtId="0" fontId="82" fillId="0" borderId="32" xfId="0" applyFont="1" applyFill="1" applyBorder="1" applyAlignment="1" applyProtection="1">
      <alignment horizontal="left" vertical="top"/>
    </xf>
    <xf numFmtId="38" fontId="5" fillId="0" borderId="226" xfId="0" applyNumberFormat="1" applyFont="1" applyFill="1" applyBorder="1" applyAlignment="1" applyProtection="1">
      <alignment vertical="top"/>
    </xf>
    <xf numFmtId="0" fontId="5" fillId="0" borderId="226" xfId="0" applyFont="1" applyBorder="1" applyAlignment="1" applyProtection="1"/>
    <xf numFmtId="0" fontId="5" fillId="0" borderId="227" xfId="0" applyFont="1" applyBorder="1" applyAlignment="1" applyProtection="1"/>
    <xf numFmtId="0" fontId="82" fillId="0" borderId="28" xfId="0" applyFont="1" applyFill="1" applyBorder="1" applyAlignment="1" applyProtection="1">
      <alignment vertical="top"/>
    </xf>
    <xf numFmtId="0" fontId="82" fillId="0" borderId="32" xfId="0" applyFont="1" applyFill="1" applyBorder="1" applyAlignment="1" applyProtection="1">
      <alignment vertical="top"/>
    </xf>
    <xf numFmtId="0" fontId="2" fillId="0" borderId="162" xfId="0" applyFont="1" applyBorder="1" applyAlignment="1" applyProtection="1"/>
    <xf numFmtId="38" fontId="7" fillId="0" borderId="106" xfId="36" applyFont="1" applyFill="1" applyBorder="1" applyAlignment="1" applyProtection="1">
      <alignment horizontal="center" vertical="center"/>
    </xf>
    <xf numFmtId="38" fontId="7" fillId="0" borderId="19" xfId="36" applyFont="1" applyFill="1" applyBorder="1" applyAlignment="1" applyProtection="1">
      <alignment horizontal="center" vertical="center"/>
    </xf>
    <xf numFmtId="38" fontId="7" fillId="0" borderId="131" xfId="36" applyFont="1" applyFill="1" applyBorder="1" applyAlignment="1" applyProtection="1">
      <alignment horizontal="center" vertical="center"/>
    </xf>
    <xf numFmtId="38" fontId="14" fillId="0" borderId="32" xfId="35" applyFont="1" applyBorder="1" applyAlignment="1" applyProtection="1">
      <alignment vertical="center"/>
      <protection locked="0"/>
    </xf>
    <xf numFmtId="0" fontId="0" fillId="0" borderId="137" xfId="0" applyBorder="1" applyAlignment="1" applyProtection="1">
      <alignment vertical="center"/>
      <protection locked="0"/>
    </xf>
    <xf numFmtId="38" fontId="7" fillId="0" borderId="92" xfId="35" applyFont="1" applyBorder="1" applyAlignment="1" applyProtection="1">
      <alignment vertical="center"/>
    </xf>
    <xf numFmtId="0" fontId="0" fillId="0" borderId="251" xfId="0" applyBorder="1" applyAlignment="1" applyProtection="1">
      <alignment vertical="center"/>
    </xf>
    <xf numFmtId="38" fontId="14" fillId="0" borderId="128" xfId="35" applyFont="1" applyBorder="1" applyAlignment="1" applyProtection="1">
      <alignment vertical="center"/>
      <protection locked="0"/>
    </xf>
    <xf numFmtId="38" fontId="14" fillId="0" borderId="37" xfId="35" applyFont="1" applyBorder="1" applyAlignment="1" applyProtection="1">
      <alignment vertical="center"/>
      <protection locked="0"/>
    </xf>
    <xf numFmtId="0" fontId="82" fillId="0" borderId="21" xfId="0" applyFont="1" applyFill="1" applyBorder="1" applyAlignment="1" applyProtection="1">
      <alignment vertical="top"/>
    </xf>
    <xf numFmtId="0" fontId="82" fillId="0" borderId="101" xfId="0" applyFont="1" applyFill="1" applyBorder="1" applyAlignment="1" applyProtection="1">
      <alignment vertical="top"/>
    </xf>
    <xf numFmtId="0" fontId="4" fillId="0" borderId="21" xfId="0" applyFont="1" applyBorder="1" applyAlignment="1" applyProtection="1">
      <alignment vertical="top"/>
    </xf>
    <xf numFmtId="0" fontId="4" fillId="0" borderId="32" xfId="0" applyFont="1" applyBorder="1" applyAlignment="1" applyProtection="1">
      <alignment vertical="top"/>
    </xf>
    <xf numFmtId="191" fontId="2" fillId="0" borderId="0" xfId="0" applyNumberFormat="1" applyFont="1" applyBorder="1" applyAlignment="1" applyProtection="1">
      <alignment shrinkToFit="1"/>
    </xf>
    <xf numFmtId="191" fontId="2" fillId="0" borderId="98" xfId="0" applyNumberFormat="1" applyFont="1" applyBorder="1" applyAlignment="1" applyProtection="1">
      <alignment shrinkToFit="1"/>
    </xf>
    <xf numFmtId="0" fontId="124" fillId="0" borderId="40" xfId="0" applyFont="1" applyBorder="1" applyAlignment="1" applyProtection="1">
      <alignment shrinkToFit="1"/>
    </xf>
    <xf numFmtId="0" fontId="124" fillId="0" borderId="0" xfId="0" applyFont="1" applyAlignment="1" applyProtection="1">
      <alignment shrinkToFit="1"/>
    </xf>
    <xf numFmtId="0" fontId="124" fillId="0" borderId="57" xfId="0" applyFont="1" applyBorder="1" applyAlignment="1" applyProtection="1">
      <alignment shrinkToFit="1"/>
    </xf>
    <xf numFmtId="0" fontId="124" fillId="0" borderId="22" xfId="0" applyFont="1" applyBorder="1" applyAlignment="1" applyProtection="1">
      <alignment shrinkToFit="1"/>
    </xf>
    <xf numFmtId="0" fontId="124" fillId="0" borderId="20" xfId="0" applyFont="1" applyBorder="1" applyAlignment="1" applyProtection="1">
      <alignment shrinkToFit="1"/>
    </xf>
    <xf numFmtId="0" fontId="124" fillId="0" borderId="55" xfId="0" applyFont="1" applyBorder="1" applyAlignment="1" applyProtection="1">
      <alignment shrinkToFit="1"/>
    </xf>
    <xf numFmtId="0" fontId="82" fillId="0" borderId="92" xfId="0" applyFont="1" applyFill="1" applyBorder="1" applyAlignment="1" applyProtection="1">
      <alignment vertical="top"/>
    </xf>
    <xf numFmtId="38" fontId="128" fillId="0" borderId="25" xfId="35" applyFont="1"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32" xfId="0" applyFill="1" applyBorder="1" applyAlignment="1" applyProtection="1">
      <alignment horizontal="center" vertical="center"/>
    </xf>
    <xf numFmtId="0" fontId="204" fillId="0" borderId="31" xfId="0" applyFont="1" applyFill="1" applyBorder="1" applyAlignment="1" applyProtection="1">
      <alignment horizontal="left" vertical="center"/>
    </xf>
    <xf numFmtId="0" fontId="206" fillId="0" borderId="18" xfId="0" applyFont="1" applyFill="1" applyBorder="1" applyAlignment="1" applyProtection="1">
      <alignment horizontal="left" vertical="center"/>
    </xf>
    <xf numFmtId="0" fontId="206" fillId="0" borderId="129" xfId="0" applyFont="1" applyFill="1" applyBorder="1" applyAlignment="1" applyProtection="1">
      <alignment horizontal="left" vertical="center"/>
    </xf>
    <xf numFmtId="38" fontId="204" fillId="0" borderId="31" xfId="35" applyFont="1" applyBorder="1" applyAlignment="1" applyProtection="1">
      <alignment horizontal="left" vertical="center"/>
      <protection locked="0"/>
    </xf>
    <xf numFmtId="38" fontId="204" fillId="0" borderId="18" xfId="35" applyFont="1" applyBorder="1" applyAlignment="1" applyProtection="1">
      <alignment horizontal="left" vertical="center"/>
      <protection locked="0"/>
    </xf>
    <xf numFmtId="38" fontId="204" fillId="0" borderId="129" xfId="35" applyFont="1" applyBorder="1" applyAlignment="1" applyProtection="1">
      <alignment horizontal="left" vertical="center"/>
      <protection locked="0"/>
    </xf>
    <xf numFmtId="0" fontId="18" fillId="0" borderId="31" xfId="0" applyFont="1" applyBorder="1" applyAlignment="1" applyProtection="1">
      <alignment horizontal="left" vertical="center"/>
    </xf>
    <xf numFmtId="0" fontId="18" fillId="0" borderId="18" xfId="0" applyFont="1" applyBorder="1" applyAlignment="1" applyProtection="1">
      <alignment horizontal="left" vertical="center"/>
    </xf>
    <xf numFmtId="0" fontId="18" fillId="0" borderId="129" xfId="0" applyFont="1" applyBorder="1" applyAlignment="1" applyProtection="1">
      <alignment horizontal="left" vertical="center"/>
    </xf>
    <xf numFmtId="0" fontId="123" fillId="0" borderId="0" xfId="0" applyFont="1" applyFill="1" applyBorder="1" applyAlignment="1" applyProtection="1">
      <alignment vertical="center"/>
    </xf>
    <xf numFmtId="0" fontId="8" fillId="0" borderId="98" xfId="0" applyFont="1" applyBorder="1" applyAlignment="1" applyProtection="1">
      <alignment vertical="center"/>
    </xf>
    <xf numFmtId="0" fontId="5" fillId="0" borderId="40" xfId="0" applyFont="1" applyFill="1" applyBorder="1" applyAlignment="1" applyProtection="1">
      <alignment horizontal="center" shrinkToFit="1"/>
    </xf>
    <xf numFmtId="0" fontId="5" fillId="0" borderId="98" xfId="0" applyFont="1" applyBorder="1" applyAlignment="1" applyProtection="1">
      <alignment horizontal="center" shrinkToFit="1"/>
    </xf>
    <xf numFmtId="0" fontId="5" fillId="0" borderId="22" xfId="0" applyFont="1" applyBorder="1" applyAlignment="1" applyProtection="1">
      <alignment horizontal="center" shrinkToFit="1"/>
    </xf>
    <xf numFmtId="0" fontId="5" fillId="0" borderId="30" xfId="0" applyFont="1" applyBorder="1" applyAlignment="1" applyProtection="1">
      <alignment horizontal="center" shrinkToFit="1"/>
    </xf>
    <xf numFmtId="0" fontId="125" fillId="24" borderId="0" xfId="0" applyFont="1" applyFill="1" applyBorder="1" applyAlignment="1" applyProtection="1">
      <alignment horizontal="center" vertical="center"/>
    </xf>
    <xf numFmtId="0" fontId="0" fillId="0" borderId="0" xfId="0" applyAlignment="1" applyProtection="1"/>
    <xf numFmtId="38" fontId="4" fillId="0" borderId="25" xfId="35" applyFont="1" applyFill="1" applyBorder="1" applyAlignment="1" applyProtection="1">
      <alignment vertical="center"/>
    </xf>
    <xf numFmtId="0" fontId="0" fillId="0" borderId="47" xfId="0" applyFill="1" applyBorder="1" applyAlignment="1" applyProtection="1">
      <alignment vertical="center"/>
    </xf>
    <xf numFmtId="0" fontId="79" fillId="0" borderId="60" xfId="0" applyFont="1" applyFill="1" applyBorder="1" applyAlignment="1" applyProtection="1">
      <alignment shrinkToFit="1"/>
    </xf>
    <xf numFmtId="0" fontId="79" fillId="0" borderId="48" xfId="0" applyFont="1" applyBorder="1" applyAlignment="1" applyProtection="1">
      <alignment shrinkToFit="1"/>
    </xf>
    <xf numFmtId="0" fontId="8" fillId="0" borderId="0" xfId="0" applyFont="1" applyBorder="1" applyAlignment="1" applyProtection="1">
      <alignment horizontal="center" vertical="top" textRotation="255"/>
    </xf>
    <xf numFmtId="0" fontId="0" fillId="0" borderId="0" xfId="0" applyAlignment="1" applyProtection="1">
      <alignment horizontal="center" vertical="top" textRotation="255"/>
    </xf>
    <xf numFmtId="178" fontId="5" fillId="0" borderId="40" xfId="0" applyNumberFormat="1" applyFont="1" applyBorder="1" applyAlignment="1" applyProtection="1">
      <alignment shrinkToFit="1"/>
    </xf>
    <xf numFmtId="178" fontId="5" fillId="0" borderId="0" xfId="0" applyNumberFormat="1" applyFont="1" applyBorder="1" applyAlignment="1" applyProtection="1">
      <alignment shrinkToFit="1"/>
    </xf>
    <xf numFmtId="178" fontId="0" fillId="0" borderId="98" xfId="0" applyNumberFormat="1" applyBorder="1" applyAlignment="1" applyProtection="1">
      <alignment shrinkToFit="1"/>
    </xf>
    <xf numFmtId="178" fontId="5" fillId="0" borderId="22" xfId="0" applyNumberFormat="1" applyFont="1" applyBorder="1" applyAlignment="1" applyProtection="1">
      <alignment shrinkToFit="1"/>
    </xf>
    <xf numFmtId="178" fontId="5" fillId="0" borderId="20" xfId="0" applyNumberFormat="1" applyFont="1" applyBorder="1" applyAlignment="1" applyProtection="1">
      <alignment shrinkToFit="1"/>
    </xf>
    <xf numFmtId="178" fontId="0" fillId="0" borderId="30" xfId="0" applyNumberFormat="1" applyBorder="1" applyAlignment="1" applyProtection="1">
      <alignment shrinkToFit="1"/>
    </xf>
    <xf numFmtId="38" fontId="25" fillId="0" borderId="18" xfId="35" applyFont="1" applyBorder="1" applyAlignment="1" applyProtection="1">
      <alignment horizontal="left" vertical="center"/>
    </xf>
    <xf numFmtId="38" fontId="25" fillId="0" borderId="129" xfId="35" applyFont="1" applyBorder="1" applyAlignment="1" applyProtection="1">
      <alignment horizontal="left" vertical="center"/>
    </xf>
    <xf numFmtId="0" fontId="2" fillId="0" borderId="20" xfId="0" applyFont="1" applyBorder="1" applyAlignment="1" applyProtection="1">
      <alignment vertical="center"/>
    </xf>
    <xf numFmtId="0" fontId="2" fillId="0" borderId="30" xfId="0" applyFont="1" applyBorder="1" applyAlignment="1" applyProtection="1">
      <alignment vertical="center"/>
    </xf>
    <xf numFmtId="38" fontId="255" fillId="0" borderId="31" xfId="35" applyFont="1" applyBorder="1" applyAlignment="1" applyProtection="1">
      <alignment horizontal="left" vertical="center"/>
      <protection locked="0"/>
    </xf>
    <xf numFmtId="38" fontId="255" fillId="0" borderId="18" xfId="35" applyFont="1" applyBorder="1" applyAlignment="1" applyProtection="1">
      <alignment horizontal="left" vertical="center"/>
      <protection locked="0"/>
    </xf>
    <xf numFmtId="38" fontId="255" fillId="0" borderId="129" xfId="35" applyFont="1" applyBorder="1" applyAlignment="1" applyProtection="1">
      <alignment horizontal="left" vertical="center"/>
      <protection locked="0"/>
    </xf>
    <xf numFmtId="0" fontId="145" fillId="25" borderId="105" xfId="0" applyFont="1" applyFill="1" applyBorder="1" applyAlignment="1">
      <alignment horizontal="left" vertical="center" shrinkToFit="1"/>
    </xf>
    <xf numFmtId="0" fontId="145" fillId="25" borderId="103" xfId="0" applyFont="1" applyFill="1" applyBorder="1" applyAlignment="1">
      <alignment horizontal="left" vertical="center" shrinkToFit="1"/>
    </xf>
    <xf numFmtId="0" fontId="145" fillId="25" borderId="138" xfId="0" applyFont="1" applyFill="1" applyBorder="1" applyAlignment="1">
      <alignment horizontal="left" vertical="center" shrinkToFit="1"/>
    </xf>
    <xf numFmtId="0" fontId="97" fillId="25" borderId="0" xfId="0" applyFont="1" applyFill="1" applyAlignment="1" applyProtection="1">
      <alignment horizontal="center" vertical="top" textRotation="255"/>
    </xf>
    <xf numFmtId="49" fontId="10" fillId="25" borderId="127" xfId="0" applyNumberFormat="1" applyFont="1" applyFill="1" applyBorder="1" applyAlignment="1">
      <alignment horizontal="center" vertical="center" textRotation="255" shrinkToFit="1"/>
    </xf>
    <xf numFmtId="49" fontId="10" fillId="25" borderId="60" xfId="0" applyNumberFormat="1" applyFont="1" applyFill="1" applyBorder="1" applyAlignment="1">
      <alignment horizontal="center" vertical="center" textRotation="255" shrinkToFit="1"/>
    </xf>
    <xf numFmtId="49" fontId="10" fillId="25" borderId="48" xfId="0" applyNumberFormat="1" applyFont="1" applyFill="1" applyBorder="1" applyAlignment="1">
      <alignment horizontal="center" vertical="center" textRotation="255" shrinkToFit="1"/>
    </xf>
    <xf numFmtId="38" fontId="45" fillId="25" borderId="25" xfId="35" applyFont="1" applyFill="1" applyBorder="1" applyAlignment="1">
      <alignment horizontal="center" vertical="center" shrinkToFit="1"/>
    </xf>
    <xf numFmtId="0" fontId="45" fillId="25" borderId="47" xfId="0" applyFont="1" applyFill="1" applyBorder="1" applyAlignment="1">
      <alignment horizontal="center" vertical="center" shrinkToFit="1"/>
    </xf>
    <xf numFmtId="0" fontId="101" fillId="24" borderId="0" xfId="0" applyFont="1" applyFill="1" applyAlignment="1" applyProtection="1">
      <alignment horizontal="center" vertical="center" textRotation="255"/>
    </xf>
    <xf numFmtId="38" fontId="2" fillId="25" borderId="31" xfId="35" applyFont="1" applyFill="1" applyBorder="1" applyAlignment="1">
      <alignment horizontal="left" vertical="center" shrinkToFit="1"/>
    </xf>
    <xf numFmtId="38" fontId="2" fillId="25" borderId="18" xfId="35" applyFont="1" applyFill="1" applyBorder="1" applyAlignment="1">
      <alignment horizontal="left" vertical="center" shrinkToFit="1"/>
    </xf>
    <xf numFmtId="38" fontId="2" fillId="25" borderId="129" xfId="35" applyFont="1" applyFill="1" applyBorder="1" applyAlignment="1">
      <alignment horizontal="left" vertical="center" shrinkToFit="1"/>
    </xf>
    <xf numFmtId="0" fontId="55" fillId="25" borderId="159" xfId="0" applyFont="1" applyFill="1" applyBorder="1" applyAlignment="1" applyProtection="1">
      <alignment vertical="center"/>
    </xf>
    <xf numFmtId="0" fontId="55" fillId="25" borderId="160" xfId="0" applyFont="1" applyFill="1" applyBorder="1" applyAlignment="1" applyProtection="1">
      <alignment vertical="center"/>
    </xf>
    <xf numFmtId="0" fontId="2" fillId="25" borderId="35"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101" fillId="24" borderId="20" xfId="0" applyFont="1" applyFill="1" applyBorder="1" applyAlignment="1">
      <alignment horizontal="center" vertical="center"/>
    </xf>
    <xf numFmtId="0" fontId="101" fillId="24" borderId="121" xfId="0" applyFont="1" applyFill="1" applyBorder="1" applyAlignment="1">
      <alignment horizontal="center" vertical="center"/>
    </xf>
    <xf numFmtId="0" fontId="55" fillId="25" borderId="69" xfId="0" applyFont="1" applyFill="1" applyBorder="1" applyAlignment="1" applyProtection="1">
      <alignment vertical="center"/>
    </xf>
    <xf numFmtId="0" fontId="55" fillId="25" borderId="70" xfId="0" applyFont="1" applyFill="1" applyBorder="1" applyAlignment="1" applyProtection="1">
      <alignment vertical="center"/>
    </xf>
    <xf numFmtId="0" fontId="10" fillId="25" borderId="127" xfId="0" applyFont="1" applyFill="1" applyBorder="1" applyAlignment="1">
      <alignment horizontal="center" vertical="center" textRotation="255" shrinkToFit="1"/>
    </xf>
    <xf numFmtId="0" fontId="10" fillId="25" borderId="60" xfId="0" applyFont="1" applyFill="1" applyBorder="1" applyAlignment="1">
      <alignment horizontal="center" vertical="center" textRotation="255" shrinkToFit="1"/>
    </xf>
    <xf numFmtId="0" fontId="10" fillId="25" borderId="48" xfId="0" applyFont="1" applyFill="1" applyBorder="1" applyAlignment="1">
      <alignment horizontal="center" vertical="center" textRotation="255" shrinkToFit="1"/>
    </xf>
    <xf numFmtId="0" fontId="2" fillId="0" borderId="129" xfId="0" applyFont="1" applyFill="1" applyBorder="1" applyAlignment="1">
      <alignment horizontal="left" vertical="center"/>
    </xf>
    <xf numFmtId="0" fontId="36" fillId="25" borderId="31" xfId="0" applyFont="1" applyFill="1" applyBorder="1" applyAlignment="1">
      <alignment horizontal="left" vertical="center" shrinkToFit="1"/>
    </xf>
    <xf numFmtId="0" fontId="36" fillId="25" borderId="18" xfId="0" applyFont="1" applyFill="1" applyBorder="1" applyAlignment="1">
      <alignment horizontal="left" vertical="center" shrinkToFit="1"/>
    </xf>
    <xf numFmtId="0" fontId="36" fillId="25" borderId="129" xfId="0" applyFont="1" applyFill="1" applyBorder="1" applyAlignment="1">
      <alignment horizontal="left" vertical="center" shrinkToFit="1"/>
    </xf>
    <xf numFmtId="38" fontId="2" fillId="25" borderId="106" xfId="35" applyFont="1" applyFill="1" applyBorder="1" applyAlignment="1">
      <alignment horizontal="left" vertical="center" shrinkToFit="1"/>
    </xf>
    <xf numFmtId="38" fontId="2" fillId="25" borderId="19" xfId="35" applyFont="1" applyFill="1" applyBorder="1" applyAlignment="1">
      <alignment horizontal="left" vertical="center" shrinkToFit="1"/>
    </xf>
    <xf numFmtId="38" fontId="2" fillId="25" borderId="131" xfId="35" applyFont="1" applyFill="1" applyBorder="1" applyAlignment="1">
      <alignment horizontal="left" vertical="center" shrinkToFit="1"/>
    </xf>
    <xf numFmtId="38" fontId="12" fillId="25" borderId="132" xfId="35" applyNumberFormat="1" applyFont="1" applyFill="1" applyBorder="1" applyAlignment="1">
      <alignment vertical="center" shrinkToFit="1"/>
    </xf>
    <xf numFmtId="38" fontId="145" fillId="25" borderId="31" xfId="35" applyFont="1" applyFill="1" applyBorder="1" applyAlignment="1">
      <alignment horizontal="left" vertical="center" shrinkToFit="1"/>
    </xf>
    <xf numFmtId="38" fontId="145" fillId="25" borderId="18" xfId="35" applyFont="1" applyFill="1" applyBorder="1" applyAlignment="1">
      <alignment horizontal="left" vertical="center" shrinkToFit="1"/>
    </xf>
    <xf numFmtId="38" fontId="145" fillId="25" borderId="129" xfId="35" applyFont="1" applyFill="1" applyBorder="1" applyAlignment="1">
      <alignment horizontal="left" vertical="center" shrinkToFit="1"/>
    </xf>
    <xf numFmtId="0" fontId="2" fillId="25" borderId="31" xfId="0" applyFont="1" applyFill="1" applyBorder="1" applyAlignment="1">
      <alignment horizontal="left" vertical="center" shrinkToFit="1"/>
    </xf>
    <xf numFmtId="0" fontId="2" fillId="25" borderId="18" xfId="0" applyFont="1" applyFill="1" applyBorder="1" applyAlignment="1">
      <alignment horizontal="left" vertical="center" shrinkToFit="1"/>
    </xf>
    <xf numFmtId="0" fontId="2" fillId="25" borderId="129" xfId="0" applyFont="1" applyFill="1" applyBorder="1" applyAlignment="1">
      <alignment horizontal="left" vertical="center" shrinkToFit="1"/>
    </xf>
    <xf numFmtId="181" fontId="56" fillId="25" borderId="40" xfId="0" applyNumberFormat="1" applyFont="1" applyFill="1" applyBorder="1" applyAlignment="1" applyProtection="1">
      <alignment horizontal="center" vertical="center" shrinkToFit="1"/>
    </xf>
    <xf numFmtId="181" fontId="56" fillId="25" borderId="0" xfId="0" applyNumberFormat="1" applyFont="1" applyFill="1" applyBorder="1" applyAlignment="1" applyProtection="1">
      <alignment horizontal="center" vertical="center" shrinkToFit="1"/>
    </xf>
    <xf numFmtId="181" fontId="56" fillId="25" borderId="117" xfId="0" applyNumberFormat="1" applyFont="1" applyFill="1" applyBorder="1" applyAlignment="1" applyProtection="1">
      <alignment horizontal="center" vertical="center" shrinkToFit="1"/>
    </xf>
    <xf numFmtId="181" fontId="56" fillId="25" borderId="22" xfId="0" applyNumberFormat="1" applyFont="1" applyFill="1" applyBorder="1" applyAlignment="1" applyProtection="1">
      <alignment horizontal="center" vertical="center" shrinkToFit="1"/>
    </xf>
    <xf numFmtId="181" fontId="56" fillId="25" borderId="20" xfId="0" applyNumberFormat="1" applyFont="1" applyFill="1" applyBorder="1" applyAlignment="1" applyProtection="1">
      <alignment horizontal="center" vertical="center" shrinkToFit="1"/>
    </xf>
    <xf numFmtId="181" fontId="56" fillId="25" borderId="121" xfId="0" applyNumberFormat="1" applyFont="1" applyFill="1" applyBorder="1" applyAlignment="1" applyProtection="1">
      <alignment horizontal="center" vertical="center" shrinkToFit="1"/>
    </xf>
    <xf numFmtId="0" fontId="55" fillId="25" borderId="69" xfId="0" applyFont="1" applyFill="1" applyBorder="1" applyAlignment="1" applyProtection="1">
      <alignment horizontal="left" vertical="center"/>
    </xf>
    <xf numFmtId="0" fontId="55" fillId="25" borderId="70" xfId="0" applyFont="1" applyFill="1" applyBorder="1" applyAlignment="1" applyProtection="1">
      <alignment horizontal="left" vertical="center"/>
    </xf>
    <xf numFmtId="0" fontId="45" fillId="25" borderId="52" xfId="0" applyFont="1" applyFill="1" applyBorder="1" applyAlignment="1">
      <alignment horizontal="center" vertical="center" shrinkToFit="1"/>
    </xf>
    <xf numFmtId="0" fontId="36" fillId="25" borderId="28" xfId="0" applyFont="1" applyFill="1" applyBorder="1" applyAlignment="1" applyProtection="1">
      <alignment vertical="center"/>
    </xf>
    <xf numFmtId="0" fontId="36" fillId="25" borderId="32" xfId="0" applyFont="1" applyFill="1" applyBorder="1" applyAlignment="1" applyProtection="1">
      <alignment vertical="center"/>
    </xf>
    <xf numFmtId="0" fontId="135" fillId="25" borderId="104" xfId="0" applyFont="1" applyFill="1" applyBorder="1" applyAlignment="1">
      <alignment horizontal="center" vertical="center" shrinkToFit="1"/>
    </xf>
    <xf numFmtId="0" fontId="135" fillId="25" borderId="103" xfId="0" applyFont="1" applyFill="1" applyBorder="1" applyAlignment="1">
      <alignment horizontal="center" vertical="center" shrinkToFit="1"/>
    </xf>
    <xf numFmtId="0" fontId="135" fillId="25" borderId="21" xfId="0" applyFont="1" applyFill="1" applyBorder="1" applyAlignment="1">
      <alignment horizontal="center" vertical="center" shrinkToFit="1"/>
    </xf>
    <xf numFmtId="0" fontId="135" fillId="25" borderId="138" xfId="0" applyFont="1" applyFill="1" applyBorder="1" applyAlignment="1">
      <alignment horizontal="center" vertical="center" shrinkToFit="1"/>
    </xf>
    <xf numFmtId="181" fontId="55" fillId="25" borderId="159" xfId="0" applyNumberFormat="1" applyFont="1" applyFill="1" applyBorder="1" applyAlignment="1" applyProtection="1">
      <alignment horizontal="left" vertical="center"/>
    </xf>
    <xf numFmtId="181" fontId="55" fillId="25" borderId="160" xfId="0" applyNumberFormat="1" applyFont="1" applyFill="1" applyBorder="1" applyAlignment="1" applyProtection="1">
      <alignment horizontal="left" vertical="center"/>
    </xf>
    <xf numFmtId="0" fontId="45" fillId="25" borderId="22" xfId="0" applyFont="1" applyFill="1" applyBorder="1" applyAlignment="1">
      <alignment horizontal="center" vertical="center" shrinkToFit="1"/>
    </xf>
    <xf numFmtId="0" fontId="45" fillId="25" borderId="55" xfId="0" applyFont="1" applyFill="1" applyBorder="1" applyAlignment="1">
      <alignment horizontal="center" vertical="center" shrinkToFit="1"/>
    </xf>
    <xf numFmtId="0" fontId="2" fillId="25" borderId="31"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0" fontId="145" fillId="25" borderId="58" xfId="0" applyFont="1" applyFill="1" applyBorder="1" applyAlignment="1" applyProtection="1">
      <alignment horizontal="left" vertical="center"/>
    </xf>
    <xf numFmtId="0" fontId="145" fillId="25" borderId="0" xfId="0" applyFont="1" applyFill="1" applyBorder="1" applyAlignment="1" applyProtection="1">
      <alignment horizontal="left" vertical="center"/>
    </xf>
    <xf numFmtId="0" fontId="145" fillId="25" borderId="98" xfId="0" applyFont="1" applyFill="1" applyBorder="1" applyAlignment="1" applyProtection="1">
      <alignment horizontal="left" vertical="center"/>
    </xf>
    <xf numFmtId="0" fontId="37" fillId="25" borderId="0" xfId="0" applyFont="1" applyFill="1" applyBorder="1" applyAlignment="1" applyProtection="1">
      <alignment horizontal="center" vertical="center"/>
    </xf>
    <xf numFmtId="185" fontId="2" fillId="25" borderId="117" xfId="0" applyNumberFormat="1" applyFont="1" applyFill="1" applyBorder="1" applyAlignment="1" applyProtection="1">
      <alignment horizontal="center" vertical="center" shrinkToFit="1"/>
    </xf>
    <xf numFmtId="0" fontId="29" fillId="25" borderId="127" xfId="0" applyFont="1" applyFill="1" applyBorder="1" applyAlignment="1" applyProtection="1">
      <alignment vertical="center" textRotation="255" shrinkToFit="1"/>
    </xf>
    <xf numFmtId="0" fontId="29" fillId="25" borderId="60" xfId="0" applyFont="1" applyFill="1" applyBorder="1" applyAlignment="1" applyProtection="1">
      <alignment vertical="center" textRotation="255" shrinkToFit="1"/>
    </xf>
    <xf numFmtId="0" fontId="29" fillId="25" borderId="48" xfId="0" applyFont="1" applyFill="1" applyBorder="1" applyAlignment="1" applyProtection="1">
      <alignment vertical="center" textRotation="255" shrinkToFit="1"/>
    </xf>
    <xf numFmtId="0" fontId="36" fillId="25" borderId="20" xfId="0" applyFont="1" applyFill="1" applyBorder="1" applyAlignment="1" applyProtection="1">
      <alignment horizontal="center" vertical="center"/>
    </xf>
    <xf numFmtId="0" fontId="36" fillId="25" borderId="121" xfId="0" applyFont="1" applyFill="1" applyBorder="1" applyAlignment="1" applyProtection="1">
      <alignment horizontal="center" vertical="center"/>
    </xf>
    <xf numFmtId="38" fontId="145" fillId="0" borderId="31" xfId="35" applyFont="1" applyFill="1" applyBorder="1" applyAlignment="1" applyProtection="1">
      <alignment horizontal="left" vertical="center"/>
    </xf>
    <xf numFmtId="38" fontId="145" fillId="0" borderId="18" xfId="35" applyFont="1" applyFill="1" applyBorder="1" applyAlignment="1" applyProtection="1">
      <alignment horizontal="left" vertical="center"/>
    </xf>
    <xf numFmtId="38" fontId="145" fillId="0" borderId="51" xfId="35" applyFont="1" applyFill="1" applyBorder="1" applyAlignment="1" applyProtection="1">
      <alignment horizontal="left" vertical="center"/>
    </xf>
    <xf numFmtId="0" fontId="36" fillId="0" borderId="31"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36" fillId="0" borderId="51" xfId="0" applyFont="1" applyFill="1" applyBorder="1" applyAlignment="1" applyProtection="1">
      <alignment horizontal="left" vertical="center" shrinkToFit="1"/>
    </xf>
    <xf numFmtId="0" fontId="55" fillId="25" borderId="69" xfId="0" applyFont="1" applyFill="1" applyBorder="1" applyAlignment="1" applyProtection="1">
      <alignment vertical="center"/>
      <protection locked="0"/>
    </xf>
    <xf numFmtId="0" fontId="55" fillId="25" borderId="70" xfId="0" applyFont="1" applyFill="1" applyBorder="1" applyAlignment="1" applyProtection="1">
      <alignment vertical="center"/>
      <protection locked="0"/>
    </xf>
    <xf numFmtId="180" fontId="55" fillId="25" borderId="153" xfId="0" applyNumberFormat="1" applyFont="1" applyFill="1" applyBorder="1" applyAlignment="1" applyProtection="1">
      <alignment vertical="center"/>
      <protection locked="0"/>
    </xf>
    <xf numFmtId="180" fontId="55" fillId="25" borderId="156" xfId="0" applyNumberFormat="1" applyFont="1" applyFill="1" applyBorder="1" applyAlignment="1" applyProtection="1">
      <alignment vertical="center"/>
      <protection locked="0"/>
    </xf>
    <xf numFmtId="180" fontId="55" fillId="25" borderId="215" xfId="0" applyNumberFormat="1" applyFont="1" applyFill="1" applyBorder="1" applyAlignment="1" applyProtection="1">
      <alignment vertical="center"/>
      <protection locked="0"/>
    </xf>
    <xf numFmtId="180" fontId="55" fillId="25" borderId="216" xfId="0" applyNumberFormat="1" applyFont="1" applyFill="1" applyBorder="1" applyAlignment="1" applyProtection="1">
      <alignment vertical="center"/>
      <protection locked="0"/>
    </xf>
    <xf numFmtId="0" fontId="55" fillId="25" borderId="40" xfId="0" applyFont="1" applyFill="1" applyBorder="1" applyAlignment="1" applyProtection="1">
      <alignment vertical="center" shrinkToFit="1"/>
      <protection locked="0"/>
    </xf>
    <xf numFmtId="0" fontId="55" fillId="25" borderId="159" xfId="0" applyFont="1" applyFill="1" applyBorder="1" applyAlignment="1" applyProtection="1">
      <alignment vertical="center"/>
      <protection locked="0"/>
    </xf>
    <xf numFmtId="182" fontId="56" fillId="25" borderId="40" xfId="0" applyNumberFormat="1" applyFont="1" applyFill="1" applyBorder="1" applyAlignment="1" applyProtection="1">
      <alignment horizontal="center" vertical="center" shrinkToFit="1"/>
      <protection locked="0"/>
    </xf>
    <xf numFmtId="182" fontId="56" fillId="25" borderId="0" xfId="0" applyNumberFormat="1" applyFont="1" applyFill="1" applyBorder="1" applyAlignment="1" applyProtection="1">
      <alignment horizontal="center" vertical="center" shrinkToFit="1"/>
      <protection locked="0"/>
    </xf>
    <xf numFmtId="182" fontId="56" fillId="25" borderId="117" xfId="0" applyNumberFormat="1" applyFont="1" applyFill="1" applyBorder="1" applyAlignment="1" applyProtection="1">
      <alignment horizontal="center" vertical="center" shrinkToFit="1"/>
      <protection locked="0"/>
    </xf>
    <xf numFmtId="182" fontId="56" fillId="25" borderId="22" xfId="0" applyNumberFormat="1" applyFont="1" applyFill="1" applyBorder="1" applyAlignment="1" applyProtection="1">
      <alignment horizontal="center" vertical="center" shrinkToFit="1"/>
      <protection locked="0"/>
    </xf>
    <xf numFmtId="182" fontId="56" fillId="25" borderId="20" xfId="0" applyNumberFormat="1" applyFont="1" applyFill="1" applyBorder="1" applyAlignment="1" applyProtection="1">
      <alignment horizontal="center" vertical="center" shrinkToFit="1"/>
      <protection locked="0"/>
    </xf>
    <xf numFmtId="182" fontId="56" fillId="25" borderId="121" xfId="0" applyNumberFormat="1" applyFont="1" applyFill="1" applyBorder="1" applyAlignment="1" applyProtection="1">
      <alignment horizontal="center" vertical="center" shrinkToFit="1"/>
      <protection locked="0"/>
    </xf>
    <xf numFmtId="176" fontId="36" fillId="25" borderId="0" xfId="0" applyNumberFormat="1" applyFont="1" applyFill="1" applyBorder="1" applyAlignment="1" applyProtection="1">
      <alignment vertical="center"/>
    </xf>
    <xf numFmtId="0" fontId="91" fillId="25" borderId="153" xfId="0" applyFont="1" applyFill="1" applyBorder="1" applyAlignment="1" applyProtection="1">
      <alignment horizontal="left" vertical="top"/>
    </xf>
    <xf numFmtId="0" fontId="91" fillId="25" borderId="156" xfId="0" applyFont="1" applyFill="1" applyBorder="1" applyAlignment="1" applyProtection="1">
      <alignment horizontal="left" vertical="top"/>
    </xf>
    <xf numFmtId="180" fontId="5" fillId="25" borderId="43" xfId="0" applyNumberFormat="1" applyFont="1" applyFill="1" applyBorder="1" applyAlignment="1" applyProtection="1">
      <alignment vertical="center"/>
      <protection locked="0"/>
    </xf>
    <xf numFmtId="180" fontId="5" fillId="25" borderId="219" xfId="0" applyNumberFormat="1" applyFont="1" applyFill="1" applyBorder="1" applyAlignment="1" applyProtection="1">
      <alignment vertical="center"/>
      <protection locked="0"/>
    </xf>
    <xf numFmtId="0" fontId="36" fillId="25" borderId="0" xfId="0" applyFont="1" applyFill="1" applyBorder="1" applyAlignment="1" applyProtection="1">
      <alignment vertical="top"/>
    </xf>
    <xf numFmtId="0" fontId="2" fillId="25" borderId="253" xfId="0" applyFont="1" applyFill="1" applyBorder="1" applyAlignment="1" applyProtection="1">
      <alignment horizontal="center" vertical="center" shrinkToFit="1"/>
    </xf>
    <xf numFmtId="0" fontId="2" fillId="25" borderId="229" xfId="0" applyFont="1" applyFill="1" applyBorder="1" applyAlignment="1" applyProtection="1">
      <alignment horizontal="center" vertical="center" shrinkToFit="1"/>
    </xf>
    <xf numFmtId="38" fontId="12" fillId="25" borderId="18" xfId="35" applyFont="1" applyFill="1" applyBorder="1" applyAlignment="1">
      <alignment horizontal="left" vertical="center" shrinkToFit="1"/>
    </xf>
    <xf numFmtId="38" fontId="12" fillId="25" borderId="129" xfId="35" applyFont="1" applyFill="1" applyBorder="1" applyAlignment="1">
      <alignment horizontal="left" vertical="center" shrinkToFit="1"/>
    </xf>
    <xf numFmtId="0" fontId="55" fillId="25" borderId="160" xfId="0" applyFont="1" applyFill="1" applyBorder="1" applyAlignment="1" applyProtection="1">
      <alignment vertical="center"/>
      <protection locked="0"/>
    </xf>
    <xf numFmtId="0" fontId="140" fillId="25" borderId="0" xfId="0" applyFont="1" applyFill="1" applyAlignment="1" applyProtection="1">
      <alignment horizontal="center" vertical="top" textRotation="255"/>
    </xf>
    <xf numFmtId="38" fontId="12" fillId="25" borderId="35" xfId="0" applyNumberFormat="1" applyFont="1" applyFill="1" applyBorder="1" applyAlignment="1" applyProtection="1">
      <alignment vertical="center"/>
    </xf>
    <xf numFmtId="0" fontId="12" fillId="25" borderId="20" xfId="0" applyFont="1" applyFill="1" applyBorder="1" applyAlignment="1" applyProtection="1">
      <alignment vertical="center"/>
    </xf>
    <xf numFmtId="38" fontId="45" fillId="0" borderId="25" xfId="35" applyFont="1" applyFill="1" applyBorder="1" applyAlignment="1" applyProtection="1">
      <alignment horizontal="center" vertical="center"/>
    </xf>
    <xf numFmtId="0" fontId="45" fillId="0" borderId="52" xfId="0" applyFont="1" applyFill="1" applyBorder="1" applyAlignment="1" applyProtection="1">
      <alignment horizontal="center" vertical="center"/>
    </xf>
    <xf numFmtId="0" fontId="45" fillId="25" borderId="22" xfId="0" applyFont="1" applyFill="1" applyBorder="1" applyAlignment="1" applyProtection="1">
      <alignment horizontal="center" vertical="center"/>
    </xf>
    <xf numFmtId="0" fontId="45" fillId="25" borderId="55" xfId="0" applyFont="1" applyFill="1" applyBorder="1" applyAlignment="1" applyProtection="1">
      <alignment horizontal="center" vertical="center"/>
    </xf>
    <xf numFmtId="38" fontId="12" fillId="25" borderId="132" xfId="0" applyNumberFormat="1" applyFont="1" applyFill="1" applyBorder="1" applyAlignment="1" applyProtection="1">
      <alignment vertical="center" shrinkToFit="1"/>
    </xf>
    <xf numFmtId="0" fontId="12" fillId="25" borderId="47" xfId="0" applyFont="1" applyFill="1" applyBorder="1" applyAlignment="1" applyProtection="1">
      <alignment vertical="center" shrinkToFit="1"/>
    </xf>
    <xf numFmtId="38" fontId="12" fillId="0" borderId="132" xfId="35" applyNumberFormat="1" applyFont="1" applyFill="1" applyBorder="1" applyAlignment="1" applyProtection="1">
      <alignment vertical="center" shrinkToFit="1"/>
    </xf>
    <xf numFmtId="0" fontId="12" fillId="0" borderId="47" xfId="0" applyFont="1" applyFill="1" applyBorder="1" applyAlignment="1" applyProtection="1">
      <alignment vertical="center" shrinkToFit="1"/>
    </xf>
    <xf numFmtId="38" fontId="45" fillId="25" borderId="22" xfId="35" applyFont="1" applyFill="1" applyBorder="1" applyAlignment="1" applyProtection="1">
      <alignment horizontal="center" vertical="center"/>
    </xf>
    <xf numFmtId="0" fontId="145" fillId="0" borderId="105" xfId="0" applyFont="1" applyFill="1" applyBorder="1" applyAlignment="1" applyProtection="1">
      <alignment horizontal="left" vertical="center"/>
    </xf>
    <xf numFmtId="0" fontId="145" fillId="0" borderId="103" xfId="0" applyFont="1" applyFill="1" applyBorder="1" applyAlignment="1" applyProtection="1">
      <alignment horizontal="left" vertical="center"/>
    </xf>
    <xf numFmtId="0" fontId="145" fillId="0" borderId="138" xfId="0" applyFont="1" applyFill="1" applyBorder="1" applyAlignment="1" applyProtection="1">
      <alignment horizontal="left" vertical="center"/>
    </xf>
    <xf numFmtId="38" fontId="2" fillId="0" borderId="31" xfId="35" applyFont="1" applyFill="1" applyBorder="1" applyAlignment="1" applyProtection="1">
      <alignment horizontal="left" vertical="center" shrinkToFit="1"/>
    </xf>
    <xf numFmtId="38" fontId="2" fillId="0" borderId="18" xfId="35" applyFont="1" applyFill="1" applyBorder="1" applyAlignment="1" applyProtection="1">
      <alignment horizontal="left" vertical="center" shrinkToFit="1"/>
    </xf>
    <xf numFmtId="38" fontId="2" fillId="0" borderId="51" xfId="35" applyFont="1" applyFill="1" applyBorder="1" applyAlignment="1" applyProtection="1">
      <alignment horizontal="left" vertical="center" shrinkToFit="1"/>
    </xf>
    <xf numFmtId="38" fontId="10" fillId="29" borderId="261" xfId="36" applyFont="1" applyFill="1" applyBorder="1" applyAlignment="1">
      <alignment horizontal="right" vertical="center" shrinkToFit="1"/>
    </xf>
    <xf numFmtId="38" fontId="10" fillId="29" borderId="131" xfId="36" applyFont="1" applyFill="1" applyBorder="1" applyAlignment="1">
      <alignment horizontal="right" vertical="center" shrinkToFit="1"/>
    </xf>
    <xf numFmtId="38" fontId="260" fillId="29" borderId="164" xfId="36" applyFont="1" applyFill="1" applyBorder="1" applyAlignment="1">
      <alignment horizontal="right" vertical="center" shrinkToFit="1"/>
    </xf>
    <xf numFmtId="38" fontId="260" fillId="29" borderId="107" xfId="36" applyFont="1" applyFill="1" applyBorder="1" applyAlignment="1">
      <alignment horizontal="right" vertical="center" shrinkToFit="1"/>
    </xf>
    <xf numFmtId="0" fontId="230" fillId="0" borderId="38" xfId="0" applyFont="1" applyBorder="1" applyAlignment="1">
      <alignment horizontal="left"/>
    </xf>
    <xf numFmtId="0" fontId="230" fillId="0" borderId="19" xfId="0" applyFont="1" applyBorder="1" applyAlignment="1">
      <alignment horizontal="left"/>
    </xf>
    <xf numFmtId="0" fontId="230" fillId="0" borderId="131" xfId="0" applyFont="1" applyBorder="1" applyAlignment="1">
      <alignment horizontal="left"/>
    </xf>
    <xf numFmtId="38" fontId="2" fillId="0" borderId="38" xfId="36" applyFont="1" applyFill="1" applyBorder="1" applyAlignment="1">
      <alignment horizontal="left" vertical="center" shrinkToFit="1"/>
    </xf>
    <xf numFmtId="38" fontId="2" fillId="0" borderId="19" xfId="36" applyFont="1" applyFill="1" applyBorder="1" applyAlignment="1">
      <alignment horizontal="left" vertical="center" shrinkToFit="1"/>
    </xf>
    <xf numFmtId="38" fontId="10" fillId="0" borderId="38" xfId="36" applyFont="1" applyFill="1" applyBorder="1" applyAlignment="1">
      <alignment horizontal="right" vertical="center" shrinkToFit="1"/>
    </xf>
    <xf numFmtId="38" fontId="10" fillId="0" borderId="131" xfId="36" applyFont="1" applyFill="1" applyBorder="1" applyAlignment="1">
      <alignment horizontal="right" vertical="center" shrinkToFit="1"/>
    </xf>
    <xf numFmtId="38" fontId="260" fillId="0" borderId="19" xfId="36" applyFont="1" applyFill="1" applyBorder="1" applyAlignment="1" applyProtection="1">
      <alignment horizontal="right" vertical="center" shrinkToFit="1"/>
      <protection locked="0"/>
    </xf>
    <xf numFmtId="38" fontId="260" fillId="0" borderId="190" xfId="36" applyFont="1" applyFill="1" applyBorder="1" applyAlignment="1" applyProtection="1">
      <alignment horizontal="right" vertical="center" shrinkToFit="1"/>
      <protection locked="0"/>
    </xf>
    <xf numFmtId="38" fontId="10" fillId="29" borderId="19" xfId="36" applyFont="1" applyFill="1" applyBorder="1" applyAlignment="1">
      <alignment horizontal="right" vertical="center" shrinkToFit="1"/>
    </xf>
    <xf numFmtId="38" fontId="260" fillId="29" borderId="38" xfId="36" applyFont="1" applyFill="1" applyBorder="1" applyAlignment="1" applyProtection="1">
      <alignment horizontal="right" vertical="center" shrinkToFit="1"/>
      <protection locked="0"/>
    </xf>
    <xf numFmtId="38" fontId="260" fillId="29" borderId="190" xfId="36" applyFont="1" applyFill="1" applyBorder="1" applyAlignment="1" applyProtection="1">
      <alignment horizontal="right" vertical="center" shrinkToFit="1"/>
      <protection locked="0"/>
    </xf>
    <xf numFmtId="38" fontId="10" fillId="0" borderId="25" xfId="36" applyFont="1" applyFill="1" applyBorder="1" applyAlignment="1">
      <alignment horizontal="right" vertical="center" shrinkToFit="1"/>
    </xf>
    <xf numFmtId="38" fontId="10" fillId="0" borderId="26" xfId="36" applyFont="1" applyFill="1" applyBorder="1" applyAlignment="1">
      <alignment horizontal="right" vertical="center" shrinkToFit="1"/>
    </xf>
    <xf numFmtId="0" fontId="230" fillId="0" borderId="25" xfId="0" applyFont="1" applyBorder="1" applyAlignment="1">
      <alignment horizontal="left" vertical="center"/>
    </xf>
    <xf numFmtId="0" fontId="230" fillId="0" borderId="47" xfId="0" applyFont="1" applyBorder="1" applyAlignment="1">
      <alignment horizontal="left" vertical="center"/>
    </xf>
    <xf numFmtId="38" fontId="10" fillId="0" borderId="257" xfId="36" applyFont="1" applyFill="1" applyBorder="1" applyAlignment="1">
      <alignment horizontal="right" vertical="center" shrinkToFit="1"/>
    </xf>
    <xf numFmtId="38" fontId="10" fillId="0" borderId="258" xfId="36" applyFont="1" applyFill="1" applyBorder="1" applyAlignment="1">
      <alignment horizontal="right" vertical="center" shrinkToFit="1"/>
    </xf>
    <xf numFmtId="38" fontId="10" fillId="0" borderId="259" xfId="36" applyFont="1" applyFill="1" applyBorder="1" applyAlignment="1">
      <alignment horizontal="right" vertical="center" shrinkToFit="1"/>
    </xf>
    <xf numFmtId="38" fontId="10" fillId="0" borderId="260" xfId="36" applyFont="1" applyFill="1" applyBorder="1" applyAlignment="1">
      <alignment horizontal="right" vertical="center" shrinkToFit="1"/>
    </xf>
    <xf numFmtId="38" fontId="10" fillId="0" borderId="47" xfId="36" applyFont="1" applyFill="1" applyBorder="1" applyAlignment="1">
      <alignment horizontal="right" vertical="center" shrinkToFit="1"/>
    </xf>
    <xf numFmtId="38" fontId="260" fillId="29" borderId="50" xfId="36" applyFont="1" applyFill="1" applyBorder="1" applyAlignment="1">
      <alignment horizontal="right" vertical="center" shrinkToFit="1"/>
    </xf>
    <xf numFmtId="38" fontId="260" fillId="29" borderId="39" xfId="36" applyFont="1" applyFill="1" applyBorder="1" applyAlignment="1">
      <alignment horizontal="right" vertical="center" shrinkToFit="1"/>
    </xf>
    <xf numFmtId="38" fontId="2" fillId="0" borderId="44" xfId="36" applyFont="1" applyFill="1" applyBorder="1" applyAlignment="1">
      <alignment horizontal="left" vertical="center" shrinkToFit="1"/>
    </xf>
    <xf numFmtId="38" fontId="2" fillId="0" borderId="90" xfId="36" applyFont="1" applyFill="1" applyBorder="1" applyAlignment="1">
      <alignment horizontal="left" vertical="center" shrinkToFit="1"/>
    </xf>
    <xf numFmtId="38" fontId="10" fillId="0" borderId="44" xfId="36" applyFont="1" applyFill="1" applyBorder="1" applyAlignment="1">
      <alignment horizontal="right" vertical="center" shrinkToFit="1"/>
    </xf>
    <xf numFmtId="38" fontId="10" fillId="0" borderId="139" xfId="36" applyFont="1" applyFill="1" applyBorder="1" applyAlignment="1">
      <alignment horizontal="right" vertical="center" shrinkToFit="1"/>
    </xf>
    <xf numFmtId="38" fontId="260" fillId="0" borderId="90" xfId="36" applyFont="1" applyFill="1" applyBorder="1" applyAlignment="1" applyProtection="1">
      <alignment horizontal="right" vertical="center" shrinkToFit="1"/>
      <protection locked="0"/>
    </xf>
    <xf numFmtId="38" fontId="260" fillId="0" borderId="176" xfId="36" applyFont="1" applyFill="1" applyBorder="1" applyAlignment="1" applyProtection="1">
      <alignment horizontal="right" vertical="center" shrinkToFit="1"/>
      <protection locked="0"/>
    </xf>
    <xf numFmtId="38" fontId="10" fillId="29" borderId="93" xfId="36" applyFont="1" applyFill="1" applyBorder="1" applyAlignment="1">
      <alignment horizontal="right" vertical="center" shrinkToFit="1"/>
    </xf>
    <xf numFmtId="38" fontId="10" fillId="29" borderId="90" xfId="36" applyFont="1" applyFill="1" applyBorder="1" applyAlignment="1">
      <alignment horizontal="right" vertical="center" shrinkToFit="1"/>
    </xf>
    <xf numFmtId="38" fontId="260" fillId="29" borderId="44" xfId="36" applyFont="1" applyFill="1" applyBorder="1" applyAlignment="1" applyProtection="1">
      <alignment horizontal="right" vertical="center" shrinkToFit="1"/>
      <protection locked="0"/>
    </xf>
    <xf numFmtId="38" fontId="260" fillId="29" borderId="176" xfId="36" applyFont="1" applyFill="1" applyBorder="1" applyAlignment="1" applyProtection="1">
      <alignment horizontal="right" vertical="center" shrinkToFit="1"/>
      <protection locked="0"/>
    </xf>
    <xf numFmtId="38" fontId="10" fillId="29" borderId="139" xfId="36" applyFont="1" applyFill="1" applyBorder="1" applyAlignment="1">
      <alignment horizontal="right" vertical="center" shrinkToFit="1"/>
    </xf>
    <xf numFmtId="38" fontId="260" fillId="29" borderId="145" xfId="36" applyFont="1" applyFill="1" applyBorder="1" applyAlignment="1">
      <alignment horizontal="right" vertical="center" shrinkToFit="1"/>
    </xf>
    <xf numFmtId="38" fontId="260" fillId="29" borderId="94" xfId="36" applyFont="1" applyFill="1" applyBorder="1" applyAlignment="1">
      <alignment horizontal="right" vertical="center" shrinkToFit="1"/>
    </xf>
    <xf numFmtId="38" fontId="2" fillId="0" borderId="18" xfId="36" applyFont="1" applyFill="1" applyBorder="1" applyAlignment="1">
      <alignment horizontal="left" vertical="center" shrinkToFit="1"/>
    </xf>
    <xf numFmtId="38" fontId="10" fillId="0" borderId="36" xfId="36" applyFont="1" applyFill="1" applyBorder="1" applyAlignment="1">
      <alignment horizontal="right" vertical="center" shrinkToFit="1"/>
    </xf>
    <xf numFmtId="38" fontId="10" fillId="0" borderId="129" xfId="36" applyFont="1" applyFill="1" applyBorder="1" applyAlignment="1">
      <alignment horizontal="right" vertical="center" shrinkToFit="1"/>
    </xf>
    <xf numFmtId="38" fontId="260" fillId="0" borderId="18" xfId="36" applyFont="1" applyFill="1" applyBorder="1" applyAlignment="1" applyProtection="1">
      <alignment horizontal="right" vertical="center" shrinkToFit="1"/>
      <protection locked="0"/>
    </xf>
    <xf numFmtId="38" fontId="10" fillId="29" borderId="192" xfId="36" applyFont="1" applyFill="1" applyBorder="1" applyAlignment="1">
      <alignment horizontal="right" vertical="center" shrinkToFit="1"/>
    </xf>
    <xf numFmtId="38" fontId="10" fillId="29" borderId="18" xfId="36" applyFont="1" applyFill="1" applyBorder="1" applyAlignment="1">
      <alignment horizontal="right" vertical="center" shrinkToFit="1"/>
    </xf>
    <xf numFmtId="38" fontId="260" fillId="29" borderId="36" xfId="36" applyFont="1" applyFill="1" applyBorder="1" applyAlignment="1" applyProtection="1">
      <alignment horizontal="right" vertical="center" shrinkToFit="1"/>
      <protection locked="0"/>
    </xf>
    <xf numFmtId="38" fontId="260" fillId="29" borderId="118" xfId="36" applyFont="1" applyFill="1" applyBorder="1" applyAlignment="1" applyProtection="1">
      <alignment horizontal="right" vertical="center" shrinkToFit="1"/>
      <protection locked="0"/>
    </xf>
    <xf numFmtId="38" fontId="10" fillId="29" borderId="129" xfId="36" applyFont="1" applyFill="1" applyBorder="1" applyAlignment="1">
      <alignment horizontal="right" vertical="center" shrinkToFit="1"/>
    </xf>
    <xf numFmtId="0" fontId="234" fillId="0" borderId="191" xfId="0" applyFont="1" applyBorder="1" applyAlignment="1">
      <alignment horizontal="center" vertical="center"/>
    </xf>
    <xf numFmtId="0" fontId="234" fillId="0" borderId="26" xfId="0" applyFont="1" applyBorder="1" applyAlignment="1">
      <alignment horizontal="center" vertical="center"/>
    </xf>
    <xf numFmtId="0" fontId="234" fillId="0" borderId="143" xfId="0" applyFont="1" applyBorder="1" applyAlignment="1">
      <alignment horizontal="center" vertical="center"/>
    </xf>
    <xf numFmtId="0" fontId="234" fillId="0" borderId="46" xfId="0" applyFont="1" applyBorder="1" applyAlignment="1">
      <alignment horizontal="center" vertical="center"/>
    </xf>
    <xf numFmtId="38" fontId="2" fillId="0" borderId="49" xfId="36" applyFont="1" applyFill="1" applyBorder="1" applyAlignment="1">
      <alignment horizontal="left" vertical="center" shrinkToFit="1"/>
    </xf>
    <xf numFmtId="38" fontId="10" fillId="0" borderId="45" xfId="36" applyFont="1" applyFill="1" applyBorder="1" applyAlignment="1">
      <alignment horizontal="right" vertical="center" shrinkToFit="1"/>
    </xf>
    <xf numFmtId="38" fontId="10" fillId="0" borderId="66" xfId="36" applyFont="1" applyFill="1" applyBorder="1" applyAlignment="1">
      <alignment horizontal="right" vertical="center" shrinkToFit="1"/>
    </xf>
    <xf numFmtId="38" fontId="260" fillId="0" borderId="49" xfId="36" applyFont="1" applyFill="1" applyBorder="1" applyAlignment="1" applyProtection="1">
      <alignment horizontal="right" vertical="center" shrinkToFit="1"/>
      <protection locked="0"/>
    </xf>
    <xf numFmtId="38" fontId="10" fillId="29" borderId="194" xfId="36" applyFont="1" applyFill="1" applyBorder="1" applyAlignment="1">
      <alignment horizontal="right" vertical="center" shrinkToFit="1"/>
    </xf>
    <xf numFmtId="38" fontId="10" fillId="29" borderId="49" xfId="36" applyFont="1" applyFill="1" applyBorder="1" applyAlignment="1">
      <alignment horizontal="right" vertical="center" shrinkToFit="1"/>
    </xf>
    <xf numFmtId="38" fontId="260" fillId="29" borderId="45" xfId="36" applyFont="1" applyFill="1" applyBorder="1" applyAlignment="1" applyProtection="1">
      <alignment horizontal="right" vertical="center" shrinkToFit="1"/>
      <protection locked="0"/>
    </xf>
    <xf numFmtId="38" fontId="260" fillId="29" borderId="183" xfId="36" applyFont="1" applyFill="1" applyBorder="1" applyAlignment="1" applyProtection="1">
      <alignment horizontal="right" vertical="center" shrinkToFit="1"/>
      <protection locked="0"/>
    </xf>
    <xf numFmtId="38" fontId="10" fillId="29" borderId="256" xfId="36" applyFont="1" applyFill="1" applyBorder="1" applyAlignment="1">
      <alignment horizontal="right" vertical="center" shrinkToFit="1"/>
    </xf>
    <xf numFmtId="38" fontId="10" fillId="29" borderId="138" xfId="36" applyFont="1" applyFill="1" applyBorder="1" applyAlignment="1">
      <alignment horizontal="right" vertical="center" shrinkToFit="1"/>
    </xf>
    <xf numFmtId="38" fontId="260" fillId="29" borderId="155" xfId="36" applyFont="1" applyFill="1" applyBorder="1" applyAlignment="1">
      <alignment horizontal="right" vertical="center" shrinkToFit="1"/>
    </xf>
    <xf numFmtId="38" fontId="260" fillId="29" borderId="23" xfId="36" applyFont="1" applyFill="1" applyBorder="1" applyAlignment="1">
      <alignment horizontal="right" vertical="center" shrinkToFit="1"/>
    </xf>
    <xf numFmtId="0" fontId="230" fillId="0" borderId="25" xfId="0" applyFont="1" applyBorder="1" applyAlignment="1">
      <alignment horizontal="center"/>
    </xf>
    <xf numFmtId="0" fontId="230" fillId="0" borderId="47" xfId="0" applyFont="1" applyBorder="1" applyAlignment="1">
      <alignment horizontal="center"/>
    </xf>
    <xf numFmtId="0" fontId="230" fillId="0" borderId="26" xfId="0" applyFont="1" applyBorder="1" applyAlignment="1">
      <alignment horizontal="center"/>
    </xf>
    <xf numFmtId="0" fontId="230" fillId="0" borderId="47" xfId="0" applyFont="1" applyBorder="1" applyAlignment="1">
      <alignment horizontal="center" vertical="center"/>
    </xf>
    <xf numFmtId="0" fontId="230" fillId="0" borderId="26" xfId="0" applyFont="1" applyBorder="1" applyAlignment="1">
      <alignment horizontal="center" vertical="center"/>
    </xf>
    <xf numFmtId="0" fontId="230" fillId="0" borderId="25" xfId="0" applyFont="1" applyBorder="1" applyAlignment="1">
      <alignment horizontal="center" vertical="center"/>
    </xf>
    <xf numFmtId="0" fontId="230" fillId="0" borderId="220" xfId="0" applyFont="1" applyBorder="1" applyAlignment="1">
      <alignment horizontal="center" vertical="center"/>
    </xf>
    <xf numFmtId="0" fontId="230" fillId="0" borderId="184" xfId="0" applyFont="1" applyBorder="1" applyAlignment="1">
      <alignment horizontal="center" vertical="center"/>
    </xf>
    <xf numFmtId="0" fontId="230" fillId="0" borderId="181" xfId="0" applyFont="1" applyBorder="1" applyAlignment="1">
      <alignment horizontal="center" vertical="center"/>
    </xf>
    <xf numFmtId="0" fontId="230" fillId="0" borderId="201" xfId="0" applyFont="1" applyBorder="1" applyAlignment="1">
      <alignment horizontal="center" vertical="center"/>
    </xf>
    <xf numFmtId="0" fontId="230" fillId="0" borderId="229" xfId="0" applyFont="1" applyBorder="1" applyAlignment="1">
      <alignment horizontal="center" vertical="center"/>
    </xf>
    <xf numFmtId="177" fontId="257" fillId="0" borderId="40" xfId="0" applyNumberFormat="1" applyFont="1" applyBorder="1" applyAlignment="1" applyProtection="1">
      <alignment horizontal="center" vertical="center"/>
      <protection locked="0"/>
    </xf>
    <xf numFmtId="177" fontId="257" fillId="0" borderId="98" xfId="0" applyNumberFormat="1" applyFont="1" applyBorder="1" applyAlignment="1" applyProtection="1">
      <alignment horizontal="center" vertical="center"/>
      <protection locked="0"/>
    </xf>
    <xf numFmtId="177" fontId="257" fillId="0" borderId="22" xfId="0" applyNumberFormat="1" applyFont="1" applyBorder="1" applyAlignment="1" applyProtection="1">
      <alignment horizontal="center" vertical="center"/>
      <protection locked="0"/>
    </xf>
    <xf numFmtId="177" fontId="257" fillId="0" borderId="30" xfId="0" applyNumberFormat="1" applyFont="1" applyBorder="1" applyAlignment="1" applyProtection="1">
      <alignment horizontal="center" vertical="center"/>
      <protection locked="0"/>
    </xf>
    <xf numFmtId="0" fontId="259" fillId="0" borderId="103" xfId="0" applyFont="1" applyBorder="1" applyAlignment="1" applyProtection="1">
      <alignment horizontal="left" vertical="center"/>
      <protection locked="0"/>
    </xf>
    <xf numFmtId="0" fontId="259" fillId="0" borderId="138" xfId="0" applyFont="1" applyBorder="1" applyAlignment="1" applyProtection="1">
      <alignment horizontal="left" vertical="center"/>
      <protection locked="0"/>
    </xf>
    <xf numFmtId="0" fontId="259" fillId="0" borderId="19" xfId="0" applyFont="1" applyBorder="1" applyAlignment="1" applyProtection="1">
      <alignment horizontal="left" vertical="center"/>
      <protection locked="0"/>
    </xf>
    <xf numFmtId="0" fontId="259" fillId="0" borderId="131" xfId="0" applyFont="1" applyBorder="1" applyAlignment="1" applyProtection="1">
      <alignment horizontal="left" vertical="center"/>
      <protection locked="0"/>
    </xf>
    <xf numFmtId="56" fontId="259" fillId="0" borderId="254" xfId="0" applyNumberFormat="1" applyFont="1" applyBorder="1" applyAlignment="1" applyProtection="1">
      <alignment horizontal="left" vertical="center"/>
      <protection locked="0"/>
    </xf>
    <xf numFmtId="0" fontId="259" fillId="0" borderId="254" xfId="0" applyFont="1" applyBorder="1" applyAlignment="1" applyProtection="1">
      <alignment horizontal="left" vertical="center"/>
      <protection locked="0"/>
    </xf>
    <xf numFmtId="0" fontId="259" fillId="0" borderId="255" xfId="0" applyFont="1" applyBorder="1" applyAlignment="1" applyProtection="1">
      <alignment horizontal="left" vertical="center"/>
      <protection locked="0"/>
    </xf>
    <xf numFmtId="9" fontId="257" fillId="0" borderId="22" xfId="0" applyNumberFormat="1" applyFont="1" applyBorder="1" applyAlignment="1" applyProtection="1">
      <alignment horizontal="center" vertical="center"/>
      <protection locked="0"/>
    </xf>
    <xf numFmtId="0" fontId="257" fillId="0" borderId="30" xfId="0" applyFont="1" applyBorder="1" applyAlignment="1" applyProtection="1">
      <alignment horizontal="center" vertical="center"/>
      <protection locked="0"/>
    </xf>
    <xf numFmtId="0" fontId="256" fillId="0" borderId="21" xfId="0" applyFont="1" applyBorder="1" applyAlignment="1">
      <alignment horizontal="left" vertical="center"/>
    </xf>
    <xf numFmtId="0" fontId="256" fillId="0" borderId="32" xfId="0" applyFont="1" applyBorder="1" applyAlignment="1">
      <alignment horizontal="left" vertical="center"/>
    </xf>
    <xf numFmtId="0" fontId="257" fillId="0" borderId="40" xfId="0" applyFont="1" applyBorder="1" applyAlignment="1" applyProtection="1">
      <alignment horizontal="left" vertical="center"/>
      <protection locked="0"/>
    </xf>
    <xf numFmtId="0" fontId="257" fillId="0" borderId="0" xfId="0" applyFont="1" applyBorder="1" applyAlignment="1" applyProtection="1">
      <alignment horizontal="left" vertical="center"/>
      <protection locked="0"/>
    </xf>
    <xf numFmtId="0" fontId="257" fillId="0" borderId="98" xfId="0" applyFont="1" applyBorder="1" applyAlignment="1" applyProtection="1">
      <alignment horizontal="left" vertical="center"/>
      <protection locked="0"/>
    </xf>
    <xf numFmtId="0" fontId="257" fillId="0" borderId="22" xfId="0" applyFont="1" applyBorder="1" applyAlignment="1" applyProtection="1">
      <alignment horizontal="left" vertical="center"/>
      <protection locked="0"/>
    </xf>
    <xf numFmtId="0" fontId="257" fillId="0" borderId="20" xfId="0" applyFont="1" applyBorder="1" applyAlignment="1" applyProtection="1">
      <alignment horizontal="left" vertical="center"/>
      <protection locked="0"/>
    </xf>
    <xf numFmtId="0" fontId="257" fillId="0" borderId="30" xfId="0" applyFont="1" applyBorder="1" applyAlignment="1" applyProtection="1">
      <alignment horizontal="left" vertical="center"/>
      <protection locked="0"/>
    </xf>
    <xf numFmtId="0" fontId="257" fillId="0" borderId="60" xfId="0" applyFont="1" applyBorder="1" applyAlignment="1" applyProtection="1">
      <alignment horizontal="center" vertical="center"/>
      <protection locked="0"/>
    </xf>
    <xf numFmtId="0" fontId="257" fillId="0" borderId="48" xfId="0" applyFont="1" applyBorder="1" applyAlignment="1" applyProtection="1">
      <alignment horizontal="center" vertical="center"/>
      <protection locked="0"/>
    </xf>
    <xf numFmtId="38" fontId="258" fillId="0" borderId="40" xfId="0" applyNumberFormat="1" applyFont="1" applyBorder="1" applyAlignment="1" applyProtection="1">
      <alignment horizontal="right" vertical="center"/>
      <protection locked="0"/>
    </xf>
    <xf numFmtId="0" fontId="258" fillId="0" borderId="98" xfId="0" applyFont="1" applyBorder="1" applyAlignment="1" applyProtection="1">
      <alignment horizontal="right" vertical="center"/>
      <protection locked="0"/>
    </xf>
    <xf numFmtId="0" fontId="258" fillId="0" borderId="22" xfId="0" applyFont="1" applyBorder="1" applyAlignment="1" applyProtection="1">
      <alignment horizontal="right" vertical="center"/>
      <protection locked="0"/>
    </xf>
    <xf numFmtId="0" fontId="258" fillId="0" borderId="30" xfId="0" applyFont="1" applyBorder="1" applyAlignment="1" applyProtection="1">
      <alignment horizontal="righ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99">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fgColor indexed="64"/>
          <bgColor indexed="13"/>
        </patternFill>
      </fill>
    </dxf>
    <dxf>
      <fill>
        <patternFill>
          <bgColor indexed="13"/>
        </patternFill>
      </fill>
    </dxf>
    <dxf>
      <fill>
        <patternFill patternType="solid">
          <bgColor indexed="13"/>
        </patternFill>
      </fill>
    </dxf>
    <dxf>
      <fill>
        <patternFill>
          <bgColor indexed="13"/>
        </patternFill>
      </fill>
    </dxf>
    <dxf>
      <fill>
        <patternFill patternType="lightGrid"/>
      </fill>
    </dxf>
    <dxf>
      <fill>
        <patternFill patternType="lightGrid">
          <bgColor indexed="65"/>
        </patternFill>
      </fill>
    </dxf>
    <dxf>
      <fill>
        <patternFill>
          <bgColor indexed="13"/>
        </patternFill>
      </fill>
    </dxf>
    <dxf>
      <fill>
        <patternFill patternType="lightGrid">
          <bgColor indexed="65"/>
        </patternFill>
      </fill>
    </dxf>
    <dxf>
      <fill>
        <patternFill>
          <bgColor indexed="13"/>
        </patternFill>
      </fill>
    </dxf>
    <dxf>
      <fill>
        <patternFill>
          <bgColor indexed="13"/>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352425</xdr:colOff>
      <xdr:row>9</xdr:row>
      <xdr:rowOff>28575</xdr:rowOff>
    </xdr:from>
    <xdr:to>
      <xdr:col>8</xdr:col>
      <xdr:colOff>400050</xdr:colOff>
      <xdr:row>9</xdr:row>
      <xdr:rowOff>438150</xdr:rowOff>
    </xdr:to>
    <xdr:sp macro="" textlink="">
      <xdr:nvSpPr>
        <xdr:cNvPr id="6145" name="WordArt 1" descr="大理石 (白)">
          <a:extLst>
            <a:ext uri="{FF2B5EF4-FFF2-40B4-BE49-F238E27FC236}">
              <a16:creationId xmlns:a16="http://schemas.microsoft.com/office/drawing/2014/main" id="{B95C6025-72D8-46B8-8D47-5038B2542A13}"/>
            </a:ext>
          </a:extLst>
        </xdr:cNvPr>
        <xdr:cNvSpPr>
          <a:spLocks noChangeArrowheads="1" noChangeShapeType="1" noTextEdit="1"/>
        </xdr:cNvSpPr>
      </xdr:nvSpPr>
      <xdr:spPr bwMode="auto">
        <a:xfrm>
          <a:off x="2838450" y="1590675"/>
          <a:ext cx="4191000" cy="409575"/>
        </a:xfrm>
        <a:prstGeom prst="rect">
          <a:avLst/>
        </a:prstGeom>
      </xdr:spPr>
      <xdr:txBody>
        <a:bodyPr wrap="none" fromWordAr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ja-JP" altLang="en-US" sz="3200" kern="10" spc="0">
              <a:ln w="9525">
                <a:round/>
                <a:headEnd/>
                <a:tailEnd/>
              </a:ln>
              <a:blipFill dpi="0" rotWithShape="0">
                <a:blip xmlns:r="http://schemas.openxmlformats.org/officeDocument/2006/relationships" r:embed="rId1"/>
                <a:srcRect/>
                <a:tile tx="0" ty="0" sx="100000" sy="100000" flip="none" algn="tl"/>
              </a:blipFill>
              <a:effectLst/>
              <a:latin typeface="ＭＳ Ｐゴシック"/>
              <a:ea typeface="ＭＳ Ｐゴシック"/>
            </a:rPr>
            <a:t>宮城県新聞折込部数表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5</xdr:row>
      <xdr:rowOff>47626</xdr:rowOff>
    </xdr:from>
    <xdr:to>
      <xdr:col>6</xdr:col>
      <xdr:colOff>561975</xdr:colOff>
      <xdr:row>6</xdr:row>
      <xdr:rowOff>142876</xdr:rowOff>
    </xdr:to>
    <xdr:sp macro="" textlink="">
      <xdr:nvSpPr>
        <xdr:cNvPr id="2" name="フローチャート: 処理 1">
          <a:extLst>
            <a:ext uri="{FF2B5EF4-FFF2-40B4-BE49-F238E27FC236}">
              <a16:creationId xmlns:a16="http://schemas.microsoft.com/office/drawing/2014/main" id="{E0762382-9C43-42A5-BEFD-0AFB1204A271}"/>
            </a:ext>
          </a:extLst>
        </xdr:cNvPr>
        <xdr:cNvSpPr/>
      </xdr:nvSpPr>
      <xdr:spPr bwMode="auto">
        <a:xfrm>
          <a:off x="3924300" y="1095376"/>
          <a:ext cx="1143000" cy="304800"/>
        </a:xfrm>
        <a:prstGeom prst="flowChartProcess">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 </a:t>
          </a:r>
          <a:r>
            <a:rPr kumimoji="1" lang="ja-JP" altLang="en-US" sz="1000"/>
            <a:t>河北各店に統合</a:t>
          </a:r>
          <a:endParaRPr kumimoji="1" lang="ja-JP" altLang="en-US" sz="1100"/>
        </a:p>
      </xdr:txBody>
    </xdr:sp>
    <xdr:clientData/>
  </xdr:twoCellAnchor>
  <xdr:twoCellAnchor>
    <xdr:from>
      <xdr:col>5</xdr:col>
      <xdr:colOff>180975</xdr:colOff>
      <xdr:row>20</xdr:row>
      <xdr:rowOff>47625</xdr:rowOff>
    </xdr:from>
    <xdr:to>
      <xdr:col>6</xdr:col>
      <xdr:colOff>628650</xdr:colOff>
      <xdr:row>20</xdr:row>
      <xdr:rowOff>200025</xdr:rowOff>
    </xdr:to>
    <xdr:sp macro="" textlink="">
      <xdr:nvSpPr>
        <xdr:cNvPr id="3" name="フローチャート: 処理 2">
          <a:extLst>
            <a:ext uri="{FF2B5EF4-FFF2-40B4-BE49-F238E27FC236}">
              <a16:creationId xmlns:a16="http://schemas.microsoft.com/office/drawing/2014/main" id="{85B8CF5F-1DC9-4E35-A84A-54062991D4FE}"/>
            </a:ext>
          </a:extLst>
        </xdr:cNvPr>
        <xdr:cNvSpPr/>
      </xdr:nvSpPr>
      <xdr:spPr bwMode="auto">
        <a:xfrm>
          <a:off x="3990975" y="4067175"/>
          <a:ext cx="1143000" cy="152400"/>
        </a:xfrm>
        <a:prstGeom prst="flowChartProcess">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 </a:t>
          </a:r>
          <a:r>
            <a:rPr kumimoji="1" lang="ja-JP" altLang="en-US" sz="1000" b="0" i="0" u="none" strike="noStrike" kern="0" cap="none" spc="0" normalizeH="0" baseline="0" noProof="0">
              <a:ln>
                <a:noFill/>
              </a:ln>
              <a:solidFill>
                <a:sysClr val="windowText" lastClr="000000"/>
              </a:solidFill>
              <a:effectLst/>
              <a:uLnTx/>
              <a:uFillTx/>
            </a:rPr>
            <a:t>河北各店に統合</a:t>
          </a: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91\03&#20185;&#21488;&#21942;&#26989;&#25152;\Documents%20and%20Settings\sen\Local%20Settings\Temporary%20Internet%20Files\OLKD\&#23470;&#22478;&#30476;&#37096;&#25968;&#34920;&#65288;&#20874;&#23376;&#65289;&#24179;&#25104;23&#24180;11&#26376;16&#26085;&#25913;&#27491;_&#20445;&#3570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取扱注意事項"/>
      <sheetName val="市・郡"/>
      <sheetName val="市内河北"/>
      <sheetName val="東京紙"/>
      <sheetName val="近郊"/>
      <sheetName val="仙南"/>
      <sheetName val="大崎"/>
      <sheetName val="石巻"/>
      <sheetName val="栗原"/>
      <sheetName val="気仙沼"/>
      <sheetName val="一関･両磐・高田"/>
      <sheetName val="市内河北夕刊"/>
      <sheetName val="河北パワーＰ"/>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
  <sheetViews>
    <sheetView tabSelected="1" view="pageBreakPreview" zoomScale="75" zoomScaleNormal="75" zoomScaleSheetLayoutView="75" workbookViewId="0">
      <selection activeCell="A13" sqref="A13:L13"/>
    </sheetView>
  </sheetViews>
  <sheetFormatPr defaultRowHeight="13.5"/>
  <cols>
    <col min="1" max="14" width="10.875" style="3" customWidth="1"/>
    <col min="15" max="16384" width="9" style="3"/>
  </cols>
  <sheetData>
    <row r="1" spans="1:20">
      <c r="A1" s="3" t="s">
        <v>538</v>
      </c>
    </row>
    <row r="5" spans="1:20">
      <c r="N5" s="266"/>
      <c r="O5" s="265"/>
      <c r="P5" s="265"/>
      <c r="Q5" s="265"/>
      <c r="R5" s="265"/>
      <c r="S5" s="265"/>
      <c r="T5" s="265"/>
    </row>
    <row r="8" spans="1:20" ht="14.25" thickBot="1"/>
    <row r="9" spans="1:20" ht="14.25" thickTop="1">
      <c r="D9" s="4"/>
      <c r="E9" s="5"/>
      <c r="F9" s="5"/>
      <c r="G9" s="5"/>
      <c r="H9" s="5"/>
      <c r="I9" s="6"/>
      <c r="J9" s="7"/>
      <c r="K9" s="7"/>
    </row>
    <row r="10" spans="1:20" s="12" customFormat="1" ht="36" customHeight="1">
      <c r="A10" s="8"/>
      <c r="B10" s="8"/>
      <c r="C10" s="8"/>
      <c r="D10" s="9"/>
      <c r="E10" s="8"/>
      <c r="F10" s="8"/>
      <c r="G10" s="8"/>
      <c r="H10" s="8"/>
      <c r="I10" s="10"/>
      <c r="J10" s="8"/>
      <c r="K10" s="8"/>
      <c r="L10" s="8"/>
      <c r="M10" s="11"/>
      <c r="N10" s="11"/>
    </row>
    <row r="11" spans="1:20" ht="14.25" thickBot="1">
      <c r="D11" s="13"/>
      <c r="E11" s="14"/>
      <c r="F11" s="14"/>
      <c r="G11" s="14"/>
      <c r="H11" s="14"/>
      <c r="I11" s="15"/>
      <c r="J11" s="7"/>
      <c r="K11" s="7"/>
    </row>
    <row r="12" spans="1:20" ht="14.25" thickTop="1"/>
    <row r="13" spans="1:20" ht="21">
      <c r="A13" s="1938">
        <f>市・郡!A1</f>
        <v>44682</v>
      </c>
      <c r="B13" s="1938"/>
      <c r="C13" s="1938"/>
      <c r="D13" s="1938"/>
      <c r="E13" s="1938"/>
      <c r="F13" s="1938"/>
      <c r="G13" s="1938"/>
      <c r="H13" s="1938"/>
      <c r="I13" s="1938"/>
      <c r="J13" s="1938"/>
      <c r="K13" s="1938"/>
      <c r="L13" s="1938"/>
      <c r="M13" s="16"/>
      <c r="N13" s="16"/>
    </row>
    <row r="15" spans="1:20" ht="14.25">
      <c r="A15" s="1941"/>
      <c r="B15" s="1941"/>
      <c r="C15" s="1941"/>
      <c r="D15" s="1941"/>
      <c r="E15" s="1941"/>
      <c r="F15" s="1941"/>
      <c r="G15" s="1941"/>
      <c r="H15" s="1941"/>
      <c r="I15" s="1941"/>
      <c r="J15" s="1941"/>
      <c r="K15" s="1941"/>
      <c r="L15" s="1941"/>
    </row>
    <row r="16" spans="1:20">
      <c r="D16" s="273"/>
      <c r="E16" s="273"/>
      <c r="F16" s="273"/>
      <c r="G16" s="273"/>
      <c r="H16" s="273"/>
      <c r="I16" s="273"/>
    </row>
    <row r="17" spans="1:9">
      <c r="D17" s="274"/>
      <c r="E17" s="274"/>
      <c r="F17" s="274"/>
      <c r="G17" s="274"/>
      <c r="H17" s="274"/>
      <c r="I17" s="274"/>
    </row>
    <row r="18" spans="1:9">
      <c r="D18" s="274"/>
      <c r="E18" s="274"/>
      <c r="F18" s="274"/>
      <c r="G18" s="274"/>
      <c r="H18" s="274"/>
      <c r="I18" s="274"/>
    </row>
    <row r="19" spans="1:9">
      <c r="D19" s="274"/>
      <c r="E19" s="274"/>
      <c r="F19" s="274"/>
      <c r="G19" s="274"/>
      <c r="H19" s="274"/>
      <c r="I19" s="274"/>
    </row>
    <row r="20" spans="1:9">
      <c r="D20" s="274"/>
      <c r="E20" s="274"/>
      <c r="F20" s="274"/>
      <c r="G20" s="274"/>
      <c r="H20" s="274"/>
      <c r="I20" s="274"/>
    </row>
    <row r="25" spans="1:9">
      <c r="E25" s="1939" t="s">
        <v>595</v>
      </c>
      <c r="F25" s="1939"/>
      <c r="G25" s="1939"/>
      <c r="H25" s="1939"/>
    </row>
    <row r="26" spans="1:9">
      <c r="E26" s="1939"/>
      <c r="F26" s="1939"/>
      <c r="G26" s="1939"/>
      <c r="H26" s="1939"/>
    </row>
    <row r="27" spans="1:9">
      <c r="E27" s="1940" t="s">
        <v>515</v>
      </c>
      <c r="F27" s="1940"/>
      <c r="G27" s="1940"/>
      <c r="H27" s="1940"/>
    </row>
    <row r="28" spans="1:9" ht="17.25">
      <c r="E28" s="32"/>
      <c r="F28" s="1937" t="s">
        <v>540</v>
      </c>
      <c r="G28" s="1937"/>
      <c r="H28" s="32"/>
    </row>
    <row r="29" spans="1:9" ht="17.25">
      <c r="E29" s="32"/>
      <c r="F29" s="1937" t="s">
        <v>541</v>
      </c>
      <c r="G29" s="1937"/>
      <c r="H29" s="32"/>
    </row>
    <row r="31" spans="1:9">
      <c r="A31" s="3" t="s">
        <v>539</v>
      </c>
    </row>
  </sheetData>
  <sheetProtection password="C536" sheet="1"/>
  <mergeCells count="6">
    <mergeCell ref="F28:G28"/>
    <mergeCell ref="F29:G29"/>
    <mergeCell ref="A13:L13"/>
    <mergeCell ref="E25:H26"/>
    <mergeCell ref="E27:H27"/>
    <mergeCell ref="A15:L15"/>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51"/>
  <sheetViews>
    <sheetView showZeros="0" view="pageBreakPreview" zoomScaleNormal="100" workbookViewId="0">
      <selection activeCell="I12" sqref="I12"/>
    </sheetView>
  </sheetViews>
  <sheetFormatPr defaultRowHeight="11.25"/>
  <cols>
    <col min="1" max="1" width="3.375" style="21" customWidth="1"/>
    <col min="2" max="2" width="6.75" style="21" customWidth="1"/>
    <col min="3" max="3" width="9.375" style="21" customWidth="1"/>
    <col min="4" max="4" width="2.125" style="1841" customWidth="1"/>
    <col min="5" max="5" width="6.625" style="21" customWidth="1"/>
    <col min="6" max="6" width="9.125" style="21" customWidth="1"/>
    <col min="7" max="7" width="12.875" style="21" customWidth="1"/>
    <col min="8" max="8" width="1.375" style="21" customWidth="1"/>
    <col min="9" max="9" width="6.625" style="21" customWidth="1"/>
    <col min="10" max="10" width="9.125" style="21" customWidth="1"/>
    <col min="11" max="11" width="6.625" style="21" customWidth="1"/>
    <col min="12" max="12" width="1.25" style="21" customWidth="1"/>
    <col min="13" max="13" width="6.625" style="21" customWidth="1"/>
    <col min="14" max="14" width="9.125" style="21" customWidth="1"/>
    <col min="15" max="15" width="6.5" style="21" customWidth="1"/>
    <col min="16" max="16" width="1.25" style="21" customWidth="1"/>
    <col min="17" max="17" width="6.625" style="21" customWidth="1"/>
    <col min="18" max="18" width="9.125" style="21" customWidth="1"/>
    <col min="19" max="21" width="6.625" style="21" customWidth="1"/>
    <col min="22" max="22" width="9.125" style="21" customWidth="1"/>
    <col min="23" max="23" width="6.625" style="21" customWidth="1"/>
    <col min="24" max="24" width="1.25" style="21" customWidth="1"/>
    <col min="25" max="25" width="6.625" style="21" customWidth="1"/>
    <col min="26" max="26" width="7.1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85" t="str">
        <f>仙南!A1</f>
        <v>2022年</v>
      </c>
      <c r="B1" s="2285"/>
      <c r="C1" s="2289" t="s">
        <v>319</v>
      </c>
      <c r="D1" s="2290"/>
      <c r="E1" s="2178">
        <f>市内河北!E1</f>
        <v>0</v>
      </c>
      <c r="F1" s="2178"/>
      <c r="G1" s="1080"/>
      <c r="H1" s="1957" t="s">
        <v>38</v>
      </c>
      <c r="I1" s="1971"/>
      <c r="J1" s="1971"/>
      <c r="K1" s="1972"/>
      <c r="L1" s="2338" t="s">
        <v>162</v>
      </c>
      <c r="M1" s="2339"/>
      <c r="N1" s="2339"/>
      <c r="O1" s="2340"/>
      <c r="P1" s="1957" t="s">
        <v>40</v>
      </c>
      <c r="Q1" s="1972"/>
      <c r="R1" s="1957" t="s">
        <v>272</v>
      </c>
      <c r="S1" s="1993">
        <f>仙南!S1</f>
        <v>0</v>
      </c>
      <c r="T1" s="1993"/>
      <c r="U1" s="1994"/>
      <c r="V1" s="2355" t="s">
        <v>41</v>
      </c>
      <c r="W1" s="2290"/>
      <c r="X1" s="2290"/>
      <c r="Y1" s="2290"/>
      <c r="Z1" s="2356"/>
      <c r="AA1" s="1245"/>
      <c r="AB1" s="1214"/>
    </row>
    <row r="2" spans="1:69" ht="18" customHeight="1">
      <c r="A2" s="2291">
        <f>仙南!A2</f>
        <v>44682</v>
      </c>
      <c r="B2" s="2292"/>
      <c r="C2" s="1959">
        <f>仙南!C2</f>
        <v>0</v>
      </c>
      <c r="D2" s="2665"/>
      <c r="E2" s="2665"/>
      <c r="F2" s="2665"/>
      <c r="G2" s="2666"/>
      <c r="H2" s="1975">
        <f>仙南!H2</f>
        <v>0</v>
      </c>
      <c r="I2" s="1976"/>
      <c r="J2" s="1976"/>
      <c r="K2" s="1977"/>
      <c r="L2" s="1975">
        <f>仙南!L2</f>
        <v>0</v>
      </c>
      <c r="M2" s="1976"/>
      <c r="N2" s="1976"/>
      <c r="O2" s="1977"/>
      <c r="P2" s="2278">
        <f>仙南!P2</f>
        <v>0</v>
      </c>
      <c r="Q2" s="2279"/>
      <c r="R2" s="2680"/>
      <c r="S2" s="1995"/>
      <c r="T2" s="1995"/>
      <c r="U2" s="1996"/>
      <c r="V2" s="2164">
        <f>仙南!V2</f>
        <v>0</v>
      </c>
      <c r="W2" s="2165"/>
      <c r="X2" s="2165"/>
      <c r="Y2" s="2165"/>
      <c r="Z2" s="2166"/>
      <c r="AA2" s="1246"/>
      <c r="AB2" s="1247">
        <v>5</v>
      </c>
    </row>
    <row r="3" spans="1:69" ht="15.75" customHeight="1">
      <c r="A3" s="2286" t="s">
        <v>280</v>
      </c>
      <c r="B3" s="2287"/>
      <c r="C3" s="2667"/>
      <c r="D3" s="2668"/>
      <c r="E3" s="2668"/>
      <c r="F3" s="2668"/>
      <c r="G3" s="2669"/>
      <c r="H3" s="2158"/>
      <c r="I3" s="2126"/>
      <c r="J3" s="2126"/>
      <c r="K3" s="2127"/>
      <c r="L3" s="2158"/>
      <c r="M3" s="2126"/>
      <c r="N3" s="2126"/>
      <c r="O3" s="2127"/>
      <c r="P3" s="2280"/>
      <c r="Q3" s="2281"/>
      <c r="R3" s="1081" t="s">
        <v>148</v>
      </c>
      <c r="S3" s="2282">
        <f>SUM(F32,J32,N32,V10)</f>
        <v>0</v>
      </c>
      <c r="T3" s="2283"/>
      <c r="U3" s="2284"/>
      <c r="V3" s="2167"/>
      <c r="W3" s="2168"/>
      <c r="X3" s="2168"/>
      <c r="Y3" s="2168"/>
      <c r="Z3" s="2169"/>
      <c r="AA3" s="1218"/>
      <c r="AB3" s="1214"/>
    </row>
    <row r="4" spans="1:69" ht="18" customHeight="1">
      <c r="A4" s="1082"/>
      <c r="B4" s="1082"/>
      <c r="C4" s="320" t="s">
        <v>449</v>
      </c>
      <c r="D4" s="1820"/>
      <c r="E4" s="1085"/>
      <c r="F4" s="1085"/>
      <c r="G4" s="1085"/>
      <c r="H4" s="1085"/>
      <c r="I4" s="1085"/>
      <c r="J4" s="1085"/>
      <c r="K4" s="1086"/>
      <c r="L4" s="2678" t="s">
        <v>263</v>
      </c>
      <c r="M4" s="2679"/>
      <c r="N4" s="2224">
        <f>仙南!N4</f>
        <v>0</v>
      </c>
      <c r="O4" s="2224"/>
      <c r="P4" s="2224"/>
      <c r="Q4" s="2224"/>
      <c r="R4" s="2224"/>
      <c r="S4" s="2224"/>
      <c r="T4" s="2224"/>
      <c r="U4" s="2225"/>
      <c r="V4" s="2514" t="s">
        <v>42</v>
      </c>
      <c r="W4" s="2515"/>
      <c r="X4" s="2516"/>
      <c r="Y4" s="2512" t="s">
        <v>43</v>
      </c>
      <c r="Z4" s="2513"/>
      <c r="AA4" s="1218"/>
      <c r="AB4" s="1214"/>
    </row>
    <row r="5" spans="1:69" ht="15" customHeight="1" thickBot="1">
      <c r="A5" s="1082"/>
      <c r="B5" s="1082"/>
      <c r="C5" s="321" t="s">
        <v>408</v>
      </c>
      <c r="D5" s="1832"/>
      <c r="E5" s="1248"/>
      <c r="F5" s="1248"/>
      <c r="G5" s="1089" t="s">
        <v>588</v>
      </c>
      <c r="H5" s="1248"/>
      <c r="I5" s="1248"/>
      <c r="J5" s="1248"/>
      <c r="K5" s="1249"/>
      <c r="L5" s="2670" t="s">
        <v>165</v>
      </c>
      <c r="M5" s="2671"/>
      <c r="N5" s="2216">
        <f>仙南!N5</f>
        <v>0</v>
      </c>
      <c r="O5" s="2216"/>
      <c r="P5" s="2216"/>
      <c r="Q5" s="2216"/>
      <c r="R5" s="2216"/>
      <c r="S5" s="2216"/>
      <c r="T5" s="2216"/>
      <c r="U5" s="2301"/>
      <c r="V5" s="2148">
        <f>仙南!V5</f>
        <v>0</v>
      </c>
      <c r="W5" s="2517"/>
      <c r="X5" s="2149"/>
      <c r="Y5" s="2148">
        <f>仙南!Y5</f>
        <v>0</v>
      </c>
      <c r="Z5" s="2150"/>
      <c r="AA5" s="1218"/>
      <c r="AB5" s="1250"/>
    </row>
    <row r="6" spans="1:69" ht="20.100000000000001" customHeight="1" thickTop="1" thickBot="1">
      <c r="A6" s="1202" t="s">
        <v>44</v>
      </c>
      <c r="B6" s="1251"/>
      <c r="C6" s="1066" t="s">
        <v>264</v>
      </c>
      <c r="D6" s="2466" t="s">
        <v>45</v>
      </c>
      <c r="E6" s="2466"/>
      <c r="F6" s="1252" t="s">
        <v>369</v>
      </c>
      <c r="G6" s="1915" t="s">
        <v>265</v>
      </c>
      <c r="H6" s="2676" t="s">
        <v>45</v>
      </c>
      <c r="I6" s="2677"/>
      <c r="J6" s="1916" t="s">
        <v>369</v>
      </c>
      <c r="K6" s="1067" t="s">
        <v>267</v>
      </c>
      <c r="L6" s="2648" t="s">
        <v>45</v>
      </c>
      <c r="M6" s="2649"/>
      <c r="N6" s="1252" t="s">
        <v>369</v>
      </c>
      <c r="O6" s="1067" t="s">
        <v>268</v>
      </c>
      <c r="P6" s="2648" t="s">
        <v>45</v>
      </c>
      <c r="Q6" s="2649"/>
      <c r="R6" s="1845" t="s">
        <v>369</v>
      </c>
      <c r="S6" s="1565" t="s">
        <v>371</v>
      </c>
      <c r="T6" s="2466" t="s">
        <v>45</v>
      </c>
      <c r="U6" s="2466"/>
      <c r="V6" s="1252" t="s">
        <v>369</v>
      </c>
      <c r="W6" s="1067"/>
      <c r="X6" s="2466"/>
      <c r="Y6" s="2466"/>
      <c r="Z6" s="1253"/>
      <c r="AA6" s="1254"/>
      <c r="AB6" s="2578" t="s">
        <v>397</v>
      </c>
      <c r="AC6" s="24"/>
      <c r="AD6" s="24"/>
      <c r="AE6" s="24"/>
      <c r="AF6" s="38"/>
    </row>
    <row r="7" spans="1:69" ht="20.100000000000001" customHeight="1" thickTop="1">
      <c r="A7" s="2545" t="s">
        <v>347</v>
      </c>
      <c r="B7" s="2656" t="s">
        <v>342</v>
      </c>
      <c r="C7" s="1810" t="s">
        <v>828</v>
      </c>
      <c r="D7" s="1821" t="s">
        <v>171</v>
      </c>
      <c r="E7" s="1816">
        <v>8000</v>
      </c>
      <c r="F7" s="424"/>
      <c r="G7" s="1928" t="s">
        <v>958</v>
      </c>
      <c r="H7" s="1929" t="s">
        <v>946</v>
      </c>
      <c r="I7" s="1930">
        <v>800</v>
      </c>
      <c r="J7" s="1919"/>
      <c r="K7" s="2658" t="s">
        <v>603</v>
      </c>
      <c r="L7" s="1256"/>
      <c r="M7" s="2562">
        <v>3200</v>
      </c>
      <c r="N7" s="2581">
        <v>0</v>
      </c>
      <c r="O7" s="2315"/>
      <c r="P7" s="2608"/>
      <c r="Q7" s="2307"/>
      <c r="R7" s="2559"/>
      <c r="S7" s="2681" t="s">
        <v>282</v>
      </c>
      <c r="T7" s="2673"/>
      <c r="U7" s="2562">
        <v>6700</v>
      </c>
      <c r="V7" s="2327"/>
      <c r="W7" s="1257"/>
      <c r="X7" s="1068"/>
      <c r="Y7" s="1258"/>
      <c r="Z7" s="1259"/>
      <c r="AA7" s="1254"/>
      <c r="AB7" s="2578"/>
      <c r="AC7" s="24"/>
      <c r="AD7" s="24"/>
      <c r="AE7" s="24"/>
      <c r="AF7" s="38"/>
    </row>
    <row r="8" spans="1:69" ht="21" customHeight="1">
      <c r="A8" s="2546"/>
      <c r="B8" s="2657"/>
      <c r="C8" s="2548" t="s">
        <v>829</v>
      </c>
      <c r="D8" s="2551" t="s">
        <v>171</v>
      </c>
      <c r="E8" s="2554">
        <f>U19</f>
        <v>7100</v>
      </c>
      <c r="F8" s="2557">
        <f>V19</f>
        <v>0</v>
      </c>
      <c r="G8" s="1931" t="s">
        <v>959</v>
      </c>
      <c r="H8" s="1932" t="s">
        <v>946</v>
      </c>
      <c r="I8" s="1933">
        <v>600</v>
      </c>
      <c r="J8" s="297"/>
      <c r="K8" s="2634"/>
      <c r="L8" s="1260" t="s">
        <v>171</v>
      </c>
      <c r="M8" s="2563"/>
      <c r="N8" s="2582"/>
      <c r="O8" s="2316"/>
      <c r="P8" s="2609"/>
      <c r="Q8" s="2308"/>
      <c r="R8" s="2560"/>
      <c r="S8" s="2682"/>
      <c r="T8" s="2674"/>
      <c r="U8" s="2563"/>
      <c r="V8" s="2328"/>
      <c r="W8" s="1261"/>
      <c r="X8" s="1069"/>
      <c r="Y8" s="346"/>
      <c r="Z8" s="1262"/>
      <c r="AA8" s="1254"/>
      <c r="AB8" s="2578"/>
      <c r="AC8" s="40"/>
      <c r="AD8" s="40"/>
      <c r="AE8" s="40"/>
      <c r="AF8" s="38"/>
      <c r="AG8" s="40"/>
    </row>
    <row r="9" spans="1:69" s="40" customFormat="1" ht="21" customHeight="1" thickBot="1">
      <c r="A9" s="2546"/>
      <c r="B9" s="1263" t="s">
        <v>343</v>
      </c>
      <c r="C9" s="2549"/>
      <c r="D9" s="2552"/>
      <c r="E9" s="2555"/>
      <c r="F9" s="2557"/>
      <c r="G9" s="1934" t="s">
        <v>960</v>
      </c>
      <c r="H9" s="1935" t="s">
        <v>946</v>
      </c>
      <c r="I9" s="1936">
        <v>50</v>
      </c>
      <c r="J9" s="1920"/>
      <c r="K9" s="2634"/>
      <c r="L9" s="186"/>
      <c r="M9" s="2563"/>
      <c r="N9" s="2582"/>
      <c r="O9" s="1827" t="s">
        <v>160</v>
      </c>
      <c r="P9" s="1521"/>
      <c r="Q9" s="304"/>
      <c r="R9" s="2561"/>
      <c r="S9" s="2683"/>
      <c r="T9" s="2675"/>
      <c r="U9" s="2564"/>
      <c r="V9" s="2329"/>
      <c r="W9" s="1264"/>
      <c r="X9" s="1069"/>
      <c r="Y9" s="346"/>
      <c r="Z9" s="1262"/>
      <c r="AA9" s="1265"/>
      <c r="AB9" s="2578"/>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1" customHeight="1" thickTop="1" thickBot="1">
      <c r="A10" s="2546"/>
      <c r="B10" s="1270" t="s">
        <v>344</v>
      </c>
      <c r="C10" s="2550"/>
      <c r="D10" s="2553"/>
      <c r="E10" s="2556"/>
      <c r="F10" s="2558"/>
      <c r="G10" s="1917"/>
      <c r="H10" s="1918"/>
      <c r="I10" s="341"/>
      <c r="J10" s="306"/>
      <c r="K10" s="1843"/>
      <c r="L10" s="1844"/>
      <c r="M10" s="1267"/>
      <c r="N10" s="297"/>
      <c r="O10" s="419" t="s">
        <v>270</v>
      </c>
      <c r="P10" s="1273"/>
      <c r="Q10" s="1274">
        <f>Q7</f>
        <v>0</v>
      </c>
      <c r="R10" s="1846">
        <f>R7</f>
        <v>0</v>
      </c>
      <c r="S10" s="1847" t="s">
        <v>270</v>
      </c>
      <c r="T10" s="1273"/>
      <c r="U10" s="1275">
        <f>U7</f>
        <v>6700</v>
      </c>
      <c r="V10" s="1241">
        <f>V7</f>
        <v>0</v>
      </c>
      <c r="W10" s="419"/>
      <c r="X10" s="1273"/>
      <c r="Y10" s="1274"/>
      <c r="Z10" s="1276"/>
      <c r="AA10" s="1265"/>
      <c r="AB10" s="2578"/>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1" customHeight="1" thickTop="1">
      <c r="A11" s="2546"/>
      <c r="B11" s="2672" t="s">
        <v>345</v>
      </c>
      <c r="C11" s="1266" t="s">
        <v>73</v>
      </c>
      <c r="D11" s="1833" t="s">
        <v>50</v>
      </c>
      <c r="E11" s="1267">
        <v>1450</v>
      </c>
      <c r="F11" s="353"/>
      <c r="G11" s="1738" t="s">
        <v>160</v>
      </c>
      <c r="H11" s="222"/>
      <c r="I11" s="355"/>
      <c r="J11" s="324"/>
      <c r="K11" s="1828"/>
      <c r="L11" s="326"/>
      <c r="M11" s="355"/>
      <c r="N11" s="349"/>
      <c r="AA11" s="177"/>
      <c r="AB11" s="2578"/>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1" customHeight="1">
      <c r="A12" s="2546"/>
      <c r="B12" s="2657"/>
      <c r="C12" s="1266" t="s">
        <v>745</v>
      </c>
      <c r="D12" s="1833" t="s">
        <v>50</v>
      </c>
      <c r="E12" s="1267">
        <v>1350</v>
      </c>
      <c r="F12" s="353"/>
      <c r="G12" s="1739" t="s">
        <v>160</v>
      </c>
      <c r="H12" s="319"/>
      <c r="I12" s="304"/>
      <c r="J12" s="311"/>
      <c r="K12" s="1829"/>
      <c r="L12" s="183"/>
      <c r="M12" s="304"/>
      <c r="N12" s="305"/>
      <c r="O12" s="293"/>
      <c r="P12" s="1509"/>
      <c r="Q12" s="304"/>
      <c r="R12" s="1823"/>
      <c r="S12" s="176"/>
      <c r="T12" s="176"/>
      <c r="U12" s="304"/>
      <c r="V12" s="1824"/>
      <c r="W12" s="176"/>
      <c r="X12" s="176"/>
      <c r="Y12" s="177"/>
      <c r="Z12" s="1823"/>
      <c r="AA12" s="177"/>
      <c r="AB12" s="2578"/>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1" customHeight="1">
      <c r="A13" s="2546"/>
      <c r="B13" s="931" t="s">
        <v>346</v>
      </c>
      <c r="C13" s="1268" t="s">
        <v>75</v>
      </c>
      <c r="D13" s="1834" t="s">
        <v>50</v>
      </c>
      <c r="E13" s="1267">
        <v>2500</v>
      </c>
      <c r="F13" s="1842"/>
      <c r="G13" s="1740"/>
      <c r="H13" s="184"/>
      <c r="I13" s="304"/>
      <c r="J13" s="312"/>
      <c r="K13" s="1829"/>
      <c r="L13" s="186"/>
      <c r="M13" s="304"/>
      <c r="N13" s="302"/>
      <c r="O13" s="293"/>
      <c r="P13" s="1509"/>
      <c r="Q13" s="300"/>
      <c r="R13" s="1825"/>
      <c r="S13" s="176"/>
      <c r="T13" s="176"/>
      <c r="U13" s="304"/>
      <c r="V13" s="1824"/>
      <c r="W13" s="176"/>
      <c r="X13" s="176"/>
      <c r="Y13" s="177"/>
      <c r="Z13" s="1823"/>
      <c r="AA13" s="177"/>
      <c r="AB13" s="2578"/>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1" customHeight="1">
      <c r="A14" s="2546"/>
      <c r="B14" s="2650" t="s">
        <v>348</v>
      </c>
      <c r="C14" s="176" t="s">
        <v>281</v>
      </c>
      <c r="D14" s="1835" t="s">
        <v>50</v>
      </c>
      <c r="E14" s="300">
        <v>1900</v>
      </c>
      <c r="F14" s="318">
        <v>0</v>
      </c>
      <c r="G14" s="1739" t="s">
        <v>160</v>
      </c>
      <c r="H14" s="319"/>
      <c r="I14" s="300"/>
      <c r="J14" s="311"/>
      <c r="K14" s="1830"/>
      <c r="L14" s="183"/>
      <c r="M14" s="300"/>
      <c r="N14" s="305"/>
      <c r="O14" s="293"/>
      <c r="P14" s="1216"/>
      <c r="Q14" s="304"/>
      <c r="R14" s="1823"/>
      <c r="S14" s="2499" t="s">
        <v>835</v>
      </c>
      <c r="T14" s="2500"/>
      <c r="U14" s="2500"/>
      <c r="V14" s="2500"/>
      <c r="W14" s="2501"/>
      <c r="X14" s="176"/>
      <c r="Y14" s="177"/>
      <c r="Z14" s="1823"/>
      <c r="AA14" s="177"/>
      <c r="AB14" s="2578"/>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1" customHeight="1">
      <c r="A15" s="2546"/>
      <c r="B15" s="2651"/>
      <c r="C15" s="1269" t="s">
        <v>792</v>
      </c>
      <c r="D15" s="1834" t="s">
        <v>50</v>
      </c>
      <c r="E15" s="1267">
        <v>500</v>
      </c>
      <c r="F15" s="353"/>
      <c r="G15" s="1739"/>
      <c r="H15" s="319"/>
      <c r="I15" s="300"/>
      <c r="J15" s="311"/>
      <c r="K15" s="1830"/>
      <c r="L15" s="183"/>
      <c r="M15" s="300"/>
      <c r="N15" s="305"/>
      <c r="O15" s="293"/>
      <c r="P15" s="1216"/>
      <c r="Q15" s="304"/>
      <c r="R15" s="1823"/>
      <c r="S15" s="2504" t="s">
        <v>395</v>
      </c>
      <c r="T15" s="2505"/>
      <c r="U15" s="1243" t="s">
        <v>394</v>
      </c>
      <c r="V15" s="2502" t="s">
        <v>369</v>
      </c>
      <c r="W15" s="2503"/>
      <c r="X15" s="176"/>
      <c r="Y15" s="177"/>
      <c r="Z15" s="1823"/>
      <c r="AA15" s="177"/>
      <c r="AB15" s="2578"/>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1" customHeight="1">
      <c r="A16" s="2546"/>
      <c r="B16" s="2652"/>
      <c r="C16" s="1269" t="s">
        <v>81</v>
      </c>
      <c r="D16" s="1833" t="s">
        <v>50</v>
      </c>
      <c r="E16" s="1267">
        <v>600</v>
      </c>
      <c r="F16" s="353"/>
      <c r="G16" s="1741" t="s">
        <v>160</v>
      </c>
      <c r="H16" s="319"/>
      <c r="I16" s="300"/>
      <c r="J16" s="311"/>
      <c r="K16" s="1831" t="s">
        <v>160</v>
      </c>
      <c r="L16" s="328"/>
      <c r="M16" s="341"/>
      <c r="N16" s="357"/>
      <c r="O16" s="293"/>
      <c r="P16" s="1216"/>
      <c r="Q16" s="304"/>
      <c r="R16" s="1823"/>
      <c r="S16" s="2531" t="s">
        <v>342</v>
      </c>
      <c r="T16" s="2532"/>
      <c r="U16" s="777">
        <v>3800</v>
      </c>
      <c r="V16" s="2529"/>
      <c r="W16" s="2530"/>
      <c r="X16" s="176"/>
      <c r="Y16" s="177"/>
      <c r="Z16" s="1823"/>
      <c r="AA16" s="177"/>
      <c r="AB16" s="2578"/>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1" customHeight="1">
      <c r="A17" s="2547"/>
      <c r="B17" s="931" t="s">
        <v>349</v>
      </c>
      <c r="C17" s="1268" t="s">
        <v>82</v>
      </c>
      <c r="D17" s="1833" t="s">
        <v>52</v>
      </c>
      <c r="E17" s="1267">
        <v>2050</v>
      </c>
      <c r="F17" s="353"/>
      <c r="G17" s="1741" t="s">
        <v>160</v>
      </c>
      <c r="H17" s="319"/>
      <c r="I17" s="300"/>
      <c r="J17" s="311"/>
      <c r="K17" s="2603" t="s">
        <v>651</v>
      </c>
      <c r="L17" s="2604"/>
      <c r="M17" s="2604"/>
      <c r="N17" s="2605"/>
      <c r="O17" s="293"/>
      <c r="P17" s="1216"/>
      <c r="Q17" s="304"/>
      <c r="R17" s="1823"/>
      <c r="S17" s="2536" t="s">
        <v>848</v>
      </c>
      <c r="T17" s="2537"/>
      <c r="U17" s="784">
        <v>2000</v>
      </c>
      <c r="V17" s="2497"/>
      <c r="W17" s="2498"/>
      <c r="X17" s="176"/>
      <c r="Y17" s="177"/>
      <c r="Z17" s="1823"/>
      <c r="AA17" s="177"/>
      <c r="AB17" s="2578"/>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40" customFormat="1" ht="21" customHeight="1" thickBot="1">
      <c r="A18" s="2614" t="s">
        <v>74</v>
      </c>
      <c r="B18" s="2630" t="s">
        <v>340</v>
      </c>
      <c r="C18" s="1271" t="s">
        <v>545</v>
      </c>
      <c r="D18" s="1822" t="s">
        <v>171</v>
      </c>
      <c r="E18" s="341">
        <v>850</v>
      </c>
      <c r="F18" s="306"/>
      <c r="G18" s="1742"/>
      <c r="H18" s="1392"/>
      <c r="I18" s="1683"/>
      <c r="J18" s="318"/>
      <c r="K18" s="2633" t="s">
        <v>76</v>
      </c>
      <c r="L18" s="322"/>
      <c r="M18" s="2606">
        <v>700</v>
      </c>
      <c r="N18" s="2627">
        <v>0</v>
      </c>
      <c r="O18" s="1522"/>
      <c r="P18" s="1522"/>
      <c r="Q18" s="1522"/>
      <c r="R18" s="1522"/>
      <c r="S18" s="2520" t="s">
        <v>836</v>
      </c>
      <c r="T18" s="2521"/>
      <c r="U18" s="785">
        <v>1300</v>
      </c>
      <c r="V18" s="2518"/>
      <c r="W18" s="2519"/>
      <c r="X18" s="176"/>
      <c r="Y18" s="1272"/>
      <c r="Z18" s="1826"/>
      <c r="AA18" s="177"/>
      <c r="AB18" s="2578"/>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1:69" s="40" customFormat="1" ht="21" customHeight="1" thickTop="1" thickBot="1">
      <c r="A19" s="2546"/>
      <c r="B19" s="2631"/>
      <c r="C19" s="1266" t="s">
        <v>520</v>
      </c>
      <c r="D19" s="1833" t="s">
        <v>171</v>
      </c>
      <c r="E19" s="1267">
        <v>2500</v>
      </c>
      <c r="F19" s="353"/>
      <c r="G19" s="1742"/>
      <c r="H19" s="1392"/>
      <c r="I19" s="1683"/>
      <c r="J19" s="318"/>
      <c r="K19" s="2634"/>
      <c r="L19" s="322"/>
      <c r="M19" s="2308"/>
      <c r="N19" s="2628"/>
      <c r="O19" s="1522"/>
      <c r="P19" s="1522"/>
      <c r="Q19" s="1522"/>
      <c r="R19" s="1522"/>
      <c r="S19" s="790"/>
      <c r="T19" s="791" t="s">
        <v>270</v>
      </c>
      <c r="U19" s="1244">
        <f>SUM(U16:U18)</f>
        <v>7100</v>
      </c>
      <c r="V19" s="2523">
        <f>SUM(V16:V18)</f>
        <v>0</v>
      </c>
      <c r="W19" s="2524"/>
      <c r="X19" s="176"/>
      <c r="Y19" s="1272"/>
      <c r="Z19" s="1826"/>
      <c r="AA19" s="1272"/>
      <c r="AB19" s="2578"/>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1:69" s="40" customFormat="1" ht="21" customHeight="1" thickTop="1">
      <c r="A20" s="2546"/>
      <c r="B20" s="2631"/>
      <c r="C20" s="1269" t="s">
        <v>521</v>
      </c>
      <c r="D20" s="1833" t="s">
        <v>171</v>
      </c>
      <c r="E20" s="1267">
        <v>970</v>
      </c>
      <c r="F20" s="353">
        <v>0</v>
      </c>
      <c r="G20" s="1742"/>
      <c r="H20" s="1392"/>
      <c r="I20" s="1683"/>
      <c r="J20" s="318"/>
      <c r="K20" s="2635"/>
      <c r="L20" s="323"/>
      <c r="M20" s="2607"/>
      <c r="N20" s="2629"/>
      <c r="O20" s="1522"/>
      <c r="P20" s="1522"/>
      <c r="Q20" s="1522"/>
      <c r="R20" s="1522"/>
      <c r="S20" s="293"/>
      <c r="T20" s="176"/>
      <c r="U20" s="304"/>
      <c r="V20" s="1824"/>
      <c r="W20" s="293"/>
      <c r="X20" s="176"/>
      <c r="Y20" s="1272"/>
      <c r="Z20" s="1826"/>
      <c r="AA20" s="177"/>
      <c r="AB20" s="2578"/>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1:69" s="40" customFormat="1" ht="21" customHeight="1">
      <c r="A21" s="2546"/>
      <c r="B21" s="2632"/>
      <c r="C21" s="1269" t="s">
        <v>522</v>
      </c>
      <c r="D21" s="1833" t="s">
        <v>172</v>
      </c>
      <c r="E21" s="1267">
        <v>1550</v>
      </c>
      <c r="F21" s="353"/>
      <c r="G21" s="1741"/>
      <c r="H21" s="184"/>
      <c r="I21" s="304"/>
      <c r="J21" s="312"/>
      <c r="K21" s="1745" t="s">
        <v>160</v>
      </c>
      <c r="L21" s="549"/>
      <c r="M21" s="356"/>
      <c r="N21" s="358"/>
      <c r="O21" s="1827"/>
      <c r="P21" s="1216"/>
      <c r="Q21" s="304"/>
      <c r="R21" s="1823"/>
      <c r="S21" s="176"/>
      <c r="T21" s="176"/>
      <c r="U21" s="304"/>
      <c r="V21" s="1824"/>
      <c r="W21" s="176"/>
      <c r="X21" s="176"/>
      <c r="Y21" s="177"/>
      <c r="Z21" s="1823"/>
      <c r="AA21" s="177"/>
      <c r="AB21" s="2578"/>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1:69" s="40" customFormat="1" ht="21" customHeight="1">
      <c r="A22" s="2546"/>
      <c r="B22" s="2615" t="s">
        <v>77</v>
      </c>
      <c r="C22" s="2659" t="s">
        <v>695</v>
      </c>
      <c r="D22" s="2653" t="s">
        <v>171</v>
      </c>
      <c r="E22" s="2662">
        <v>3200</v>
      </c>
      <c r="F22" s="2576"/>
      <c r="G22" s="1743"/>
      <c r="H22" s="1371"/>
      <c r="I22" s="1369"/>
      <c r="J22" s="1373"/>
      <c r="K22" s="2633" t="s">
        <v>78</v>
      </c>
      <c r="L22" s="2645"/>
      <c r="M22" s="2592">
        <v>600</v>
      </c>
      <c r="N22" s="2576"/>
      <c r="O22" s="1369"/>
      <c r="P22" s="1369"/>
      <c r="Q22" s="1369"/>
      <c r="R22" s="1369"/>
      <c r="S22" s="176"/>
      <c r="T22" s="176"/>
      <c r="U22" s="304"/>
      <c r="V22" s="1824"/>
      <c r="W22" s="176"/>
      <c r="X22" s="176"/>
      <c r="Y22" s="177"/>
      <c r="Z22" s="1823"/>
      <c r="AA22" s="177"/>
      <c r="AB22" s="2578"/>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row>
    <row r="23" spans="1:69" s="40" customFormat="1" ht="21" customHeight="1">
      <c r="A23" s="2546"/>
      <c r="B23" s="2616"/>
      <c r="C23" s="2660"/>
      <c r="D23" s="2654"/>
      <c r="E23" s="2663"/>
      <c r="F23" s="2328"/>
      <c r="G23" s="1743"/>
      <c r="H23" s="1371"/>
      <c r="I23" s="1369"/>
      <c r="J23" s="1373"/>
      <c r="K23" s="2634"/>
      <c r="L23" s="2646"/>
      <c r="M23" s="2563"/>
      <c r="N23" s="2328"/>
      <c r="O23" s="531"/>
      <c r="P23" s="176"/>
      <c r="Q23" s="1277"/>
      <c r="R23" s="1213"/>
      <c r="S23" s="531"/>
      <c r="T23" s="176"/>
      <c r="U23" s="1278"/>
      <c r="V23" s="1212"/>
      <c r="W23" s="531"/>
      <c r="X23" s="176"/>
      <c r="Y23" s="1277"/>
      <c r="Z23" s="1213"/>
      <c r="AA23" s="177"/>
      <c r="AB23" s="2578"/>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row>
    <row r="24" spans="1:69" s="40" customFormat="1" ht="10.5" customHeight="1" thickBot="1">
      <c r="A24" s="2547"/>
      <c r="B24" s="2617"/>
      <c r="C24" s="2661"/>
      <c r="D24" s="2655"/>
      <c r="E24" s="2664"/>
      <c r="F24" s="2329"/>
      <c r="G24" s="1744"/>
      <c r="H24" s="1372"/>
      <c r="I24" s="1370"/>
      <c r="J24" s="1374"/>
      <c r="K24" s="2635"/>
      <c r="L24" s="2647"/>
      <c r="M24" s="2564"/>
      <c r="N24" s="2329"/>
      <c r="O24" s="531"/>
      <c r="P24" s="176"/>
      <c r="Q24" s="1277"/>
      <c r="R24" s="1213"/>
      <c r="S24" s="531"/>
      <c r="T24" s="176"/>
      <c r="U24" s="1278"/>
      <c r="V24" s="1212"/>
      <c r="W24" s="531"/>
      <c r="X24" s="176"/>
      <c r="Y24" s="1277"/>
      <c r="Z24" s="1213"/>
      <c r="AA24" s="177"/>
      <c r="AB24" s="2578"/>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row>
    <row r="25" spans="1:69" s="40" customFormat="1" ht="11.25" customHeight="1" thickTop="1" thickBot="1">
      <c r="A25" s="2546" t="s">
        <v>79</v>
      </c>
      <c r="B25" s="2637" t="s">
        <v>80</v>
      </c>
      <c r="C25" s="2642" t="s">
        <v>299</v>
      </c>
      <c r="D25" s="2618" t="s">
        <v>171</v>
      </c>
      <c r="E25" s="2624">
        <f>Y29</f>
        <v>3500</v>
      </c>
      <c r="F25" s="2621">
        <f>Z29</f>
        <v>0</v>
      </c>
      <c r="G25" s="2594" t="s">
        <v>777</v>
      </c>
      <c r="H25" s="2595"/>
      <c r="I25" s="2595"/>
      <c r="J25" s="2596"/>
      <c r="K25" s="2586" t="s">
        <v>352</v>
      </c>
      <c r="L25" s="343"/>
      <c r="M25" s="2592">
        <v>350</v>
      </c>
      <c r="N25" s="2576"/>
      <c r="O25" s="177"/>
      <c r="P25" s="177"/>
      <c r="Q25" s="177"/>
      <c r="R25" s="177"/>
      <c r="S25" s="178"/>
      <c r="T25" s="178"/>
      <c r="U25" s="178"/>
      <c r="V25" s="179"/>
      <c r="W25" s="1279" t="s">
        <v>404</v>
      </c>
      <c r="X25" s="2579" t="s">
        <v>394</v>
      </c>
      <c r="Y25" s="2580"/>
      <c r="Z25" s="1252" t="s">
        <v>369</v>
      </c>
      <c r="AA25" s="310"/>
      <c r="AB25" s="2578"/>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row>
    <row r="26" spans="1:69" s="40" customFormat="1" ht="11.25" customHeight="1" thickTop="1">
      <c r="A26" s="2546"/>
      <c r="B26" s="2638"/>
      <c r="C26" s="2643"/>
      <c r="D26" s="2619"/>
      <c r="E26" s="2625"/>
      <c r="F26" s="2622"/>
      <c r="G26" s="2597"/>
      <c r="H26" s="2598"/>
      <c r="I26" s="2598"/>
      <c r="J26" s="2599"/>
      <c r="K26" s="2587"/>
      <c r="L26" s="343"/>
      <c r="M26" s="2563"/>
      <c r="N26" s="2328"/>
      <c r="O26" s="148"/>
      <c r="P26" s="343"/>
      <c r="Q26" s="300"/>
      <c r="R26" s="410"/>
      <c r="S26" s="2567" t="s">
        <v>402</v>
      </c>
      <c r="T26" s="2568"/>
      <c r="U26" s="2568"/>
      <c r="V26" s="2569"/>
      <c r="W26" s="535" t="s">
        <v>401</v>
      </c>
      <c r="X26" s="534"/>
      <c r="Y26" s="536">
        <v>1200</v>
      </c>
      <c r="Z26" s="1304">
        <v>0</v>
      </c>
      <c r="AA26" s="310"/>
      <c r="AB26" s="2578"/>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1:69" s="40" customFormat="1" ht="11.25" customHeight="1">
      <c r="A27" s="2546"/>
      <c r="B27" s="2615" t="s">
        <v>310</v>
      </c>
      <c r="C27" s="2643"/>
      <c r="D27" s="2619"/>
      <c r="E27" s="2625"/>
      <c r="F27" s="2622"/>
      <c r="G27" s="2597"/>
      <c r="H27" s="2598"/>
      <c r="I27" s="2598"/>
      <c r="J27" s="2599"/>
      <c r="K27" s="2587"/>
      <c r="L27" s="343"/>
      <c r="M27" s="2563"/>
      <c r="N27" s="2328"/>
      <c r="O27" s="148"/>
      <c r="P27" s="343"/>
      <c r="Q27" s="300"/>
      <c r="R27" s="410"/>
      <c r="S27" s="2570"/>
      <c r="T27" s="2571"/>
      <c r="U27" s="2571"/>
      <c r="V27" s="2572"/>
      <c r="W27" s="537" t="s">
        <v>399</v>
      </c>
      <c r="X27" s="538"/>
      <c r="Y27" s="539">
        <v>1500</v>
      </c>
      <c r="Z27" s="353"/>
      <c r="AA27" s="310"/>
      <c r="AB27" s="1255"/>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1:69" s="40" customFormat="1" ht="11.25" customHeight="1" thickBot="1">
      <c r="A28" s="2546"/>
      <c r="B28" s="2616"/>
      <c r="C28" s="2644"/>
      <c r="D28" s="2620"/>
      <c r="E28" s="2626"/>
      <c r="F28" s="2623"/>
      <c r="G28" s="2600"/>
      <c r="H28" s="2601"/>
      <c r="I28" s="2601"/>
      <c r="J28" s="2602"/>
      <c r="K28" s="2587"/>
      <c r="L28" s="343"/>
      <c r="M28" s="2563"/>
      <c r="N28" s="2328"/>
      <c r="O28" s="148"/>
      <c r="P28" s="343"/>
      <c r="Q28" s="300"/>
      <c r="R28" s="410"/>
      <c r="S28" s="2570"/>
      <c r="T28" s="2571"/>
      <c r="U28" s="2571"/>
      <c r="V28" s="2572"/>
      <c r="W28" s="540" t="s">
        <v>400</v>
      </c>
      <c r="X28" s="541"/>
      <c r="Y28" s="542">
        <v>800</v>
      </c>
      <c r="Z28" s="1305">
        <v>0</v>
      </c>
      <c r="AA28" s="310"/>
      <c r="AB28" s="1255"/>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69" s="40" customFormat="1" ht="11.25" customHeight="1" thickTop="1">
      <c r="A29" s="2546"/>
      <c r="B29" s="2616"/>
      <c r="C29" s="2640" t="s">
        <v>300</v>
      </c>
      <c r="D29" s="2612" t="s">
        <v>171</v>
      </c>
      <c r="E29" s="2610">
        <f>Y32</f>
        <v>3300</v>
      </c>
      <c r="F29" s="2621">
        <f>Z32</f>
        <v>0</v>
      </c>
      <c r="G29" s="2594" t="s">
        <v>778</v>
      </c>
      <c r="H29" s="2595"/>
      <c r="I29" s="2595"/>
      <c r="J29" s="2596"/>
      <c r="K29" s="2587"/>
      <c r="L29" s="343"/>
      <c r="M29" s="2563"/>
      <c r="N29" s="2328"/>
      <c r="O29" s="177"/>
      <c r="P29" s="177"/>
      <c r="Q29" s="177"/>
      <c r="R29" s="177"/>
      <c r="S29" s="2573"/>
      <c r="T29" s="2574"/>
      <c r="U29" s="2574"/>
      <c r="V29" s="2575"/>
      <c r="W29" s="543" t="s">
        <v>270</v>
      </c>
      <c r="X29" s="544"/>
      <c r="Y29" s="545">
        <f>SUM(Y26:Y28)</f>
        <v>3500</v>
      </c>
      <c r="Z29" s="1306">
        <f>SUM(Z26:Z28)</f>
        <v>0</v>
      </c>
      <c r="AA29" s="310"/>
      <c r="AB29" s="1255"/>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2" customHeight="1">
      <c r="A30" s="2546"/>
      <c r="B30" s="2616"/>
      <c r="C30" s="2641"/>
      <c r="D30" s="2613"/>
      <c r="E30" s="2611"/>
      <c r="F30" s="2623"/>
      <c r="G30" s="2600"/>
      <c r="H30" s="2601"/>
      <c r="I30" s="2601"/>
      <c r="J30" s="2602"/>
      <c r="K30" s="2587"/>
      <c r="L30" s="343"/>
      <c r="M30" s="2563"/>
      <c r="N30" s="2328"/>
      <c r="O30" s="176"/>
      <c r="P30" s="532"/>
      <c r="Q30" s="304"/>
      <c r="R30" s="533"/>
      <c r="S30" s="2567" t="s">
        <v>403</v>
      </c>
      <c r="T30" s="2568"/>
      <c r="U30" s="2568"/>
      <c r="V30" s="2569"/>
      <c r="W30" s="546" t="s">
        <v>401</v>
      </c>
      <c r="X30" s="1280"/>
      <c r="Y30" s="1281">
        <v>1850</v>
      </c>
      <c r="Z30" s="306"/>
      <c r="AA30" s="310"/>
      <c r="AB30" s="1250"/>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s="40" customFormat="1" ht="14.25" customHeight="1" thickBot="1">
      <c r="A31" s="2636"/>
      <c r="B31" s="2639"/>
      <c r="C31" s="1282" t="s">
        <v>358</v>
      </c>
      <c r="D31" s="1836" t="s">
        <v>171</v>
      </c>
      <c r="E31" s="1283">
        <v>1100</v>
      </c>
      <c r="F31" s="354"/>
      <c r="G31" s="2589" t="s">
        <v>779</v>
      </c>
      <c r="H31" s="2590"/>
      <c r="I31" s="2590"/>
      <c r="J31" s="2591"/>
      <c r="K31" s="2588"/>
      <c r="L31" s="550"/>
      <c r="M31" s="2593"/>
      <c r="N31" s="2577"/>
      <c r="O31" s="177"/>
      <c r="P31" s="177"/>
      <c r="Q31" s="177"/>
      <c r="R31" s="177"/>
      <c r="S31" s="2583"/>
      <c r="T31" s="2584"/>
      <c r="U31" s="2584"/>
      <c r="V31" s="2585"/>
      <c r="W31" s="547" t="s">
        <v>398</v>
      </c>
      <c r="X31" s="1284"/>
      <c r="Y31" s="1285">
        <v>1450</v>
      </c>
      <c r="Z31" s="1305">
        <v>0</v>
      </c>
      <c r="AA31" s="177"/>
      <c r="AB31" s="1250"/>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21" customHeight="1" thickTop="1" thickBot="1">
      <c r="A32" s="181" t="s">
        <v>270</v>
      </c>
      <c r="B32" s="1286">
        <f>E32+I32+M32+Q10+U10</f>
        <v>55420</v>
      </c>
      <c r="C32" s="315" t="s">
        <v>270</v>
      </c>
      <c r="D32" s="1837"/>
      <c r="E32" s="1288">
        <f>SUM(E7:E31)</f>
        <v>42420</v>
      </c>
      <c r="F32" s="1289">
        <f>SUM(F7:F31)</f>
        <v>0</v>
      </c>
      <c r="G32" s="315" t="s">
        <v>270</v>
      </c>
      <c r="H32" s="1287"/>
      <c r="I32" s="1290">
        <f>SUM(I7:I31)</f>
        <v>1450</v>
      </c>
      <c r="J32" s="1291">
        <f>SUM(J7:J31)</f>
        <v>0</v>
      </c>
      <c r="K32" s="314" t="s">
        <v>270</v>
      </c>
      <c r="L32" s="1209"/>
      <c r="M32" s="1290">
        <f>SUM(M7:M31)</f>
        <v>4850</v>
      </c>
      <c r="N32" s="1291">
        <f>SUM(N7:N31)</f>
        <v>0</v>
      </c>
      <c r="O32" s="1214"/>
      <c r="P32" s="176"/>
      <c r="Q32" s="1214"/>
      <c r="R32" s="1214"/>
      <c r="S32" s="1292"/>
      <c r="T32" s="178"/>
      <c r="U32" s="178"/>
      <c r="V32" s="179"/>
      <c r="W32" s="548" t="s">
        <v>270</v>
      </c>
      <c r="X32" s="1293"/>
      <c r="Y32" s="1294">
        <f>SUM(Y30:Y31)</f>
        <v>3300</v>
      </c>
      <c r="Z32" s="1295">
        <f>SUM(Z30:Z31)</f>
        <v>0</v>
      </c>
      <c r="AA32" s="177"/>
      <c r="AB32" s="1250"/>
      <c r="AC32" s="40"/>
      <c r="AD32" s="40"/>
      <c r="AE32" s="40"/>
      <c r="AF32" s="40"/>
      <c r="AG32" s="40"/>
    </row>
    <row r="33" spans="1:33" ht="21" customHeight="1" thickTop="1">
      <c r="A33" s="2544" t="s">
        <v>947</v>
      </c>
      <c r="B33" s="2544"/>
      <c r="C33" s="2544"/>
      <c r="D33" s="2544"/>
      <c r="E33" s="2544"/>
      <c r="F33" s="2544"/>
      <c r="G33" s="2544"/>
      <c r="H33" s="2544"/>
      <c r="I33" s="2544"/>
      <c r="J33" s="2544"/>
      <c r="K33" s="2544"/>
      <c r="L33" s="2544"/>
      <c r="M33" s="2544"/>
      <c r="N33" s="2544"/>
      <c r="O33" s="2544"/>
      <c r="P33" s="2544"/>
      <c r="Q33" s="2544"/>
      <c r="R33" s="2544"/>
      <c r="S33" s="2544"/>
      <c r="T33" s="2544"/>
      <c r="U33" s="2544"/>
      <c r="V33" s="2544"/>
      <c r="W33" s="2544"/>
      <c r="X33" s="2544"/>
      <c r="Y33" s="2544"/>
      <c r="Z33" s="2544"/>
      <c r="AA33" s="177"/>
      <c r="AB33" s="1250"/>
      <c r="AC33" s="40"/>
      <c r="AD33" s="40"/>
      <c r="AE33" s="40"/>
      <c r="AF33" s="40"/>
      <c r="AG33" s="40"/>
    </row>
    <row r="34" spans="1:33" ht="14.1" customHeight="1">
      <c r="A34" s="207" t="s">
        <v>546</v>
      </c>
      <c r="B34" s="1296"/>
      <c r="C34" s="1296"/>
      <c r="D34" s="1838"/>
      <c r="E34" s="1296"/>
      <c r="F34" s="1296"/>
      <c r="G34" s="1296"/>
      <c r="H34" s="1296"/>
      <c r="I34" s="1296"/>
      <c r="J34" s="1296"/>
      <c r="K34" s="1296"/>
      <c r="L34" s="176"/>
      <c r="M34" s="176"/>
      <c r="N34" s="176"/>
      <c r="O34" s="1297"/>
      <c r="P34" s="1214"/>
      <c r="Q34" s="1214"/>
      <c r="R34" s="176"/>
      <c r="S34" s="1215"/>
      <c r="T34" s="177"/>
      <c r="U34" s="177"/>
      <c r="V34" s="177"/>
      <c r="W34" s="177"/>
      <c r="X34" s="177"/>
      <c r="Y34" s="177"/>
      <c r="Z34" s="177"/>
      <c r="AA34" s="177"/>
      <c r="AB34" s="177"/>
      <c r="AC34" s="40"/>
      <c r="AD34" s="40"/>
      <c r="AE34" s="40"/>
      <c r="AF34" s="40"/>
      <c r="AG34" s="40"/>
    </row>
    <row r="35" spans="1:33" ht="14.1" customHeight="1">
      <c r="A35" s="207" t="s">
        <v>457</v>
      </c>
      <c r="B35" s="1296"/>
      <c r="C35" s="1296"/>
      <c r="D35" s="1838"/>
      <c r="E35" s="1296"/>
      <c r="F35" s="1296"/>
      <c r="G35" s="1296"/>
      <c r="H35" s="1296"/>
      <c r="I35" s="1296"/>
      <c r="J35" s="1674" t="s">
        <v>694</v>
      </c>
      <c r="K35" s="1296"/>
      <c r="L35" s="176"/>
      <c r="M35" s="176"/>
      <c r="N35" s="176"/>
      <c r="O35" s="1214"/>
      <c r="P35" s="1297"/>
      <c r="Q35" s="1214"/>
      <c r="R35" s="1214"/>
      <c r="S35" s="1214"/>
      <c r="T35" s="177"/>
      <c r="U35" s="177"/>
      <c r="V35" s="177"/>
      <c r="W35" s="177"/>
      <c r="X35" s="177"/>
      <c r="Y35" s="177"/>
      <c r="Z35" s="177"/>
      <c r="AA35" s="177"/>
      <c r="AB35" s="177"/>
      <c r="AC35" s="40"/>
      <c r="AD35" s="40"/>
      <c r="AE35" s="40"/>
      <c r="AF35" s="40"/>
      <c r="AG35" s="40"/>
    </row>
    <row r="36" spans="1:33" ht="14.1" customHeight="1">
      <c r="A36" s="207" t="s">
        <v>736</v>
      </c>
      <c r="B36" s="1296"/>
      <c r="C36" s="1296"/>
      <c r="D36" s="1839"/>
      <c r="E36" s="1298"/>
      <c r="F36" s="1299"/>
      <c r="G36" s="1296"/>
      <c r="H36" s="1296"/>
      <c r="I36" s="1298"/>
      <c r="J36" s="1300" t="s">
        <v>636</v>
      </c>
      <c r="K36" s="1296"/>
      <c r="L36" s="176"/>
      <c r="M36" s="148"/>
      <c r="N36" s="1301"/>
      <c r="O36" s="1214"/>
      <c r="P36" s="1214"/>
      <c r="Q36" s="1214"/>
      <c r="R36" s="176"/>
      <c r="S36" s="176"/>
      <c r="T36" s="177"/>
      <c r="U36" s="177"/>
      <c r="V36" s="177"/>
      <c r="W36" s="177"/>
      <c r="X36" s="177"/>
      <c r="Y36" s="1214"/>
      <c r="Z36" s="1214"/>
      <c r="AA36" s="1214"/>
      <c r="AB36" s="1214"/>
      <c r="AC36" s="40"/>
      <c r="AD36" s="40"/>
      <c r="AE36" s="40"/>
      <c r="AF36" s="40"/>
      <c r="AG36" s="40"/>
    </row>
    <row r="37" spans="1:33" ht="14.1" customHeight="1">
      <c r="A37" s="207" t="s">
        <v>840</v>
      </c>
      <c r="B37" s="1296"/>
      <c r="C37" s="1296"/>
      <c r="D37" s="1838"/>
      <c r="E37" s="1296"/>
      <c r="F37" s="1296"/>
      <c r="G37" s="1296"/>
      <c r="H37" s="1296"/>
      <c r="I37" s="1296"/>
      <c r="J37" s="1675" t="s">
        <v>696</v>
      </c>
      <c r="K37" s="1296"/>
      <c r="L37" s="1302"/>
      <c r="M37" s="1302"/>
      <c r="N37" s="1302"/>
      <c r="O37" s="1302"/>
      <c r="P37" s="1302"/>
      <c r="Q37" s="1302"/>
      <c r="R37" s="1302"/>
      <c r="S37" s="1302"/>
      <c r="T37" s="1214"/>
      <c r="U37" s="1214"/>
      <c r="V37" s="1220"/>
      <c r="W37" s="1214"/>
      <c r="X37" s="271"/>
      <c r="Y37" s="271"/>
      <c r="Z37" s="271"/>
      <c r="AA37" s="271"/>
      <c r="AB37" s="1077"/>
    </row>
    <row r="38" spans="1:33" ht="14.1" customHeight="1">
      <c r="A38" s="207" t="s">
        <v>839</v>
      </c>
      <c r="B38" s="1296"/>
      <c r="C38" s="1296"/>
      <c r="D38" s="1838"/>
      <c r="E38" s="1296"/>
      <c r="F38" s="1296"/>
      <c r="G38" s="1296"/>
      <c r="H38" s="1296"/>
      <c r="I38" s="1296"/>
      <c r="J38" s="1300" t="s">
        <v>838</v>
      </c>
      <c r="K38" s="1296"/>
      <c r="L38" s="1302"/>
      <c r="M38" s="1302"/>
      <c r="N38" s="1302"/>
      <c r="O38" s="1302"/>
      <c r="P38" s="1302"/>
      <c r="Q38" s="1302"/>
      <c r="R38" s="1302"/>
      <c r="S38" s="1302"/>
      <c r="T38" s="1214"/>
      <c r="U38" s="1214"/>
      <c r="V38" s="1220"/>
      <c r="W38" s="1214"/>
      <c r="X38" s="271"/>
      <c r="Y38" s="1214"/>
      <c r="Z38" s="1214"/>
      <c r="AA38" s="1214"/>
      <c r="AB38" s="1214"/>
    </row>
    <row r="39" spans="1:33" ht="14.1" customHeight="1">
      <c r="A39" s="1736" t="s">
        <v>547</v>
      </c>
      <c r="B39" s="1296"/>
      <c r="C39" s="1296"/>
      <c r="D39" s="1838"/>
      <c r="E39" s="1296"/>
      <c r="F39" s="1296"/>
      <c r="G39" s="1296"/>
      <c r="H39" s="1296"/>
      <c r="I39" s="1216" t="s">
        <v>709</v>
      </c>
      <c r="J39" s="1302"/>
      <c r="K39" s="1296"/>
      <c r="L39" s="1302"/>
      <c r="M39" s="1302"/>
      <c r="N39" s="1302"/>
      <c r="O39" s="1214"/>
      <c r="P39" s="1302"/>
      <c r="Q39" s="1214"/>
      <c r="R39" s="1302"/>
      <c r="S39" s="1302"/>
      <c r="T39" s="1214"/>
      <c r="U39" s="1214"/>
      <c r="V39" s="1303"/>
      <c r="W39" s="1214"/>
      <c r="X39" s="268"/>
      <c r="Y39" s="1214"/>
      <c r="Z39" s="1214"/>
      <c r="AA39" s="1214"/>
      <c r="AB39" s="1214"/>
      <c r="AC39" s="40"/>
      <c r="AD39" s="40"/>
      <c r="AE39" s="40"/>
      <c r="AF39" s="40"/>
      <c r="AG39" s="40"/>
    </row>
    <row r="40" spans="1:33" ht="14.1" customHeight="1">
      <c r="A40" s="1736" t="s">
        <v>769</v>
      </c>
      <c r="B40" s="1296"/>
      <c r="C40" s="1296"/>
      <c r="D40" s="1838"/>
      <c r="E40" s="1296"/>
      <c r="F40" s="1296"/>
      <c r="G40" s="1296"/>
      <c r="H40" s="1296"/>
      <c r="I40" s="1296"/>
      <c r="J40" s="1296"/>
      <c r="K40" s="1296"/>
      <c r="L40" s="1302"/>
      <c r="M40" s="1302"/>
      <c r="N40" s="1302"/>
      <c r="O40" s="1214"/>
      <c r="P40" s="1302"/>
      <c r="Q40" s="1302"/>
      <c r="R40" s="1302"/>
      <c r="S40" s="1302"/>
      <c r="T40" s="1214"/>
      <c r="U40" s="1214"/>
      <c r="V40" s="1077"/>
      <c r="W40" s="2565" t="s">
        <v>598</v>
      </c>
      <c r="X40" s="2565"/>
      <c r="Y40" s="2565"/>
      <c r="Z40" s="2565"/>
      <c r="AA40" s="2565"/>
      <c r="AB40" s="2565"/>
    </row>
    <row r="41" spans="1:33" ht="14.1" customHeight="1">
      <c r="A41" s="207"/>
      <c r="B41" s="1296"/>
      <c r="C41" s="1296"/>
      <c r="D41" s="1838"/>
      <c r="E41" s="1296"/>
      <c r="F41" s="1296"/>
      <c r="G41" s="1296"/>
      <c r="H41" s="1296"/>
      <c r="I41" s="1296"/>
      <c r="J41" s="1296"/>
      <c r="K41" s="1296"/>
      <c r="L41" s="1302"/>
      <c r="M41" s="1302"/>
      <c r="N41" s="1302"/>
      <c r="O41" s="1302"/>
      <c r="P41" s="1302"/>
      <c r="Q41" s="1302"/>
      <c r="R41" s="1302"/>
      <c r="S41" s="1302"/>
      <c r="T41" s="1214"/>
      <c r="U41" s="1214"/>
      <c r="V41" s="1220"/>
      <c r="W41" s="1214"/>
      <c r="X41" s="271"/>
      <c r="Y41" s="1949" t="s">
        <v>516</v>
      </c>
      <c r="Z41" s="1949"/>
      <c r="AA41" s="1949"/>
      <c r="AB41" s="1949"/>
    </row>
    <row r="42" spans="1:33" ht="14.1" customHeight="1">
      <c r="A42" s="207"/>
      <c r="B42" s="1214"/>
      <c r="C42" s="1214"/>
      <c r="D42" s="1840"/>
      <c r="E42" s="1214"/>
      <c r="F42" s="1214"/>
      <c r="G42" s="1214"/>
      <c r="H42" s="1214"/>
      <c r="I42" s="1214"/>
      <c r="J42" s="1214"/>
      <c r="K42" s="1214"/>
      <c r="L42" s="1214"/>
      <c r="M42" s="1214"/>
      <c r="N42" s="1214"/>
      <c r="O42" s="1214"/>
      <c r="P42" s="1214"/>
      <c r="Q42" s="1214"/>
      <c r="R42" s="1214"/>
      <c r="S42" s="1214"/>
      <c r="T42" s="1214"/>
      <c r="U42" s="1214"/>
      <c r="V42" s="1214"/>
      <c r="W42" s="1214"/>
      <c r="X42" s="1214"/>
      <c r="Y42" s="2566" t="s">
        <v>518</v>
      </c>
      <c r="Z42" s="1949"/>
      <c r="AA42" s="1949"/>
      <c r="AB42" s="1949"/>
    </row>
    <row r="43" spans="1:33" ht="13.5" customHeight="1">
      <c r="A43" s="1078" t="s">
        <v>505</v>
      </c>
      <c r="B43" s="1214"/>
      <c r="C43" s="1214"/>
      <c r="D43" s="1840"/>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4"/>
      <c r="AA43" s="1214"/>
      <c r="AB43" s="1214"/>
    </row>
    <row r="44" spans="1:33" ht="13.5" customHeight="1">
      <c r="A44" s="1078" t="s">
        <v>506</v>
      </c>
      <c r="B44" s="1214"/>
      <c r="C44" s="1214"/>
      <c r="D44" s="1840"/>
      <c r="E44" s="1214"/>
      <c r="F44" s="1214"/>
      <c r="G44" s="1214"/>
      <c r="H44" s="1214"/>
      <c r="I44" s="1214"/>
      <c r="J44" s="1214"/>
      <c r="K44" s="1214"/>
      <c r="L44" s="1214"/>
      <c r="M44" s="1214"/>
      <c r="N44" s="1214"/>
      <c r="O44" s="1214"/>
      <c r="P44" s="1214"/>
      <c r="Q44" s="1214"/>
      <c r="R44" s="1214"/>
      <c r="S44" s="1214"/>
      <c r="T44" s="1214"/>
      <c r="U44" s="1214"/>
      <c r="V44" s="1214"/>
      <c r="W44" s="1214"/>
      <c r="X44" s="1214"/>
      <c r="Y44" s="1214"/>
      <c r="Z44" s="1214"/>
      <c r="AA44" s="1214"/>
      <c r="AB44" s="1214"/>
    </row>
    <row r="45" spans="1:33">
      <c r="A45" s="86"/>
    </row>
    <row r="46" spans="1:33">
      <c r="A46" s="228"/>
    </row>
    <row r="47" spans="1:33">
      <c r="A47" s="86"/>
    </row>
    <row r="48" spans="1:33">
      <c r="A48" s="86"/>
    </row>
    <row r="49" spans="1:1">
      <c r="A49" s="90"/>
    </row>
    <row r="50" spans="1:1">
      <c r="A50" s="84"/>
    </row>
    <row r="51" spans="1:1">
      <c r="A51" s="84"/>
    </row>
  </sheetData>
  <sheetProtection password="C536" sheet="1"/>
  <mergeCells count="100">
    <mergeCell ref="V1:Z1"/>
    <mergeCell ref="V5:X5"/>
    <mergeCell ref="T6:U6"/>
    <mergeCell ref="S7:S9"/>
    <mergeCell ref="X6:Y6"/>
    <mergeCell ref="Y5:Z5"/>
    <mergeCell ref="V2:Z3"/>
    <mergeCell ref="V4:X4"/>
    <mergeCell ref="Y4:Z4"/>
    <mergeCell ref="L2:O3"/>
    <mergeCell ref="S3:U3"/>
    <mergeCell ref="L4:M4"/>
    <mergeCell ref="S1:U2"/>
    <mergeCell ref="R1:R2"/>
    <mergeCell ref="L1:O1"/>
    <mergeCell ref="H1:K1"/>
    <mergeCell ref="B11:B12"/>
    <mergeCell ref="N4:U4"/>
    <mergeCell ref="T7:T9"/>
    <mergeCell ref="P6:Q6"/>
    <mergeCell ref="H6:I6"/>
    <mergeCell ref="C1:D1"/>
    <mergeCell ref="E1:F1"/>
    <mergeCell ref="A3:B3"/>
    <mergeCell ref="N5:U5"/>
    <mergeCell ref="E22:E24"/>
    <mergeCell ref="A1:B1"/>
    <mergeCell ref="P1:Q1"/>
    <mergeCell ref="C2:G3"/>
    <mergeCell ref="O7:O8"/>
    <mergeCell ref="H2:K3"/>
    <mergeCell ref="P2:Q3"/>
    <mergeCell ref="M7:M9"/>
    <mergeCell ref="L5:M5"/>
    <mergeCell ref="A2:B2"/>
    <mergeCell ref="N22:N24"/>
    <mergeCell ref="L22:L24"/>
    <mergeCell ref="L6:M6"/>
    <mergeCell ref="B14:B16"/>
    <mergeCell ref="D22:D24"/>
    <mergeCell ref="B7:B8"/>
    <mergeCell ref="K7:K9"/>
    <mergeCell ref="D6:E6"/>
    <mergeCell ref="C22:C24"/>
    <mergeCell ref="K22:K24"/>
    <mergeCell ref="F29:F30"/>
    <mergeCell ref="E25:E28"/>
    <mergeCell ref="N18:N20"/>
    <mergeCell ref="B18:B21"/>
    <mergeCell ref="K18:K20"/>
    <mergeCell ref="A25:A31"/>
    <mergeCell ref="B25:B26"/>
    <mergeCell ref="B27:B31"/>
    <mergeCell ref="C29:C30"/>
    <mergeCell ref="C25:C28"/>
    <mergeCell ref="K17:N17"/>
    <mergeCell ref="M18:M20"/>
    <mergeCell ref="P7:P8"/>
    <mergeCell ref="E29:E30"/>
    <mergeCell ref="D29:D30"/>
    <mergeCell ref="A18:A24"/>
    <mergeCell ref="B22:B24"/>
    <mergeCell ref="D25:D28"/>
    <mergeCell ref="F25:F28"/>
    <mergeCell ref="F22:F24"/>
    <mergeCell ref="K25:K31"/>
    <mergeCell ref="G31:J31"/>
    <mergeCell ref="M25:M31"/>
    <mergeCell ref="G25:J28"/>
    <mergeCell ref="G29:J30"/>
    <mergeCell ref="M22:M24"/>
    <mergeCell ref="W40:AB40"/>
    <mergeCell ref="Y42:AB42"/>
    <mergeCell ref="S26:V29"/>
    <mergeCell ref="N25:N31"/>
    <mergeCell ref="Y41:AB41"/>
    <mergeCell ref="AB6:AB26"/>
    <mergeCell ref="X25:Y25"/>
    <mergeCell ref="V7:V9"/>
    <mergeCell ref="N7:N9"/>
    <mergeCell ref="S30:V31"/>
    <mergeCell ref="F8:F10"/>
    <mergeCell ref="R7:R9"/>
    <mergeCell ref="S14:W14"/>
    <mergeCell ref="S15:T15"/>
    <mergeCell ref="V15:W15"/>
    <mergeCell ref="S16:T16"/>
    <mergeCell ref="V16:W16"/>
    <mergeCell ref="U7:U9"/>
    <mergeCell ref="Q7:Q8"/>
    <mergeCell ref="A33:Z33"/>
    <mergeCell ref="V19:W19"/>
    <mergeCell ref="S17:T17"/>
    <mergeCell ref="V17:W17"/>
    <mergeCell ref="S18:T18"/>
    <mergeCell ref="V18:W18"/>
    <mergeCell ref="A7:A17"/>
    <mergeCell ref="C8:C10"/>
    <mergeCell ref="D8:D10"/>
    <mergeCell ref="E8:E10"/>
  </mergeCells>
  <phoneticPr fontId="3"/>
  <conditionalFormatting sqref="N32 V12:V13 J32 N11:N16 V22:V24 Z26:Z32 N7 R7 V7 R30:R32 F32 N25 N22 F25 R26:R28 Z22:Z24 R23:R24 F29:F30 F7 F16:F22 Z7:Z9 F11:F14 N18 R12:R17 Z12:Z19 J11:J20 J7:J9">
    <cfRule type="expression" dxfId="48" priority="14" stopIfTrue="1">
      <formula>E7&lt;F7</formula>
    </cfRule>
  </conditionalFormatting>
  <conditionalFormatting sqref="F31">
    <cfRule type="expression" dxfId="47" priority="16" stopIfTrue="1">
      <formula>$E31&lt;$F31</formula>
    </cfRule>
  </conditionalFormatting>
  <conditionalFormatting sqref="F15">
    <cfRule type="expression" dxfId="46" priority="8" stopIfTrue="1">
      <formula>E15&lt;F15</formula>
    </cfRule>
  </conditionalFormatting>
  <conditionalFormatting sqref="V10 Z10 R10">
    <cfRule type="expression" dxfId="45" priority="6" stopIfTrue="1">
      <formula>Q10&lt;R10</formula>
    </cfRule>
  </conditionalFormatting>
  <conditionalFormatting sqref="V16:V19">
    <cfRule type="expression" dxfId="44" priority="3" stopIfTrue="1">
      <formula>U16&lt;V16</formula>
    </cfRule>
  </conditionalFormatting>
  <conditionalFormatting sqref="F8">
    <cfRule type="expression" dxfId="43" priority="1" stopIfTrue="1">
      <formula>E8&lt;F8</formula>
    </cfRule>
  </conditionalFormatting>
  <pageMargins left="0.59055118110236227" right="0.2" top="0.28000000000000003" bottom="0.2" header="0.51181102362204722" footer="0.22"/>
  <pageSetup paperSize="9" scale="82" orientation="landscape" cellComments="asDisplayed"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R74"/>
  <sheetViews>
    <sheetView showZeros="0" view="pageBreakPreview" zoomScaleNormal="100" workbookViewId="0">
      <selection activeCell="C28" sqref="C28:F28"/>
    </sheetView>
  </sheetViews>
  <sheetFormatPr defaultRowHeight="11.25"/>
  <cols>
    <col min="1" max="1" width="3.375" style="21" customWidth="1"/>
    <col min="2" max="2" width="6.5" style="21" customWidth="1"/>
    <col min="3" max="3" width="8.75" style="21" customWidth="1"/>
    <col min="4" max="4" width="2.5" style="21" customWidth="1"/>
    <col min="5" max="5" width="5.375" style="21" customWidth="1"/>
    <col min="6" max="6" width="8.625" style="21" customWidth="1"/>
    <col min="7" max="7" width="6.75" style="21" customWidth="1"/>
    <col min="8" max="8" width="1.25" style="21" customWidth="1"/>
    <col min="9" max="9" width="5.875" style="21" customWidth="1"/>
    <col min="10" max="10" width="8.625" style="21" customWidth="1"/>
    <col min="11" max="11" width="7" style="21" customWidth="1"/>
    <col min="12" max="12" width="1.25" style="21" customWidth="1"/>
    <col min="13" max="13" width="5.375" style="21" customWidth="1"/>
    <col min="14" max="14" width="8.625" style="21" customWidth="1"/>
    <col min="15" max="15" width="1.375" style="21" customWidth="1"/>
    <col min="16" max="16" width="7" style="21" customWidth="1"/>
    <col min="17" max="17" width="1.25" style="21" customWidth="1"/>
    <col min="18" max="18" width="5.25" style="21" customWidth="1"/>
    <col min="19" max="19" width="8.625" style="21" customWidth="1"/>
    <col min="20" max="20" width="6.625" style="21" customWidth="1"/>
    <col min="21" max="21" width="1.25" style="21" customWidth="1"/>
    <col min="22" max="22" width="5.25" style="21" customWidth="1"/>
    <col min="23" max="23" width="8.625" style="21" customWidth="1"/>
    <col min="24" max="24" width="8.25" style="21" customWidth="1"/>
    <col min="25" max="25" width="1.25" style="21" customWidth="1"/>
    <col min="26" max="26" width="5.25" style="21" customWidth="1"/>
    <col min="27" max="27" width="8.625" style="21" customWidth="1"/>
    <col min="28" max="28" width="0.5" style="21" customWidth="1"/>
    <col min="29" max="29" width="2.75" style="21" customWidth="1"/>
    <col min="30" max="30" width="3" style="21" customWidth="1"/>
    <col min="31" max="31" width="5.875" style="21" customWidth="1"/>
    <col min="32" max="32" width="3.375" style="21" customWidth="1"/>
    <col min="33" max="33" width="15.375" style="21" customWidth="1"/>
    <col min="34" max="16384" width="9" style="21"/>
  </cols>
  <sheetData>
    <row r="1" spans="1:70" ht="15" customHeight="1" thickTop="1">
      <c r="A1" s="2285" t="str">
        <f>大崎!A1</f>
        <v>2022年</v>
      </c>
      <c r="B1" s="2285"/>
      <c r="C1" s="2289" t="s">
        <v>319</v>
      </c>
      <c r="D1" s="2290"/>
      <c r="E1" s="2178">
        <f>市内河北!E1</f>
        <v>0</v>
      </c>
      <c r="F1" s="2178"/>
      <c r="G1" s="1080"/>
      <c r="H1" s="1957" t="s">
        <v>38</v>
      </c>
      <c r="I1" s="1971"/>
      <c r="J1" s="1971"/>
      <c r="K1" s="1972"/>
      <c r="L1" s="2338" t="s">
        <v>162</v>
      </c>
      <c r="M1" s="2339"/>
      <c r="N1" s="2339"/>
      <c r="O1" s="2339"/>
      <c r="P1" s="2340"/>
      <c r="Q1" s="1957" t="s">
        <v>40</v>
      </c>
      <c r="R1" s="1972"/>
      <c r="S1" s="1957" t="s">
        <v>272</v>
      </c>
      <c r="T1" s="1993">
        <f>大崎!S1</f>
        <v>0</v>
      </c>
      <c r="U1" s="1993"/>
      <c r="V1" s="1993"/>
      <c r="W1" s="1957" t="s">
        <v>41</v>
      </c>
      <c r="X1" s="1971"/>
      <c r="Y1" s="1971"/>
      <c r="Z1" s="1971"/>
      <c r="AA1" s="2764"/>
      <c r="AB1" s="20"/>
    </row>
    <row r="2" spans="1:70" ht="15" customHeight="1">
      <c r="A2" s="2291">
        <f>大崎!A2</f>
        <v>44682</v>
      </c>
      <c r="B2" s="2292"/>
      <c r="C2" s="1959">
        <f>大崎!C2</f>
        <v>0</v>
      </c>
      <c r="D2" s="1976"/>
      <c r="E2" s="1976"/>
      <c r="F2" s="1976"/>
      <c r="G2" s="1977"/>
      <c r="H2" s="1975">
        <f>大崎!H2</f>
        <v>0</v>
      </c>
      <c r="I2" s="1976"/>
      <c r="J2" s="1976"/>
      <c r="K2" s="1977"/>
      <c r="L2" s="1975">
        <f>大崎!L2</f>
        <v>0</v>
      </c>
      <c r="M2" s="1976"/>
      <c r="N2" s="1976"/>
      <c r="O2" s="1976"/>
      <c r="P2" s="1977"/>
      <c r="Q2" s="2278">
        <f>大崎!P2</f>
        <v>0</v>
      </c>
      <c r="R2" s="2279"/>
      <c r="S2" s="2357"/>
      <c r="T2" s="1995"/>
      <c r="U2" s="1995"/>
      <c r="V2" s="1995"/>
      <c r="W2" s="2164">
        <f>大崎!V2</f>
        <v>0</v>
      </c>
      <c r="X2" s="2165"/>
      <c r="Y2" s="2165"/>
      <c r="Z2" s="2165"/>
      <c r="AA2" s="2166"/>
      <c r="AB2" s="20"/>
      <c r="AC2" s="1">
        <v>6</v>
      </c>
    </row>
    <row r="3" spans="1:70" ht="15" customHeight="1">
      <c r="A3" s="2286" t="s">
        <v>283</v>
      </c>
      <c r="B3" s="2287"/>
      <c r="C3" s="2125"/>
      <c r="D3" s="2126"/>
      <c r="E3" s="2126"/>
      <c r="F3" s="2126"/>
      <c r="G3" s="2127"/>
      <c r="H3" s="2158"/>
      <c r="I3" s="2126"/>
      <c r="J3" s="2126"/>
      <c r="K3" s="2127"/>
      <c r="L3" s="2158"/>
      <c r="M3" s="2126"/>
      <c r="N3" s="2126"/>
      <c r="O3" s="2126"/>
      <c r="P3" s="2127"/>
      <c r="Q3" s="2280"/>
      <c r="R3" s="2281"/>
      <c r="S3" s="1081" t="s">
        <v>317</v>
      </c>
      <c r="T3" s="2493">
        <f>SUM(F38,J38,N38,S38,W38,AA38)</f>
        <v>0</v>
      </c>
      <c r="U3" s="2493"/>
      <c r="V3" s="2493"/>
      <c r="W3" s="2167"/>
      <c r="X3" s="2168"/>
      <c r="Y3" s="2168"/>
      <c r="Z3" s="2168"/>
      <c r="AA3" s="2169"/>
      <c r="AB3" s="24"/>
    </row>
    <row r="4" spans="1:70" ht="18" customHeight="1">
      <c r="A4" s="1082"/>
      <c r="B4" s="1082"/>
      <c r="C4" s="364" t="s">
        <v>449</v>
      </c>
      <c r="D4" s="1085"/>
      <c r="E4" s="1085"/>
      <c r="F4" s="1085"/>
      <c r="G4" s="1085"/>
      <c r="H4" s="1085"/>
      <c r="I4" s="1085"/>
      <c r="J4" s="1085"/>
      <c r="K4" s="1086"/>
      <c r="L4" s="2755" t="s">
        <v>589</v>
      </c>
      <c r="M4" s="2756"/>
      <c r="N4" s="2224">
        <f>大崎!N4</f>
        <v>0</v>
      </c>
      <c r="O4" s="2224"/>
      <c r="P4" s="2224"/>
      <c r="Q4" s="2224"/>
      <c r="R4" s="2224"/>
      <c r="S4" s="2224"/>
      <c r="T4" s="2224"/>
      <c r="U4" s="2224"/>
      <c r="V4" s="2225"/>
      <c r="W4" s="2514" t="s">
        <v>42</v>
      </c>
      <c r="X4" s="2515"/>
      <c r="Y4" s="2516"/>
      <c r="Z4" s="2514" t="s">
        <v>43</v>
      </c>
      <c r="AA4" s="2773"/>
      <c r="AB4" s="24"/>
    </row>
    <row r="5" spans="1:70" ht="14.25" customHeight="1" thickBot="1">
      <c r="A5" s="1082"/>
      <c r="B5" s="1082"/>
      <c r="C5" s="365" t="s">
        <v>408</v>
      </c>
      <c r="D5" s="1248"/>
      <c r="E5" s="1248"/>
      <c r="F5" s="1248"/>
      <c r="G5" s="1089" t="s">
        <v>588</v>
      </c>
      <c r="H5" s="1248"/>
      <c r="I5" s="1248"/>
      <c r="J5" s="1248"/>
      <c r="K5" s="1249"/>
      <c r="L5" s="2757" t="s">
        <v>165</v>
      </c>
      <c r="M5" s="2758"/>
      <c r="N5" s="2216">
        <f>大崎!N5</f>
        <v>0</v>
      </c>
      <c r="O5" s="2216"/>
      <c r="P5" s="2216"/>
      <c r="Q5" s="2216"/>
      <c r="R5" s="2216"/>
      <c r="S5" s="2216"/>
      <c r="T5" s="2216"/>
      <c r="U5" s="2216"/>
      <c r="V5" s="2301"/>
      <c r="W5" s="2148">
        <f>大崎!V5</f>
        <v>0</v>
      </c>
      <c r="X5" s="2517"/>
      <c r="Y5" s="2149"/>
      <c r="Z5" s="2148">
        <f>大崎!Y5</f>
        <v>0</v>
      </c>
      <c r="AA5" s="2150"/>
      <c r="AB5" s="24"/>
    </row>
    <row r="6" spans="1:70" ht="15" customHeight="1" thickTop="1">
      <c r="A6" s="64" t="s">
        <v>44</v>
      </c>
      <c r="B6" s="91"/>
      <c r="C6" s="1023" t="s">
        <v>264</v>
      </c>
      <c r="D6" s="2414" t="s">
        <v>45</v>
      </c>
      <c r="E6" s="2415"/>
      <c r="F6" s="309" t="s">
        <v>369</v>
      </c>
      <c r="G6" s="1026" t="s">
        <v>265</v>
      </c>
      <c r="H6" s="2414" t="s">
        <v>45</v>
      </c>
      <c r="I6" s="2414"/>
      <c r="J6" s="974" t="s">
        <v>369</v>
      </c>
      <c r="K6" s="1024" t="s">
        <v>267</v>
      </c>
      <c r="L6" s="1027"/>
      <c r="M6" s="1025" t="s">
        <v>45</v>
      </c>
      <c r="N6" s="974" t="s">
        <v>369</v>
      </c>
      <c r="O6" s="1039"/>
      <c r="P6" s="1024" t="s">
        <v>268</v>
      </c>
      <c r="Q6" s="2414" t="s">
        <v>45</v>
      </c>
      <c r="R6" s="2414"/>
      <c r="S6" s="974" t="s">
        <v>369</v>
      </c>
      <c r="T6" s="1024" t="s">
        <v>367</v>
      </c>
      <c r="U6" s="2414" t="s">
        <v>45</v>
      </c>
      <c r="V6" s="2415"/>
      <c r="W6" s="296" t="s">
        <v>369</v>
      </c>
      <c r="X6" s="973" t="s">
        <v>371</v>
      </c>
      <c r="Y6" s="2379" t="s">
        <v>45</v>
      </c>
      <c r="Z6" s="2379"/>
      <c r="AA6" s="974" t="s">
        <v>369</v>
      </c>
      <c r="AB6" s="24"/>
      <c r="AC6" s="2397" t="s">
        <v>407</v>
      </c>
      <c r="AF6" s="1488"/>
      <c r="AG6" s="2697"/>
      <c r="AH6" s="2698"/>
      <c r="AI6" s="1488"/>
    </row>
    <row r="7" spans="1:70" ht="15" customHeight="1" thickBot="1">
      <c r="A7" s="1028"/>
      <c r="B7" s="1029"/>
      <c r="C7" s="1030"/>
      <c r="D7" s="120"/>
      <c r="E7" s="1022"/>
      <c r="F7" s="1021"/>
      <c r="G7" s="973"/>
      <c r="H7" s="217"/>
      <c r="I7" s="217"/>
      <c r="J7" s="1021"/>
      <c r="K7" s="973"/>
      <c r="L7" s="38"/>
      <c r="M7" s="217"/>
      <c r="N7" s="1021"/>
      <c r="O7" s="1040"/>
      <c r="P7" s="973"/>
      <c r="Q7" s="217"/>
      <c r="R7" s="217"/>
      <c r="S7" s="1021"/>
      <c r="T7" s="973"/>
      <c r="U7" s="217"/>
      <c r="V7" s="217"/>
      <c r="W7" s="1018"/>
      <c r="X7" s="973"/>
      <c r="Y7" s="217"/>
      <c r="Z7" s="217"/>
      <c r="AA7" s="1018"/>
      <c r="AB7" s="24"/>
      <c r="AC7" s="2397"/>
      <c r="AF7" s="2685" t="s">
        <v>510</v>
      </c>
      <c r="AG7" s="2686"/>
      <c r="AH7" s="1491" t="s">
        <v>494</v>
      </c>
      <c r="AI7" s="1490"/>
    </row>
    <row r="8" spans="1:70" s="40" customFormat="1" ht="14.1" customHeight="1" thickTop="1">
      <c r="A8" s="2778" t="s">
        <v>328</v>
      </c>
      <c r="B8" s="226" t="s">
        <v>329</v>
      </c>
      <c r="C8" s="2771" t="s">
        <v>638</v>
      </c>
      <c r="D8" s="2774" t="s">
        <v>171</v>
      </c>
      <c r="E8" s="2759">
        <v>2100</v>
      </c>
      <c r="F8" s="2328"/>
      <c r="G8" s="2761" t="s">
        <v>152</v>
      </c>
      <c r="H8" s="2777" t="s">
        <v>171</v>
      </c>
      <c r="I8" s="2753">
        <v>1000</v>
      </c>
      <c r="J8" s="2754">
        <v>0</v>
      </c>
      <c r="K8" s="2750" t="s">
        <v>703</v>
      </c>
      <c r="L8" s="2693"/>
      <c r="M8" s="2753">
        <v>1450</v>
      </c>
      <c r="N8" s="2754"/>
      <c r="O8" s="1308"/>
      <c r="P8" s="2729"/>
      <c r="Q8" s="2748"/>
      <c r="R8" s="2728"/>
      <c r="S8" s="2706"/>
      <c r="T8" s="2714" t="s">
        <v>697</v>
      </c>
      <c r="U8" s="2715"/>
      <c r="V8" s="2715"/>
      <c r="W8" s="2716"/>
      <c r="X8" s="2703" t="s">
        <v>287</v>
      </c>
      <c r="Y8" s="2701">
        <v>7700</v>
      </c>
      <c r="Z8" s="2708">
        <v>7000</v>
      </c>
      <c r="AA8" s="2711"/>
      <c r="AB8" s="41"/>
      <c r="AC8" s="2397"/>
      <c r="AD8" s="24"/>
      <c r="AE8" s="24"/>
      <c r="AF8" s="2687" t="s">
        <v>511</v>
      </c>
      <c r="AG8" s="2688"/>
      <c r="AH8" s="1494">
        <v>1400</v>
      </c>
      <c r="AI8" s="1492"/>
      <c r="AJ8" s="24"/>
      <c r="AK8" s="24"/>
      <c r="AL8" s="24"/>
      <c r="AM8" s="24"/>
      <c r="AN8" s="24"/>
      <c r="AO8" s="24"/>
      <c r="AP8" s="24"/>
      <c r="AQ8" s="24"/>
      <c r="AR8" s="24"/>
      <c r="AS8" s="24"/>
      <c r="AT8" s="24"/>
      <c r="AU8" s="24"/>
      <c r="AV8" s="24"/>
      <c r="AW8" s="24"/>
      <c r="AX8" s="24"/>
      <c r="AY8" s="24"/>
      <c r="AZ8" s="24"/>
      <c r="BA8" s="24"/>
      <c r="BB8" s="24"/>
      <c r="BC8" s="21"/>
      <c r="BD8" s="21"/>
      <c r="BE8" s="21"/>
      <c r="BF8" s="21"/>
      <c r="BG8" s="21"/>
      <c r="BH8" s="21"/>
      <c r="BI8" s="21"/>
      <c r="BJ8" s="21"/>
      <c r="BK8" s="21"/>
      <c r="BL8" s="21"/>
      <c r="BM8" s="21"/>
      <c r="BN8" s="21"/>
      <c r="BO8" s="21"/>
      <c r="BP8" s="21"/>
      <c r="BQ8" s="21"/>
      <c r="BR8" s="21"/>
    </row>
    <row r="9" spans="1:70" s="40" customFormat="1" ht="14.1" customHeight="1">
      <c r="A9" s="2779"/>
      <c r="B9" s="226"/>
      <c r="C9" s="2772"/>
      <c r="D9" s="2775"/>
      <c r="E9" s="2760"/>
      <c r="F9" s="2329"/>
      <c r="G9" s="2762"/>
      <c r="H9" s="2744"/>
      <c r="I9" s="2538"/>
      <c r="J9" s="2263"/>
      <c r="K9" s="2751"/>
      <c r="L9" s="2694"/>
      <c r="M9" s="2538"/>
      <c r="N9" s="2263"/>
      <c r="O9" s="1309"/>
      <c r="P9" s="2730"/>
      <c r="Q9" s="2749"/>
      <c r="R9" s="2275"/>
      <c r="S9" s="2707"/>
      <c r="T9" s="2717"/>
      <c r="U9" s="2718"/>
      <c r="V9" s="2718"/>
      <c r="W9" s="2719"/>
      <c r="X9" s="2704"/>
      <c r="Y9" s="2702"/>
      <c r="Z9" s="2709"/>
      <c r="AA9" s="2712"/>
      <c r="AB9" s="41"/>
      <c r="AC9" s="2397"/>
      <c r="AD9" s="24"/>
      <c r="AE9" s="24"/>
      <c r="AF9" s="2687" t="s">
        <v>512</v>
      </c>
      <c r="AG9" s="2688"/>
      <c r="AH9" s="1494">
        <v>650</v>
      </c>
      <c r="AI9" s="1492"/>
      <c r="AJ9" s="24"/>
      <c r="AK9" s="24"/>
      <c r="AL9" s="24"/>
      <c r="AM9" s="24"/>
      <c r="AN9" s="24"/>
      <c r="AO9" s="24"/>
      <c r="AP9" s="24"/>
      <c r="AQ9" s="24"/>
      <c r="AR9" s="24"/>
      <c r="AS9" s="24"/>
      <c r="AT9" s="24"/>
      <c r="AU9" s="24"/>
      <c r="AV9" s="24"/>
      <c r="AW9" s="24"/>
      <c r="AX9" s="24"/>
      <c r="AY9" s="24"/>
      <c r="AZ9" s="24"/>
      <c r="BA9" s="24"/>
      <c r="BB9" s="24"/>
      <c r="BC9" s="21"/>
      <c r="BD9" s="21"/>
      <c r="BE9" s="21"/>
      <c r="BF9" s="21"/>
      <c r="BG9" s="21"/>
      <c r="BH9" s="21"/>
      <c r="BI9" s="21"/>
      <c r="BJ9" s="21"/>
      <c r="BK9" s="21"/>
      <c r="BL9" s="21"/>
      <c r="BM9" s="21"/>
      <c r="BN9" s="21"/>
      <c r="BO9" s="21"/>
      <c r="BP9" s="21"/>
      <c r="BQ9" s="21"/>
      <c r="BR9" s="21"/>
    </row>
    <row r="10" spans="1:70" s="40" customFormat="1" ht="14.1" customHeight="1">
      <c r="A10" s="2779"/>
      <c r="B10" s="226"/>
      <c r="C10" s="2776" t="s">
        <v>639</v>
      </c>
      <c r="D10" s="1031" t="s">
        <v>171</v>
      </c>
      <c r="E10" s="2723">
        <v>1800</v>
      </c>
      <c r="F10" s="2576"/>
      <c r="G10" s="2762"/>
      <c r="H10" s="2744"/>
      <c r="I10" s="2538"/>
      <c r="J10" s="2263"/>
      <c r="K10" s="2751"/>
      <c r="L10" s="2694"/>
      <c r="M10" s="2538"/>
      <c r="N10" s="2263"/>
      <c r="O10" s="1309"/>
      <c r="P10" s="2730"/>
      <c r="Q10" s="2749"/>
      <c r="R10" s="2275"/>
      <c r="S10" s="2707"/>
      <c r="T10" s="2717"/>
      <c r="U10" s="2718"/>
      <c r="V10" s="2718"/>
      <c r="W10" s="2719"/>
      <c r="X10" s="2704"/>
      <c r="Y10" s="2702"/>
      <c r="Z10" s="2709"/>
      <c r="AA10" s="2712"/>
      <c r="AB10" s="39"/>
      <c r="AC10" s="2397"/>
      <c r="AD10" s="24"/>
      <c r="AE10" s="24"/>
      <c r="AF10" s="2687" t="s">
        <v>513</v>
      </c>
      <c r="AG10" s="2688"/>
      <c r="AH10" s="1494">
        <v>1400</v>
      </c>
      <c r="AI10" s="1492"/>
      <c r="AJ10" s="24"/>
      <c r="AK10" s="24"/>
      <c r="AL10" s="24"/>
      <c r="AM10" s="24"/>
      <c r="AN10" s="24"/>
      <c r="AO10" s="24"/>
      <c r="AP10" s="24"/>
      <c r="AQ10" s="24"/>
      <c r="AR10" s="24"/>
      <c r="AS10" s="24"/>
      <c r="AT10" s="24"/>
      <c r="AU10" s="24"/>
      <c r="AV10" s="24"/>
      <c r="AW10" s="24"/>
      <c r="AX10" s="24"/>
      <c r="AY10" s="24"/>
      <c r="AZ10" s="24"/>
      <c r="BA10" s="24"/>
      <c r="BB10" s="24"/>
      <c r="BC10" s="21"/>
      <c r="BD10" s="21"/>
      <c r="BE10" s="21"/>
      <c r="BF10" s="21"/>
      <c r="BG10" s="21"/>
      <c r="BH10" s="21"/>
      <c r="BI10" s="21"/>
      <c r="BJ10" s="21"/>
      <c r="BK10" s="21"/>
      <c r="BL10" s="21"/>
      <c r="BM10" s="21"/>
      <c r="BN10" s="21"/>
      <c r="BO10" s="21"/>
      <c r="BP10" s="21"/>
      <c r="BQ10" s="21"/>
      <c r="BR10" s="21"/>
    </row>
    <row r="11" spans="1:70" s="40" customFormat="1" ht="14.1" customHeight="1">
      <c r="A11" s="2779"/>
      <c r="B11" s="226"/>
      <c r="C11" s="2772"/>
      <c r="D11" s="1032"/>
      <c r="E11" s="2724"/>
      <c r="F11" s="2329"/>
      <c r="G11" s="2762"/>
      <c r="H11" s="2744"/>
      <c r="I11" s="2538"/>
      <c r="J11" s="2263"/>
      <c r="K11" s="2751"/>
      <c r="L11" s="2694"/>
      <c r="M11" s="2538"/>
      <c r="N11" s="2263"/>
      <c r="O11" s="1309"/>
      <c r="P11" s="2730"/>
      <c r="Q11" s="2749"/>
      <c r="R11" s="2275"/>
      <c r="S11" s="2707"/>
      <c r="T11" s="2717"/>
      <c r="U11" s="2718"/>
      <c r="V11" s="2718"/>
      <c r="W11" s="2719"/>
      <c r="X11" s="2704"/>
      <c r="Y11" s="2702"/>
      <c r="Z11" s="2709"/>
      <c r="AA11" s="2712"/>
      <c r="AB11" s="39"/>
      <c r="AC11" s="2397"/>
      <c r="AD11" s="24"/>
      <c r="AE11" s="24"/>
      <c r="AF11" s="2687" t="s">
        <v>514</v>
      </c>
      <c r="AG11" s="2688"/>
      <c r="AH11" s="1494">
        <v>900</v>
      </c>
      <c r="AI11" s="1492"/>
      <c r="AJ11" s="24"/>
      <c r="AK11" s="24"/>
      <c r="AL11" s="24"/>
      <c r="AM11" s="24"/>
      <c r="AN11" s="24"/>
      <c r="AO11" s="24"/>
      <c r="AP11" s="24"/>
      <c r="AQ11" s="24"/>
      <c r="AR11" s="24"/>
      <c r="AS11" s="24"/>
      <c r="AT11" s="24"/>
      <c r="AU11" s="24"/>
      <c r="AV11" s="24"/>
      <c r="AW11" s="24"/>
      <c r="AX11" s="24"/>
      <c r="AY11" s="24"/>
      <c r="AZ11" s="24"/>
      <c r="BA11" s="24"/>
      <c r="BB11" s="24"/>
      <c r="BC11" s="21"/>
      <c r="BD11" s="21"/>
      <c r="BE11" s="21"/>
      <c r="BF11" s="21"/>
      <c r="BG11" s="21"/>
      <c r="BH11" s="21"/>
      <c r="BI11" s="21"/>
      <c r="BJ11" s="21"/>
      <c r="BK11" s="21"/>
      <c r="BL11" s="21"/>
      <c r="BM11" s="21"/>
      <c r="BN11" s="21"/>
      <c r="BO11" s="21"/>
      <c r="BP11" s="21"/>
      <c r="BQ11" s="21"/>
      <c r="BR11" s="21"/>
    </row>
    <row r="12" spans="1:70" s="40" customFormat="1" ht="14.1" customHeight="1">
      <c r="A12" s="2779"/>
      <c r="B12" s="226"/>
      <c r="C12" s="1033" t="s">
        <v>700</v>
      </c>
      <c r="D12" s="1031" t="s">
        <v>171</v>
      </c>
      <c r="E12" s="1677">
        <v>2800</v>
      </c>
      <c r="F12" s="353">
        <v>0</v>
      </c>
      <c r="G12" s="2762"/>
      <c r="H12" s="2744"/>
      <c r="I12" s="2538"/>
      <c r="J12" s="2263"/>
      <c r="K12" s="2751"/>
      <c r="L12" s="2694"/>
      <c r="M12" s="2538"/>
      <c r="N12" s="2263"/>
      <c r="O12" s="1309"/>
      <c r="P12" s="2730"/>
      <c r="Q12" s="2749"/>
      <c r="R12" s="2275"/>
      <c r="S12" s="2707"/>
      <c r="T12" s="2717"/>
      <c r="U12" s="2718"/>
      <c r="V12" s="2718"/>
      <c r="W12" s="2719"/>
      <c r="X12" s="2704"/>
      <c r="Y12" s="2702"/>
      <c r="Z12" s="2709"/>
      <c r="AA12" s="2712"/>
      <c r="AB12" s="41"/>
      <c r="AC12" s="2397"/>
      <c r="AD12" s="24"/>
      <c r="AE12" s="24"/>
      <c r="AF12" s="2689" t="s">
        <v>847</v>
      </c>
      <c r="AG12" s="1493" t="s">
        <v>841</v>
      </c>
      <c r="AH12" s="1494">
        <v>650</v>
      </c>
      <c r="AI12" s="1492"/>
      <c r="AJ12" s="24"/>
      <c r="AK12" s="24"/>
      <c r="AL12" s="24"/>
      <c r="AM12" s="24"/>
      <c r="AN12" s="24"/>
      <c r="AO12" s="24"/>
      <c r="AP12" s="24"/>
      <c r="AQ12" s="24"/>
      <c r="AR12" s="24"/>
      <c r="AS12" s="24"/>
      <c r="AT12" s="24"/>
      <c r="AU12" s="24"/>
      <c r="AV12" s="24"/>
      <c r="AW12" s="24"/>
      <c r="AX12" s="24"/>
      <c r="AY12" s="24"/>
      <c r="AZ12" s="24"/>
      <c r="BA12" s="24"/>
      <c r="BB12" s="24"/>
      <c r="BC12" s="21"/>
      <c r="BD12" s="21"/>
      <c r="BE12" s="21"/>
      <c r="BF12" s="21"/>
      <c r="BG12" s="21"/>
      <c r="BH12" s="21"/>
      <c r="BI12" s="21"/>
      <c r="BJ12" s="21"/>
      <c r="BK12" s="21"/>
      <c r="BL12" s="21"/>
      <c r="BM12" s="21"/>
      <c r="BN12" s="21"/>
      <c r="BO12" s="21"/>
      <c r="BP12" s="21"/>
      <c r="BQ12" s="21"/>
      <c r="BR12" s="21"/>
    </row>
    <row r="13" spans="1:70" s="40" customFormat="1" ht="14.1" customHeight="1">
      <c r="A13" s="2779"/>
      <c r="B13" s="226"/>
      <c r="C13" s="1612" t="s">
        <v>699</v>
      </c>
      <c r="D13" s="1811" t="s">
        <v>171</v>
      </c>
      <c r="E13" s="1678">
        <v>3350</v>
      </c>
      <c r="F13" s="297"/>
      <c r="G13" s="2762"/>
      <c r="H13" s="2744"/>
      <c r="I13" s="2538"/>
      <c r="J13" s="2263"/>
      <c r="K13" s="2751"/>
      <c r="L13" s="2694"/>
      <c r="M13" s="2538"/>
      <c r="N13" s="2263"/>
      <c r="O13" s="1309"/>
      <c r="P13" s="2730"/>
      <c r="Q13" s="2749"/>
      <c r="R13" s="2275"/>
      <c r="S13" s="2707"/>
      <c r="T13" s="2717"/>
      <c r="U13" s="2718"/>
      <c r="V13" s="2718"/>
      <c r="W13" s="2719"/>
      <c r="X13" s="2704"/>
      <c r="Y13" s="2702"/>
      <c r="Z13" s="2709"/>
      <c r="AA13" s="2712"/>
      <c r="AB13" s="41"/>
      <c r="AC13" s="2397"/>
      <c r="AD13" s="24"/>
      <c r="AE13" s="24"/>
      <c r="AF13" s="2689"/>
      <c r="AG13" s="1493" t="s">
        <v>842</v>
      </c>
      <c r="AH13" s="1494">
        <v>200</v>
      </c>
      <c r="AI13" s="1492"/>
      <c r="AJ13" s="24"/>
      <c r="AK13" s="24"/>
      <c r="AL13" s="24"/>
      <c r="AM13" s="24"/>
      <c r="AN13" s="24"/>
      <c r="AO13" s="24"/>
      <c r="AP13" s="24"/>
      <c r="AQ13" s="24"/>
      <c r="AR13" s="24"/>
      <c r="AS13" s="24"/>
      <c r="AT13" s="24"/>
      <c r="AU13" s="24"/>
      <c r="AV13" s="24"/>
      <c r="AW13" s="24"/>
      <c r="AX13" s="24"/>
      <c r="AY13" s="24"/>
      <c r="AZ13" s="24"/>
      <c r="BA13" s="24"/>
      <c r="BB13" s="24"/>
      <c r="BC13" s="21"/>
      <c r="BD13" s="21"/>
      <c r="BE13" s="21"/>
      <c r="BF13" s="21"/>
      <c r="BG13" s="21"/>
      <c r="BH13" s="21"/>
      <c r="BI13" s="21"/>
      <c r="BJ13" s="21"/>
      <c r="BK13" s="21"/>
      <c r="BL13" s="21"/>
      <c r="BM13" s="21"/>
      <c r="BN13" s="21"/>
      <c r="BO13" s="21"/>
      <c r="BP13" s="21"/>
      <c r="BQ13" s="21"/>
      <c r="BR13" s="21"/>
    </row>
    <row r="14" spans="1:70" s="40" customFormat="1" ht="14.1" customHeight="1">
      <c r="A14" s="2779"/>
      <c r="B14" s="226"/>
      <c r="C14" s="1033" t="s">
        <v>640</v>
      </c>
      <c r="D14" s="1031" t="s">
        <v>171</v>
      </c>
      <c r="E14" s="1678">
        <v>2650</v>
      </c>
      <c r="F14" s="297"/>
      <c r="G14" s="2762"/>
      <c r="H14" s="2744"/>
      <c r="I14" s="2538"/>
      <c r="J14" s="2263"/>
      <c r="K14" s="2751"/>
      <c r="L14" s="2694"/>
      <c r="M14" s="2538"/>
      <c r="N14" s="2263"/>
      <c r="O14" s="1309"/>
      <c r="P14" s="2730"/>
      <c r="Q14" s="2749"/>
      <c r="R14" s="2275"/>
      <c r="S14" s="2707"/>
      <c r="T14" s="2717"/>
      <c r="U14" s="2718"/>
      <c r="V14" s="2718"/>
      <c r="W14" s="2719"/>
      <c r="X14" s="2704"/>
      <c r="Y14" s="2702"/>
      <c r="Z14" s="2709"/>
      <c r="AA14" s="2712"/>
      <c r="AB14" s="39"/>
      <c r="AC14" s="2397"/>
      <c r="AD14" s="24"/>
      <c r="AE14" s="24"/>
      <c r="AF14" s="2689"/>
      <c r="AG14" s="1493" t="s">
        <v>843</v>
      </c>
      <c r="AH14" s="1494">
        <v>600</v>
      </c>
      <c r="AI14" s="1492"/>
      <c r="AJ14" s="24"/>
      <c r="AK14" s="24"/>
      <c r="AL14" s="24"/>
      <c r="AM14" s="24"/>
      <c r="AN14" s="24"/>
      <c r="AO14" s="24"/>
      <c r="AP14" s="24"/>
      <c r="AQ14" s="24"/>
      <c r="AR14" s="24"/>
      <c r="AS14" s="24"/>
      <c r="AT14" s="24"/>
      <c r="AU14" s="24"/>
      <c r="AV14" s="24"/>
      <c r="AW14" s="24"/>
      <c r="AX14" s="24"/>
      <c r="AY14" s="24"/>
      <c r="AZ14" s="24"/>
      <c r="BA14" s="24"/>
      <c r="BB14" s="24"/>
      <c r="BC14" s="21"/>
      <c r="BD14" s="21"/>
      <c r="BE14" s="21"/>
      <c r="BF14" s="21"/>
      <c r="BG14" s="21"/>
      <c r="BH14" s="21"/>
      <c r="BI14" s="21"/>
      <c r="BJ14" s="21"/>
      <c r="BK14" s="21"/>
      <c r="BL14" s="21"/>
      <c r="BM14" s="21"/>
      <c r="BN14" s="21"/>
      <c r="BO14" s="21"/>
      <c r="BP14" s="21"/>
      <c r="BQ14" s="21"/>
      <c r="BR14" s="21"/>
    </row>
    <row r="15" spans="1:70" s="40" customFormat="1" ht="14.1" customHeight="1">
      <c r="A15" s="2779"/>
      <c r="B15" s="226"/>
      <c r="C15" s="1033" t="s">
        <v>671</v>
      </c>
      <c r="D15" s="1031" t="s">
        <v>171</v>
      </c>
      <c r="E15" s="1678">
        <v>3050</v>
      </c>
      <c r="F15" s="297"/>
      <c r="G15" s="2762"/>
      <c r="H15" s="2744"/>
      <c r="I15" s="2538"/>
      <c r="J15" s="2263"/>
      <c r="K15" s="2751"/>
      <c r="L15" s="2694"/>
      <c r="M15" s="2538"/>
      <c r="N15" s="2263"/>
      <c r="O15" s="1309"/>
      <c r="P15" s="2730"/>
      <c r="Q15" s="2749"/>
      <c r="R15" s="2275"/>
      <c r="S15" s="2707"/>
      <c r="T15" s="2717"/>
      <c r="U15" s="2718"/>
      <c r="V15" s="2718"/>
      <c r="W15" s="2719"/>
      <c r="X15" s="2704"/>
      <c r="Y15" s="2702"/>
      <c r="Z15" s="2709"/>
      <c r="AA15" s="2712"/>
      <c r="AC15" s="2397"/>
      <c r="AD15" s="24"/>
      <c r="AE15" s="24"/>
      <c r="AF15" s="2689"/>
      <c r="AG15" s="1493" t="s">
        <v>844</v>
      </c>
      <c r="AH15" s="1494">
        <v>250</v>
      </c>
      <c r="AI15" s="1492"/>
      <c r="AJ15" s="24"/>
      <c r="AK15" s="24"/>
      <c r="AL15" s="24"/>
      <c r="AM15" s="24"/>
      <c r="AN15" s="24"/>
      <c r="AO15" s="24"/>
      <c r="AP15" s="24"/>
      <c r="AQ15" s="24"/>
      <c r="AR15" s="24"/>
      <c r="AS15" s="24"/>
      <c r="AT15" s="24"/>
      <c r="AU15" s="24"/>
      <c r="AV15" s="24"/>
      <c r="AW15" s="24"/>
      <c r="AX15" s="24"/>
      <c r="AY15" s="24"/>
      <c r="AZ15" s="24"/>
      <c r="BA15" s="24"/>
      <c r="BB15" s="24"/>
      <c r="BC15" s="21"/>
      <c r="BD15" s="21"/>
      <c r="BE15" s="21"/>
      <c r="BF15" s="21"/>
      <c r="BG15" s="21"/>
      <c r="BH15" s="21"/>
      <c r="BI15" s="21"/>
      <c r="BJ15" s="21"/>
      <c r="BK15" s="21"/>
      <c r="BL15" s="21"/>
      <c r="BM15" s="21"/>
      <c r="BN15" s="21"/>
      <c r="BO15" s="21"/>
      <c r="BP15" s="21"/>
      <c r="BQ15" s="21"/>
      <c r="BR15" s="21"/>
    </row>
    <row r="16" spans="1:70" s="40" customFormat="1" ht="14.1" customHeight="1">
      <c r="A16" s="2779"/>
      <c r="B16" s="226"/>
      <c r="C16" s="1033" t="s">
        <v>641</v>
      </c>
      <c r="D16" s="1031" t="s">
        <v>171</v>
      </c>
      <c r="E16" s="1678">
        <v>2700</v>
      </c>
      <c r="F16" s="297"/>
      <c r="G16" s="2762"/>
      <c r="H16" s="2744"/>
      <c r="I16" s="2538"/>
      <c r="J16" s="2263"/>
      <c r="K16" s="2751"/>
      <c r="L16" s="2694"/>
      <c r="M16" s="2538"/>
      <c r="N16" s="2263"/>
      <c r="O16" s="1309"/>
      <c r="P16" s="2730"/>
      <c r="Q16" s="2749"/>
      <c r="R16" s="2275"/>
      <c r="S16" s="2707"/>
      <c r="T16" s="2717"/>
      <c r="U16" s="2718"/>
      <c r="V16" s="2718"/>
      <c r="W16" s="2719"/>
      <c r="X16" s="2704"/>
      <c r="Y16" s="2702"/>
      <c r="Z16" s="2709"/>
      <c r="AA16" s="2712"/>
      <c r="AC16" s="2397"/>
      <c r="AD16" s="24"/>
      <c r="AE16" s="24"/>
      <c r="AF16" s="2689"/>
      <c r="AG16" s="1493" t="s">
        <v>895</v>
      </c>
      <c r="AH16" s="1494">
        <v>250</v>
      </c>
      <c r="AI16" s="1492"/>
      <c r="AJ16" s="24"/>
      <c r="AK16" s="24"/>
      <c r="AL16" s="24"/>
      <c r="AM16" s="24"/>
      <c r="AN16" s="24"/>
      <c r="AO16" s="24"/>
      <c r="AP16" s="24"/>
      <c r="AQ16" s="24"/>
      <c r="AR16" s="24"/>
      <c r="AS16" s="24"/>
      <c r="AT16" s="24"/>
      <c r="AU16" s="24"/>
      <c r="AV16" s="24"/>
      <c r="AW16" s="24"/>
      <c r="AX16" s="24"/>
      <c r="AY16" s="24"/>
      <c r="AZ16" s="24"/>
      <c r="BA16" s="24"/>
      <c r="BB16" s="24"/>
      <c r="BC16" s="21"/>
      <c r="BD16" s="21"/>
      <c r="BE16" s="21"/>
      <c r="BF16" s="21"/>
      <c r="BG16" s="21"/>
      <c r="BH16" s="21"/>
      <c r="BI16" s="21"/>
      <c r="BJ16" s="21"/>
      <c r="BK16" s="21"/>
      <c r="BL16" s="21"/>
      <c r="BM16" s="21"/>
      <c r="BN16" s="21"/>
      <c r="BO16" s="21"/>
      <c r="BP16" s="21"/>
      <c r="BQ16" s="21"/>
      <c r="BR16" s="21"/>
    </row>
    <row r="17" spans="1:70" s="40" customFormat="1" ht="14.1" customHeight="1">
      <c r="A17" s="2779"/>
      <c r="B17" s="226"/>
      <c r="C17" s="1063" t="s">
        <v>642</v>
      </c>
      <c r="D17" s="1031" t="s">
        <v>171</v>
      </c>
      <c r="E17" s="1679">
        <v>1700</v>
      </c>
      <c r="F17" s="1042"/>
      <c r="G17" s="2762"/>
      <c r="H17" s="2744"/>
      <c r="I17" s="2538"/>
      <c r="J17" s="2263"/>
      <c r="K17" s="2751"/>
      <c r="L17" s="2694"/>
      <c r="M17" s="2538"/>
      <c r="N17" s="2263"/>
      <c r="O17" s="1309"/>
      <c r="P17" s="2730"/>
      <c r="Q17" s="2749"/>
      <c r="R17" s="2275"/>
      <c r="S17" s="2707"/>
      <c r="T17" s="2717"/>
      <c r="U17" s="2718"/>
      <c r="V17" s="2718"/>
      <c r="W17" s="2719"/>
      <c r="X17" s="2704"/>
      <c r="Y17" s="2702"/>
      <c r="Z17" s="2709"/>
      <c r="AA17" s="2712"/>
      <c r="AC17" s="2397"/>
      <c r="AD17" s="24"/>
      <c r="AE17" s="24"/>
      <c r="AF17" s="2689"/>
      <c r="AG17" s="1493" t="s">
        <v>845</v>
      </c>
      <c r="AH17" s="1494">
        <v>450</v>
      </c>
      <c r="AI17" s="1492"/>
      <c r="AJ17" s="24"/>
      <c r="AK17" s="24"/>
      <c r="AL17" s="24"/>
      <c r="AM17" s="24"/>
      <c r="AN17" s="24"/>
      <c r="AO17" s="24"/>
      <c r="AP17" s="24"/>
      <c r="AQ17" s="24"/>
      <c r="AR17" s="24"/>
      <c r="AS17" s="24"/>
      <c r="AT17" s="24"/>
      <c r="AU17" s="24"/>
      <c r="AV17" s="24"/>
      <c r="AW17" s="24"/>
      <c r="AX17" s="24"/>
      <c r="AY17" s="24"/>
      <c r="AZ17" s="24"/>
      <c r="BA17" s="24"/>
      <c r="BB17" s="24"/>
      <c r="BC17" s="21"/>
      <c r="BD17" s="21"/>
      <c r="BE17" s="21"/>
      <c r="BF17" s="21"/>
      <c r="BG17" s="21"/>
      <c r="BH17" s="21"/>
      <c r="BI17" s="21"/>
      <c r="BJ17" s="21"/>
      <c r="BK17" s="21"/>
      <c r="BL17" s="21"/>
      <c r="BM17" s="21"/>
      <c r="BN17" s="21"/>
      <c r="BO17" s="21"/>
      <c r="BP17" s="21"/>
      <c r="BQ17" s="21"/>
      <c r="BR17" s="21"/>
    </row>
    <row r="18" spans="1:70" s="40" customFormat="1" ht="14.1" customHeight="1">
      <c r="A18" s="2779"/>
      <c r="B18" s="226"/>
      <c r="C18" s="1613" t="s">
        <v>672</v>
      </c>
      <c r="D18" s="553" t="s">
        <v>171</v>
      </c>
      <c r="E18" s="1679">
        <v>2400</v>
      </c>
      <c r="F18" s="2576"/>
      <c r="G18" s="2762"/>
      <c r="H18" s="2744"/>
      <c r="I18" s="2538"/>
      <c r="J18" s="2263"/>
      <c r="K18" s="2751"/>
      <c r="L18" s="2694"/>
      <c r="M18" s="2538"/>
      <c r="N18" s="2263"/>
      <c r="O18" s="1309"/>
      <c r="P18" s="2730"/>
      <c r="Q18" s="2749"/>
      <c r="R18" s="2275"/>
      <c r="S18" s="2707"/>
      <c r="T18" s="2717"/>
      <c r="U18" s="2718"/>
      <c r="V18" s="2718"/>
      <c r="W18" s="2719"/>
      <c r="X18" s="2704"/>
      <c r="Y18" s="2702"/>
      <c r="Z18" s="2709"/>
      <c r="AA18" s="2712"/>
      <c r="AC18" s="2397"/>
      <c r="AD18" s="24"/>
      <c r="AE18" s="24"/>
      <c r="AF18" s="2689"/>
      <c r="AG18" s="1493" t="s">
        <v>846</v>
      </c>
      <c r="AH18" s="1494">
        <v>250</v>
      </c>
      <c r="AI18" s="1492"/>
      <c r="AJ18" s="24"/>
      <c r="AK18" s="24"/>
      <c r="AL18" s="24"/>
      <c r="AM18" s="24"/>
      <c r="AN18" s="24"/>
      <c r="AO18" s="24"/>
      <c r="AP18" s="24"/>
      <c r="AQ18" s="24"/>
      <c r="AR18" s="24"/>
      <c r="AS18" s="24"/>
      <c r="AT18" s="24"/>
      <c r="AU18" s="24"/>
      <c r="AV18" s="24"/>
      <c r="AW18" s="24"/>
      <c r="AX18" s="24"/>
      <c r="AY18" s="24"/>
      <c r="AZ18" s="24"/>
      <c r="BA18" s="24"/>
      <c r="BB18" s="24"/>
      <c r="BC18" s="21"/>
      <c r="BD18" s="21"/>
      <c r="BE18" s="21"/>
      <c r="BF18" s="21"/>
      <c r="BG18" s="21"/>
      <c r="BH18" s="21"/>
      <c r="BI18" s="21"/>
      <c r="BJ18" s="21"/>
      <c r="BK18" s="21"/>
      <c r="BL18" s="21"/>
      <c r="BM18" s="21"/>
      <c r="BN18" s="21"/>
      <c r="BO18" s="21"/>
      <c r="BP18" s="21"/>
      <c r="BQ18" s="21"/>
      <c r="BR18" s="21"/>
    </row>
    <row r="19" spans="1:70" s="40" customFormat="1" ht="14.1" customHeight="1">
      <c r="A19" s="2779"/>
      <c r="B19" s="227"/>
      <c r="C19" s="1044"/>
      <c r="D19" s="551"/>
      <c r="E19" s="1680"/>
      <c r="F19" s="2329"/>
      <c r="G19" s="2763"/>
      <c r="H19" s="2745"/>
      <c r="I19" s="2396"/>
      <c r="J19" s="2359"/>
      <c r="K19" s="2751"/>
      <c r="L19" s="2694"/>
      <c r="M19" s="2538"/>
      <c r="N19" s="2263"/>
      <c r="O19" s="1309"/>
      <c r="P19" s="2730"/>
      <c r="Q19" s="2749"/>
      <c r="R19" s="2275"/>
      <c r="S19" s="2707"/>
      <c r="T19" s="2720"/>
      <c r="U19" s="2721"/>
      <c r="V19" s="2721"/>
      <c r="W19" s="2722"/>
      <c r="X19" s="2704"/>
      <c r="Y19" s="2702"/>
      <c r="Z19" s="2709"/>
      <c r="AA19" s="2712"/>
      <c r="AC19" s="2397"/>
      <c r="AD19" s="24"/>
      <c r="AE19" s="24"/>
      <c r="AF19" s="2684" t="s">
        <v>270</v>
      </c>
      <c r="AG19" s="2684"/>
      <c r="AH19" s="1495">
        <f>SUM(AH8:AH18)</f>
        <v>7000</v>
      </c>
      <c r="AI19" s="1492"/>
      <c r="AJ19" s="24"/>
      <c r="AK19" s="24"/>
      <c r="AL19" s="24"/>
      <c r="AM19" s="24"/>
      <c r="AN19" s="24"/>
      <c r="AO19" s="24"/>
      <c r="AP19" s="24"/>
      <c r="AQ19" s="24"/>
      <c r="AR19" s="24"/>
      <c r="AS19" s="24"/>
      <c r="AT19" s="24"/>
      <c r="AU19" s="24"/>
      <c r="AV19" s="24"/>
      <c r="AW19" s="24"/>
      <c r="AX19" s="24"/>
      <c r="AY19" s="24"/>
      <c r="AZ19" s="24"/>
      <c r="BA19" s="24"/>
      <c r="BB19" s="24"/>
      <c r="BC19" s="21"/>
      <c r="BD19" s="21"/>
      <c r="BE19" s="21"/>
      <c r="BF19" s="21"/>
      <c r="BG19" s="21"/>
      <c r="BH19" s="21"/>
      <c r="BI19" s="21"/>
      <c r="BJ19" s="21"/>
      <c r="BK19" s="21"/>
      <c r="BL19" s="21"/>
      <c r="BM19" s="21"/>
      <c r="BN19" s="21"/>
      <c r="BO19" s="21"/>
      <c r="BP19" s="21"/>
      <c r="BQ19" s="21"/>
      <c r="BR19" s="21"/>
    </row>
    <row r="20" spans="1:70" s="40" customFormat="1" ht="14.1" customHeight="1">
      <c r="A20" s="2779"/>
      <c r="B20" s="350" t="s">
        <v>330</v>
      </c>
      <c r="C20" s="937" t="s">
        <v>63</v>
      </c>
      <c r="D20" s="551" t="s">
        <v>171</v>
      </c>
      <c r="E20" s="938">
        <v>1950</v>
      </c>
      <c r="F20" s="298"/>
      <c r="G20" s="1538"/>
      <c r="H20" s="1539"/>
      <c r="I20" s="1477"/>
      <c r="J20" s="1307"/>
      <c r="K20" s="2752"/>
      <c r="L20" s="2695"/>
      <c r="M20" s="2396"/>
      <c r="N20" s="2359"/>
      <c r="O20" s="1309"/>
      <c r="P20" s="1001"/>
      <c r="Q20" s="1001"/>
      <c r="R20" s="778"/>
      <c r="S20" s="1534"/>
      <c r="T20" s="1662"/>
      <c r="U20" s="1041"/>
      <c r="V20" s="1041"/>
      <c r="W20" s="1663"/>
      <c r="X20" s="2704"/>
      <c r="Y20" s="2702"/>
      <c r="Z20" s="2709"/>
      <c r="AA20" s="2712"/>
      <c r="AC20" s="2397"/>
      <c r="AD20" s="24"/>
      <c r="AE20" s="24"/>
      <c r="AF20" s="1489"/>
      <c r="AG20" s="1489"/>
      <c r="AH20" s="1489"/>
      <c r="AI20" s="1489"/>
      <c r="AJ20" s="24"/>
      <c r="AK20" s="24"/>
      <c r="AL20" s="24"/>
      <c r="AM20" s="24"/>
      <c r="AN20" s="24"/>
      <c r="AO20" s="24"/>
      <c r="AP20" s="24"/>
      <c r="AQ20" s="24"/>
      <c r="AR20" s="24"/>
      <c r="AS20" s="24"/>
      <c r="AT20" s="24"/>
      <c r="AU20" s="24"/>
      <c r="AV20" s="24"/>
      <c r="AW20" s="24"/>
      <c r="AX20" s="24"/>
      <c r="AY20" s="24"/>
      <c r="AZ20" s="24"/>
      <c r="BA20" s="24"/>
      <c r="BB20" s="24"/>
      <c r="BC20" s="21"/>
      <c r="BD20" s="21"/>
      <c r="BE20" s="21"/>
      <c r="BF20" s="21"/>
      <c r="BG20" s="21"/>
      <c r="BH20" s="21"/>
      <c r="BI20" s="21"/>
      <c r="BJ20" s="21"/>
      <c r="BK20" s="21"/>
      <c r="BL20" s="21"/>
      <c r="BM20" s="21"/>
      <c r="BN20" s="21"/>
      <c r="BO20" s="21"/>
      <c r="BP20" s="21"/>
      <c r="BQ20" s="21"/>
      <c r="BR20" s="21"/>
    </row>
    <row r="21" spans="1:70" s="40" customFormat="1" ht="14.1" customHeight="1">
      <c r="A21" s="2779"/>
      <c r="B21" s="226"/>
      <c r="C21" s="941" t="s">
        <v>64</v>
      </c>
      <c r="D21" s="553" t="s">
        <v>50</v>
      </c>
      <c r="E21" s="942">
        <v>800</v>
      </c>
      <c r="F21" s="361">
        <v>0</v>
      </c>
      <c r="G21" s="1540" t="s">
        <v>160</v>
      </c>
      <c r="H21" s="1001"/>
      <c r="I21" s="1385"/>
      <c r="J21" s="1307"/>
      <c r="K21" s="1001"/>
      <c r="L21" s="1006"/>
      <c r="M21" s="778"/>
      <c r="N21" s="1005"/>
      <c r="O21" s="1684"/>
      <c r="P21" s="1001"/>
      <c r="Q21" s="1001"/>
      <c r="R21" s="778"/>
      <c r="S21" s="1534"/>
      <c r="T21" s="1664"/>
      <c r="U21" s="778"/>
      <c r="V21" s="778"/>
      <c r="W21" s="1665"/>
      <c r="X21" s="2704"/>
      <c r="Y21" s="2702"/>
      <c r="Z21" s="2709"/>
      <c r="AA21" s="2712"/>
      <c r="AC21" s="2397"/>
      <c r="AD21" s="24"/>
      <c r="AE21" s="24"/>
      <c r="AF21" s="1487"/>
      <c r="AG21" s="1487"/>
      <c r="AH21" s="1487"/>
      <c r="AI21" s="1487"/>
      <c r="AJ21" s="24"/>
      <c r="AK21" s="24"/>
      <c r="AL21" s="24"/>
      <c r="AM21" s="24"/>
      <c r="AN21" s="24"/>
      <c r="AO21" s="24"/>
      <c r="AP21" s="24"/>
      <c r="AQ21" s="24"/>
      <c r="AR21" s="24"/>
      <c r="AS21" s="24"/>
      <c r="AT21" s="24"/>
      <c r="AU21" s="24"/>
      <c r="AV21" s="24"/>
      <c r="AW21" s="24"/>
      <c r="AX21" s="24"/>
      <c r="AY21" s="24"/>
      <c r="AZ21" s="24"/>
      <c r="BA21" s="24"/>
      <c r="BB21" s="24"/>
      <c r="BC21" s="21"/>
      <c r="BD21" s="21"/>
      <c r="BE21" s="21"/>
      <c r="BF21" s="21"/>
      <c r="BG21" s="21"/>
      <c r="BH21" s="21"/>
      <c r="BI21" s="21"/>
      <c r="BJ21" s="21"/>
      <c r="BK21" s="21"/>
      <c r="BL21" s="21"/>
      <c r="BM21" s="21"/>
      <c r="BN21" s="21"/>
      <c r="BO21" s="21"/>
      <c r="BP21" s="21"/>
      <c r="BQ21" s="21"/>
      <c r="BR21" s="21"/>
    </row>
    <row r="22" spans="1:70" s="40" customFormat="1" ht="14.1" customHeight="1">
      <c r="A22" s="2779"/>
      <c r="B22" s="226"/>
      <c r="C22" s="939" t="s">
        <v>65</v>
      </c>
      <c r="D22" s="552" t="s">
        <v>50</v>
      </c>
      <c r="E22" s="940">
        <v>1100</v>
      </c>
      <c r="F22" s="361"/>
      <c r="G22" s="1540" t="s">
        <v>160</v>
      </c>
      <c r="H22" s="1001"/>
      <c r="I22" s="1385"/>
      <c r="J22" s="1307"/>
      <c r="K22" s="1007"/>
      <c r="L22" s="1006"/>
      <c r="M22" s="778"/>
      <c r="N22" s="1005"/>
      <c r="O22" s="1684"/>
      <c r="P22" s="177"/>
      <c r="Q22" s="177"/>
      <c r="R22" s="177"/>
      <c r="S22" s="1534"/>
      <c r="T22" s="1666"/>
      <c r="W22" s="1665"/>
      <c r="X22" s="2704"/>
      <c r="Y22" s="2702"/>
      <c r="Z22" s="2709"/>
      <c r="AA22" s="2712"/>
      <c r="AC22" s="2397"/>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1"/>
      <c r="BD22" s="21"/>
      <c r="BE22" s="21"/>
      <c r="BF22" s="21"/>
      <c r="BG22" s="21"/>
      <c r="BH22" s="21"/>
      <c r="BI22" s="21"/>
      <c r="BJ22" s="21"/>
      <c r="BK22" s="21"/>
      <c r="BL22" s="21"/>
      <c r="BM22" s="21"/>
      <c r="BN22" s="21"/>
      <c r="BO22" s="21"/>
      <c r="BP22" s="21"/>
      <c r="BQ22" s="21"/>
      <c r="BR22" s="21"/>
    </row>
    <row r="23" spans="1:70" s="40" customFormat="1" ht="14.1" customHeight="1">
      <c r="A23" s="2779"/>
      <c r="B23" s="227"/>
      <c r="C23" s="937" t="s">
        <v>66</v>
      </c>
      <c r="D23" s="551" t="s">
        <v>50</v>
      </c>
      <c r="E23" s="938">
        <v>1450</v>
      </c>
      <c r="F23" s="361">
        <v>0</v>
      </c>
      <c r="G23" s="1540" t="s">
        <v>160</v>
      </c>
      <c r="H23" s="1001"/>
      <c r="I23" s="1385"/>
      <c r="J23" s="1307"/>
      <c r="K23" s="1001"/>
      <c r="L23" s="1003"/>
      <c r="M23" s="778"/>
      <c r="N23" s="1005"/>
      <c r="O23" s="1034"/>
      <c r="P23" s="177"/>
      <c r="Q23" s="177"/>
      <c r="R23" s="177"/>
      <c r="S23" s="1534"/>
      <c r="T23" s="1666"/>
      <c r="W23" s="1665"/>
      <c r="X23" s="2704"/>
      <c r="Y23" s="2702"/>
      <c r="Z23" s="2709"/>
      <c r="AA23" s="2712"/>
      <c r="AB23" s="44"/>
      <c r="AC23" s="2397"/>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1"/>
      <c r="BD23" s="21"/>
      <c r="BE23" s="21"/>
      <c r="BF23" s="21"/>
      <c r="BG23" s="21"/>
      <c r="BH23" s="21"/>
      <c r="BI23" s="21"/>
      <c r="BJ23" s="21"/>
      <c r="BK23" s="21"/>
      <c r="BL23" s="21"/>
      <c r="BM23" s="21"/>
      <c r="BN23" s="21"/>
      <c r="BO23" s="21"/>
      <c r="BP23" s="21"/>
      <c r="BQ23" s="21"/>
      <c r="BR23" s="21"/>
    </row>
    <row r="24" spans="1:70" s="40" customFormat="1" ht="14.1" customHeight="1">
      <c r="A24" s="2779"/>
      <c r="B24" s="350" t="s">
        <v>331</v>
      </c>
      <c r="C24" s="939" t="s">
        <v>69</v>
      </c>
      <c r="D24" s="552" t="s">
        <v>50</v>
      </c>
      <c r="E24" s="940">
        <v>2050</v>
      </c>
      <c r="F24" s="361"/>
      <c r="G24" s="1541" t="s">
        <v>160</v>
      </c>
      <c r="H24" s="1001"/>
      <c r="I24" s="1385"/>
      <c r="J24" s="1307"/>
      <c r="K24" s="1008"/>
      <c r="L24" s="1003"/>
      <c r="M24" s="778"/>
      <c r="N24" s="1005"/>
      <c r="O24" s="1034"/>
      <c r="P24" s="177"/>
      <c r="Q24" s="177"/>
      <c r="R24" s="177"/>
      <c r="S24" s="1534"/>
      <c r="T24" s="1666"/>
      <c r="W24" s="1665"/>
      <c r="X24" s="2704"/>
      <c r="Y24" s="2702"/>
      <c r="Z24" s="2709"/>
      <c r="AA24" s="2712"/>
      <c r="AB24" s="44"/>
      <c r="AC24" s="2397"/>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1"/>
      <c r="BD24" s="21"/>
      <c r="BE24" s="21"/>
      <c r="BF24" s="21"/>
      <c r="BG24" s="21"/>
      <c r="BH24" s="21"/>
      <c r="BI24" s="21"/>
      <c r="BJ24" s="21"/>
      <c r="BK24" s="21"/>
      <c r="BL24" s="21"/>
      <c r="BM24" s="21"/>
      <c r="BN24" s="21"/>
      <c r="BO24" s="21"/>
      <c r="BP24" s="21"/>
      <c r="BQ24" s="21"/>
      <c r="BR24" s="21"/>
    </row>
    <row r="25" spans="1:70" s="40" customFormat="1" ht="14.1" customHeight="1">
      <c r="A25" s="2779"/>
      <c r="B25" s="227"/>
      <c r="C25" s="2746" t="s">
        <v>285</v>
      </c>
      <c r="D25" s="2734" t="s">
        <v>50</v>
      </c>
      <c r="E25" s="2725">
        <v>900</v>
      </c>
      <c r="F25" s="2576"/>
      <c r="G25" s="1540"/>
      <c r="H25" s="1010"/>
      <c r="I25" s="1542"/>
      <c r="J25" s="1307"/>
      <c r="K25" s="1010"/>
      <c r="L25" s="1006"/>
      <c r="M25" s="1009"/>
      <c r="N25" s="1005"/>
      <c r="O25" s="1034"/>
      <c r="P25" s="177"/>
      <c r="Q25" s="177"/>
      <c r="R25" s="177"/>
      <c r="S25" s="1534"/>
      <c r="T25" s="1666"/>
      <c r="W25" s="1665"/>
      <c r="X25" s="2704"/>
      <c r="Y25" s="2702"/>
      <c r="Z25" s="2709"/>
      <c r="AA25" s="2712"/>
      <c r="AC25" s="2397"/>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1"/>
      <c r="BD25" s="21"/>
      <c r="BE25" s="21"/>
      <c r="BF25" s="21"/>
      <c r="BG25" s="21"/>
      <c r="BH25" s="21"/>
      <c r="BI25" s="21"/>
      <c r="BJ25" s="21"/>
      <c r="BK25" s="21"/>
      <c r="BL25" s="21"/>
      <c r="BM25" s="21"/>
      <c r="BN25" s="21"/>
      <c r="BO25" s="21"/>
      <c r="BP25" s="21"/>
      <c r="BQ25" s="21"/>
      <c r="BR25" s="21"/>
    </row>
    <row r="26" spans="1:70" ht="14.1" customHeight="1">
      <c r="A26" s="2779"/>
      <c r="B26" s="383" t="s">
        <v>332</v>
      </c>
      <c r="C26" s="2747"/>
      <c r="D26" s="2735"/>
      <c r="E26" s="2727"/>
      <c r="F26" s="2329"/>
      <c r="G26" s="1540"/>
      <c r="H26" s="1010"/>
      <c r="I26" s="1542"/>
      <c r="J26" s="1307"/>
      <c r="K26" s="1010"/>
      <c r="L26" s="1006"/>
      <c r="M26" s="1009"/>
      <c r="N26" s="1005"/>
      <c r="O26" s="1034"/>
      <c r="P26" s="1214"/>
      <c r="Q26" s="1214"/>
      <c r="R26" s="1214"/>
      <c r="S26" s="1534"/>
      <c r="T26" s="1667"/>
      <c r="W26" s="1665"/>
      <c r="X26" s="2704"/>
      <c r="Y26" s="2702"/>
      <c r="Z26" s="2709"/>
      <c r="AA26" s="2712"/>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row>
    <row r="27" spans="1:70" ht="14.1" customHeight="1">
      <c r="A27" s="2779"/>
      <c r="B27" s="267" t="s">
        <v>333</v>
      </c>
      <c r="C27" s="943" t="s">
        <v>70</v>
      </c>
      <c r="D27" s="554" t="s">
        <v>50</v>
      </c>
      <c r="E27" s="940">
        <v>1500</v>
      </c>
      <c r="F27" s="297"/>
      <c r="G27" s="843" t="s">
        <v>160</v>
      </c>
      <c r="H27" s="593"/>
      <c r="I27" s="1543"/>
      <c r="J27" s="1307"/>
      <c r="K27" s="593"/>
      <c r="L27" s="1004"/>
      <c r="M27" s="759"/>
      <c r="N27" s="1005"/>
      <c r="O27" s="1034"/>
      <c r="P27" s="1214"/>
      <c r="Q27" s="1214"/>
      <c r="R27" s="1214"/>
      <c r="S27" s="1534"/>
      <c r="T27" s="1667"/>
      <c r="W27" s="1665"/>
      <c r="X27" s="2704"/>
      <c r="Y27" s="2702"/>
      <c r="Z27" s="2709"/>
      <c r="AA27" s="2712"/>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row>
    <row r="28" spans="1:70" ht="14.1" customHeight="1">
      <c r="A28" s="2779"/>
      <c r="B28" s="1043" t="s">
        <v>335</v>
      </c>
      <c r="C28" s="2412" t="s">
        <v>889</v>
      </c>
      <c r="D28" s="2413"/>
      <c r="E28" s="2413"/>
      <c r="F28" s="2742"/>
      <c r="G28" s="843"/>
      <c r="H28" s="593"/>
      <c r="I28" s="1543"/>
      <c r="J28" s="1307"/>
      <c r="K28" s="833" t="s">
        <v>160</v>
      </c>
      <c r="L28" s="1004"/>
      <c r="M28" s="759"/>
      <c r="N28" s="1011"/>
      <c r="O28" s="1035"/>
      <c r="P28" s="1214"/>
      <c r="Q28" s="1214"/>
      <c r="R28" s="1214"/>
      <c r="S28" s="1534"/>
      <c r="T28" s="1667"/>
      <c r="W28" s="1665"/>
      <c r="X28" s="2704"/>
      <c r="Y28" s="185"/>
      <c r="Z28" s="2709"/>
      <c r="AA28" s="2712"/>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70" ht="14.1" customHeight="1">
      <c r="A29" s="2779"/>
      <c r="B29" s="911"/>
      <c r="C29" s="2412" t="s">
        <v>890</v>
      </c>
      <c r="D29" s="2413"/>
      <c r="E29" s="2413"/>
      <c r="F29" s="2742"/>
      <c r="G29" s="843" t="s">
        <v>160</v>
      </c>
      <c r="H29" s="593"/>
      <c r="I29" s="1543"/>
      <c r="J29" s="1307"/>
      <c r="K29" s="593"/>
      <c r="L29" s="1004"/>
      <c r="M29" s="759"/>
      <c r="N29" s="1011"/>
      <c r="O29" s="1035"/>
      <c r="P29" s="1214"/>
      <c r="Q29" s="1214"/>
      <c r="R29" s="1214"/>
      <c r="S29" s="1534"/>
      <c r="T29" s="1667"/>
      <c r="W29" s="1665"/>
      <c r="X29" s="2704"/>
      <c r="Y29" s="185"/>
      <c r="Z29" s="2709"/>
      <c r="AA29" s="2712"/>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row>
    <row r="30" spans="1:70" ht="14.1" customHeight="1">
      <c r="A30" s="2780"/>
      <c r="B30" s="267" t="s">
        <v>334</v>
      </c>
      <c r="C30" s="2412" t="s">
        <v>599</v>
      </c>
      <c r="D30" s="2413"/>
      <c r="E30" s="2413"/>
      <c r="F30" s="2742"/>
      <c r="G30" s="843" t="s">
        <v>160</v>
      </c>
      <c r="H30" s="593"/>
      <c r="I30" s="1543"/>
      <c r="J30" s="1307"/>
      <c r="K30" s="2401" t="s">
        <v>702</v>
      </c>
      <c r="L30" s="2743" t="s">
        <v>171</v>
      </c>
      <c r="M30" s="2739">
        <v>250</v>
      </c>
      <c r="N30" s="2731"/>
      <c r="O30" s="1036"/>
      <c r="P30" s="1214"/>
      <c r="Q30" s="1214"/>
      <c r="R30" s="1214"/>
      <c r="S30" s="1534"/>
      <c r="T30" s="1667"/>
      <c r="W30" s="1665"/>
      <c r="X30" s="2704"/>
      <c r="Y30" s="185"/>
      <c r="Z30" s="2709"/>
      <c r="AA30" s="2712"/>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row>
    <row r="31" spans="1:70" ht="14.1" customHeight="1">
      <c r="A31" s="2765" t="s">
        <v>71</v>
      </c>
      <c r="B31" s="2768" t="s">
        <v>72</v>
      </c>
      <c r="C31" s="2736" t="s">
        <v>302</v>
      </c>
      <c r="D31" s="2341" t="s">
        <v>52</v>
      </c>
      <c r="E31" s="2725">
        <v>1700</v>
      </c>
      <c r="F31" s="2576"/>
      <c r="G31" s="843" t="s">
        <v>160</v>
      </c>
      <c r="H31" s="593"/>
      <c r="I31" s="1543"/>
      <c r="J31" s="1307"/>
      <c r="K31" s="2477"/>
      <c r="L31" s="2744"/>
      <c r="M31" s="2740"/>
      <c r="N31" s="2732"/>
      <c r="O31" s="1037"/>
      <c r="P31" s="1214"/>
      <c r="Q31" s="1214"/>
      <c r="R31" s="1214"/>
      <c r="S31" s="1534"/>
      <c r="T31" s="1667"/>
      <c r="W31" s="1665"/>
      <c r="X31" s="2704"/>
      <c r="Y31" s="185"/>
      <c r="Z31" s="2709"/>
      <c r="AA31" s="2712"/>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row>
    <row r="32" spans="1:70" ht="14.1" customHeight="1">
      <c r="A32" s="2766"/>
      <c r="B32" s="2769"/>
      <c r="C32" s="2737"/>
      <c r="D32" s="2305"/>
      <c r="E32" s="2726"/>
      <c r="F32" s="2328"/>
      <c r="G32" s="843"/>
      <c r="H32" s="593"/>
      <c r="I32" s="1543"/>
      <c r="J32" s="1307"/>
      <c r="K32" s="2477"/>
      <c r="L32" s="2744"/>
      <c r="M32" s="2740"/>
      <c r="N32" s="2732"/>
      <c r="O32" s="1037"/>
      <c r="P32" s="1214"/>
      <c r="Q32" s="1214"/>
      <c r="R32" s="1214"/>
      <c r="S32" s="1534"/>
      <c r="T32" s="1667"/>
      <c r="W32" s="1665"/>
      <c r="X32" s="2704"/>
      <c r="Y32" s="185"/>
      <c r="Z32" s="2709"/>
      <c r="AA32" s="2712"/>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row>
    <row r="33" spans="1:54" ht="14.1" customHeight="1">
      <c r="A33" s="2767"/>
      <c r="B33" s="2770"/>
      <c r="C33" s="2738"/>
      <c r="D33" s="2306"/>
      <c r="E33" s="2727"/>
      <c r="F33" s="2329"/>
      <c r="G33" s="843" t="s">
        <v>160</v>
      </c>
      <c r="H33" s="593"/>
      <c r="I33" s="1543"/>
      <c r="J33" s="1307"/>
      <c r="K33" s="2402"/>
      <c r="L33" s="2745"/>
      <c r="M33" s="2741"/>
      <c r="N33" s="2733"/>
      <c r="O33" s="1037"/>
      <c r="P33" s="1214"/>
      <c r="Q33" s="1214"/>
      <c r="R33" s="1214"/>
      <c r="S33" s="1534"/>
      <c r="T33" s="1667"/>
      <c r="W33" s="1665"/>
      <c r="X33" s="2704"/>
      <c r="Y33" s="185"/>
      <c r="Z33" s="2709"/>
      <c r="AA33" s="2712"/>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54" ht="14.1" customHeight="1">
      <c r="A34" s="2765" t="s">
        <v>323</v>
      </c>
      <c r="B34" s="2783" t="s">
        <v>336</v>
      </c>
      <c r="C34" s="937" t="s">
        <v>67</v>
      </c>
      <c r="D34" s="551" t="s">
        <v>50</v>
      </c>
      <c r="E34" s="938">
        <v>1800</v>
      </c>
      <c r="F34" s="334"/>
      <c r="G34" s="1540" t="s">
        <v>160</v>
      </c>
      <c r="H34" s="1001"/>
      <c r="I34" s="1385"/>
      <c r="J34" s="1307"/>
      <c r="K34" s="1001"/>
      <c r="L34" s="1003"/>
      <c r="M34" s="778"/>
      <c r="N34" s="1005"/>
      <c r="O34" s="1034"/>
      <c r="P34" s="1214"/>
      <c r="Q34" s="1214"/>
      <c r="R34" s="1214"/>
      <c r="S34" s="1534"/>
      <c r="T34" s="1667"/>
      <c r="W34" s="1665"/>
      <c r="X34" s="2704"/>
      <c r="Y34" s="187"/>
      <c r="Z34" s="2709"/>
      <c r="AA34" s="2712"/>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54" ht="14.1" customHeight="1">
      <c r="A35" s="2766"/>
      <c r="B35" s="2784"/>
      <c r="C35" s="939" t="s">
        <v>68</v>
      </c>
      <c r="D35" s="552" t="s">
        <v>50</v>
      </c>
      <c r="E35" s="940">
        <v>4300</v>
      </c>
      <c r="F35" s="361"/>
      <c r="G35" s="1544"/>
      <c r="H35" s="148"/>
      <c r="I35" s="1545"/>
      <c r="J35" s="393"/>
      <c r="K35" s="148"/>
      <c r="L35" s="555"/>
      <c r="M35" s="310"/>
      <c r="N35" s="379"/>
      <c r="O35" s="251"/>
      <c r="P35" s="1214"/>
      <c r="Q35" s="1214"/>
      <c r="R35" s="1214"/>
      <c r="S35" s="1535"/>
      <c r="T35" s="1667"/>
      <c r="W35" s="1668"/>
      <c r="X35" s="2704"/>
      <c r="Y35" s="187"/>
      <c r="Z35" s="2709"/>
      <c r="AA35" s="2712"/>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row>
    <row r="36" spans="1:54" ht="14.1" customHeight="1">
      <c r="A36" s="2766"/>
      <c r="B36" s="2783" t="s">
        <v>337</v>
      </c>
      <c r="C36" s="939" t="s">
        <v>673</v>
      </c>
      <c r="D36" s="552" t="s">
        <v>50</v>
      </c>
      <c r="E36" s="940">
        <v>1800</v>
      </c>
      <c r="F36" s="361"/>
      <c r="G36" s="1544"/>
      <c r="H36" s="148"/>
      <c r="I36" s="1545"/>
      <c r="J36" s="393"/>
      <c r="K36" s="148"/>
      <c r="L36" s="555"/>
      <c r="M36" s="310"/>
      <c r="N36" s="379"/>
      <c r="O36" s="251"/>
      <c r="P36" s="1214"/>
      <c r="Q36" s="1214"/>
      <c r="R36" s="1214"/>
      <c r="S36" s="1535"/>
      <c r="T36" s="1667"/>
      <c r="W36" s="1668"/>
      <c r="X36" s="2704"/>
      <c r="Y36" s="187"/>
      <c r="Z36" s="2709"/>
      <c r="AA36" s="2712"/>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row>
    <row r="37" spans="1:54" ht="14.1" customHeight="1" thickBot="1">
      <c r="A37" s="2782"/>
      <c r="B37" s="2785"/>
      <c r="C37" s="2690" t="s">
        <v>701</v>
      </c>
      <c r="D37" s="2691"/>
      <c r="E37" s="2691"/>
      <c r="F37" s="2692"/>
      <c r="G37" s="1546"/>
      <c r="H37" s="331"/>
      <c r="I37" s="1547"/>
      <c r="J37" s="394"/>
      <c r="K37" s="331"/>
      <c r="L37" s="556"/>
      <c r="M37" s="377"/>
      <c r="N37" s="380"/>
      <c r="O37" s="1038"/>
      <c r="P37" s="331"/>
      <c r="Q37" s="331"/>
      <c r="R37" s="377"/>
      <c r="S37" s="1536"/>
      <c r="T37" s="1669"/>
      <c r="U37" s="377"/>
      <c r="V37" s="377"/>
      <c r="W37" s="1670"/>
      <c r="X37" s="2705"/>
      <c r="Y37" s="1607"/>
      <c r="Z37" s="2710"/>
      <c r="AA37" s="2713"/>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row>
    <row r="38" spans="1:54" ht="15.95" customHeight="1" thickTop="1" thickBot="1">
      <c r="A38" s="944" t="s">
        <v>301</v>
      </c>
      <c r="B38" s="945">
        <f>D38+I38+V38+M38+R38+Z38</f>
        <v>51600</v>
      </c>
      <c r="C38" s="946" t="s">
        <v>62</v>
      </c>
      <c r="D38" s="2781">
        <f>SUM(E8:E37)</f>
        <v>41900</v>
      </c>
      <c r="E38" s="2781">
        <f>SUM(E8:E37)</f>
        <v>41900</v>
      </c>
      <c r="F38" s="299">
        <f>SUM(F8:F37)</f>
        <v>0</v>
      </c>
      <c r="G38" s="58" t="s">
        <v>62</v>
      </c>
      <c r="H38" s="60"/>
      <c r="I38" s="59">
        <f>SUM(I8:I37)</f>
        <v>1000</v>
      </c>
      <c r="J38" s="1291">
        <f>SUM(J8:J37)</f>
        <v>0</v>
      </c>
      <c r="K38" s="58" t="s">
        <v>303</v>
      </c>
      <c r="L38" s="60"/>
      <c r="M38" s="59">
        <f>SUM(M8:M37)</f>
        <v>1700</v>
      </c>
      <c r="N38" s="1291">
        <f>SUM(N8:N37)</f>
        <v>0</v>
      </c>
      <c r="O38" s="1405"/>
      <c r="P38" s="419" t="s">
        <v>303</v>
      </c>
      <c r="Q38" s="1273"/>
      <c r="R38" s="1274">
        <f>SUM(R8:R19)</f>
        <v>0</v>
      </c>
      <c r="S38" s="1537">
        <f>SUM(S8:S19)</f>
        <v>0</v>
      </c>
      <c r="T38" s="58"/>
      <c r="U38" s="35"/>
      <c r="V38" s="59">
        <f>SUM(V8:V19)</f>
        <v>0</v>
      </c>
      <c r="W38" s="1310">
        <f>SUM(W8:W19)</f>
        <v>0</v>
      </c>
      <c r="X38" s="58" t="s">
        <v>303</v>
      </c>
      <c r="Y38" s="60"/>
      <c r="Z38" s="59">
        <f>SUM(Z8:Z37)</f>
        <v>7000</v>
      </c>
      <c r="AA38" s="1291">
        <f>SUM(AA8:AA37)</f>
        <v>0</v>
      </c>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row>
    <row r="39" spans="1:54" ht="13.5" customHeight="1" thickTop="1">
      <c r="A39" s="84" t="s">
        <v>390</v>
      </c>
      <c r="B39" s="92"/>
      <c r="C39" s="92"/>
      <c r="D39" s="92"/>
      <c r="E39" s="92"/>
      <c r="F39" s="92"/>
      <c r="G39" s="92"/>
      <c r="H39" s="92"/>
      <c r="I39" s="92"/>
      <c r="J39" s="92"/>
      <c r="L39" s="42"/>
      <c r="M39" s="42"/>
      <c r="N39" s="42"/>
      <c r="O39" s="42"/>
      <c r="P39" s="1380"/>
      <c r="R39" s="30"/>
      <c r="S39" s="63"/>
      <c r="U39" s="30"/>
      <c r="V39" s="30"/>
      <c r="W39" s="230"/>
      <c r="X39" s="230"/>
      <c r="Y39" s="230"/>
      <c r="Z39" s="230"/>
      <c r="AA39" s="230"/>
      <c r="AB39" s="230"/>
      <c r="AC39" s="230"/>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row>
    <row r="40" spans="1:54" ht="13.5" customHeight="1">
      <c r="A40" s="86" t="s">
        <v>457</v>
      </c>
      <c r="B40" s="92"/>
      <c r="C40" s="92"/>
      <c r="D40" s="92"/>
      <c r="E40" s="92"/>
      <c r="F40" s="92"/>
      <c r="G40" s="92"/>
      <c r="H40" s="92"/>
      <c r="I40" s="92"/>
      <c r="J40" s="92"/>
      <c r="L40" s="42"/>
      <c r="M40" s="42"/>
      <c r="N40" s="42"/>
      <c r="O40" s="42"/>
      <c r="P40" s="1614" t="s">
        <v>526</v>
      </c>
      <c r="Q40" s="19"/>
      <c r="R40" s="30"/>
      <c r="S40" s="30"/>
      <c r="T40" s="63"/>
      <c r="U40" s="30"/>
      <c r="V40" s="30"/>
      <c r="W40" s="68"/>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row>
    <row r="41" spans="1:54" ht="13.5" customHeight="1">
      <c r="A41" s="86" t="s">
        <v>644</v>
      </c>
      <c r="C41" s="92"/>
      <c r="D41" s="92"/>
      <c r="E41" s="92"/>
      <c r="F41" s="92"/>
      <c r="G41" s="92"/>
      <c r="H41" s="92"/>
      <c r="J41" s="92"/>
      <c r="K41" s="86" t="s">
        <v>837</v>
      </c>
      <c r="L41" s="42"/>
      <c r="M41" s="42"/>
      <c r="N41" s="42"/>
      <c r="O41" s="42"/>
      <c r="P41" s="936"/>
      <c r="Q41" s="19"/>
      <c r="R41" s="30"/>
      <c r="S41" s="30"/>
      <c r="T41" s="63"/>
      <c r="U41" s="30"/>
      <c r="V41" s="30"/>
      <c r="W41" s="68"/>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row>
    <row r="42" spans="1:54" ht="13.5" customHeight="1">
      <c r="A42" s="86" t="s">
        <v>637</v>
      </c>
      <c r="B42" s="92"/>
      <c r="C42" s="92"/>
      <c r="D42" s="92"/>
      <c r="E42" s="92"/>
      <c r="F42" s="92"/>
      <c r="G42" s="92"/>
      <c r="H42" s="92"/>
      <c r="I42" s="92"/>
      <c r="J42" s="92"/>
      <c r="K42" s="1615" t="s">
        <v>674</v>
      </c>
      <c r="L42" s="40"/>
      <c r="M42" s="40"/>
      <c r="N42" s="40"/>
      <c r="O42" s="40"/>
      <c r="P42" s="86"/>
      <c r="W42" s="219"/>
      <c r="X42" s="2696" t="s">
        <v>598</v>
      </c>
      <c r="Y42" s="2696"/>
      <c r="Z42" s="2696"/>
      <c r="AA42" s="2696"/>
      <c r="AB42" s="2696"/>
      <c r="AC42" s="2696"/>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row>
    <row r="43" spans="1:54" ht="13.5" customHeight="1">
      <c r="A43" s="1608" t="s">
        <v>891</v>
      </c>
      <c r="B43" s="92"/>
      <c r="C43" s="92"/>
      <c r="D43" s="92"/>
      <c r="E43" s="92"/>
      <c r="F43" s="92"/>
      <c r="G43" s="92"/>
      <c r="H43" s="92"/>
      <c r="I43" s="92"/>
      <c r="J43" s="1797"/>
      <c r="K43" s="1609" t="s">
        <v>677</v>
      </c>
      <c r="L43" s="40"/>
      <c r="M43" s="40"/>
      <c r="N43" s="40"/>
      <c r="O43" s="40"/>
      <c r="P43" s="86"/>
      <c r="W43" s="219"/>
      <c r="Y43" s="271"/>
      <c r="Z43" s="1949" t="s">
        <v>516</v>
      </c>
      <c r="AA43" s="1949"/>
      <c r="AB43" s="1949"/>
      <c r="AC43" s="1949"/>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row>
    <row r="44" spans="1:54" ht="13.5" customHeight="1">
      <c r="A44" s="1609" t="s">
        <v>678</v>
      </c>
      <c r="J44" s="1798"/>
      <c r="K44" s="1609" t="s">
        <v>679</v>
      </c>
      <c r="P44" s="88"/>
      <c r="W44" s="24"/>
      <c r="Y44" s="271"/>
      <c r="Z44" s="2699" t="s">
        <v>519</v>
      </c>
      <c r="AA44" s="2700"/>
      <c r="AB44" s="2700"/>
      <c r="AC44" s="2700"/>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row>
    <row r="45" spans="1:54" ht="13.5" customHeight="1">
      <c r="A45" s="1020" t="s">
        <v>505</v>
      </c>
      <c r="B45" s="92"/>
      <c r="C45" s="92"/>
      <c r="D45" s="92"/>
      <c r="E45" s="92"/>
      <c r="F45" s="92"/>
      <c r="L45" s="24"/>
      <c r="M45" s="24"/>
      <c r="N45" s="24"/>
      <c r="O45" s="24"/>
      <c r="P45" s="24"/>
      <c r="R45" s="24"/>
      <c r="S45" s="24"/>
      <c r="T45" s="24"/>
      <c r="U45" s="24"/>
      <c r="V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row>
    <row r="46" spans="1:54" ht="13.5" customHeight="1">
      <c r="A46" s="1020" t="s">
        <v>506</v>
      </c>
      <c r="B46" s="92"/>
      <c r="C46" s="92"/>
      <c r="D46" s="92"/>
      <c r="E46" s="92"/>
      <c r="F46" s="92"/>
      <c r="G46" s="24"/>
      <c r="H46" s="24"/>
      <c r="I46" s="24"/>
      <c r="J46" s="24"/>
      <c r="K46" s="24"/>
      <c r="M46" s="24"/>
      <c r="N46" s="24"/>
      <c r="O46" s="24"/>
      <c r="P46" s="24"/>
      <c r="R46" s="24"/>
      <c r="S46" s="24"/>
      <c r="T46" s="24"/>
      <c r="U46" s="24"/>
      <c r="V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row>
    <row r="47" spans="1:54">
      <c r="A47" s="86"/>
      <c r="G47" s="24"/>
      <c r="H47" s="24"/>
      <c r="I47" s="24"/>
      <c r="J47" s="24"/>
      <c r="L47" s="24"/>
      <c r="M47" s="24"/>
      <c r="N47" s="24"/>
      <c r="O47" s="24"/>
      <c r="P47" s="24"/>
      <c r="Q47" s="24"/>
      <c r="R47" s="24"/>
      <c r="S47" s="24"/>
      <c r="U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row>
    <row r="48" spans="1:54" ht="12">
      <c r="A48" s="86"/>
      <c r="C48" s="30"/>
      <c r="D48" s="63"/>
      <c r="F48" s="30"/>
      <c r="G48" s="30"/>
      <c r="H48" s="230"/>
      <c r="I48" s="24"/>
      <c r="J48" s="24"/>
      <c r="L48" s="24"/>
      <c r="M48" s="24"/>
      <c r="N48" s="24"/>
      <c r="O48" s="24"/>
      <c r="P48" s="24"/>
      <c r="Q48" s="24"/>
      <c r="R48" s="24"/>
      <c r="S48" s="24"/>
      <c r="T48" s="24"/>
      <c r="U48" s="24"/>
      <c r="V48" s="24"/>
      <c r="W48" s="24"/>
      <c r="X48" s="24"/>
      <c r="Y48" s="24"/>
      <c r="Z48" s="24"/>
      <c r="AA48" s="24"/>
      <c r="AB48" s="24"/>
      <c r="AC48" s="24"/>
      <c r="AD48" s="24"/>
      <c r="AE48" s="24"/>
      <c r="AJ48" s="24"/>
      <c r="AK48" s="24"/>
      <c r="AL48" s="24"/>
      <c r="AM48" s="24"/>
      <c r="AN48" s="24"/>
      <c r="AO48" s="24"/>
      <c r="AP48" s="24"/>
      <c r="AQ48" s="24"/>
      <c r="AR48" s="24"/>
      <c r="AS48" s="24"/>
      <c r="AT48" s="24"/>
      <c r="AU48" s="24"/>
      <c r="AV48" s="24"/>
      <c r="AW48" s="24"/>
      <c r="AX48" s="24"/>
      <c r="AY48" s="24"/>
      <c r="AZ48" s="24"/>
      <c r="BA48" s="24"/>
      <c r="BB48" s="24"/>
    </row>
    <row r="49" spans="1:54" ht="12">
      <c r="A49" s="86"/>
      <c r="B49" s="19"/>
      <c r="C49" s="30"/>
      <c r="D49" s="30"/>
      <c r="E49" s="63"/>
      <c r="F49" s="30"/>
      <c r="G49" s="30"/>
      <c r="H49" s="68"/>
      <c r="I49" s="24"/>
      <c r="J49" s="24"/>
      <c r="L49" s="24"/>
      <c r="M49" s="24"/>
      <c r="N49" s="24"/>
      <c r="O49" s="24"/>
      <c r="P49" s="24"/>
      <c r="Q49" s="24"/>
      <c r="R49" s="24"/>
      <c r="S49" s="24"/>
      <c r="T49" s="24"/>
      <c r="U49" s="24"/>
      <c r="V49" s="24"/>
      <c r="W49" s="24"/>
      <c r="X49" s="24"/>
      <c r="Y49" s="24"/>
      <c r="Z49" s="24"/>
      <c r="AA49" s="24"/>
      <c r="AB49" s="24"/>
      <c r="AC49" s="24"/>
      <c r="AD49" s="24"/>
      <c r="AE49" s="24"/>
      <c r="AJ49" s="24"/>
      <c r="AK49" s="24"/>
      <c r="AL49" s="24"/>
      <c r="AM49" s="24"/>
      <c r="AN49" s="24"/>
      <c r="AO49" s="24"/>
      <c r="AP49" s="24"/>
      <c r="AQ49" s="24"/>
      <c r="AR49" s="24"/>
      <c r="AS49" s="24"/>
      <c r="AT49" s="24"/>
      <c r="AU49" s="24"/>
      <c r="AV49" s="24"/>
      <c r="AW49" s="24"/>
      <c r="AX49" s="24"/>
      <c r="AY49" s="24"/>
      <c r="AZ49" s="24"/>
      <c r="BA49" s="24"/>
      <c r="BB49" s="24"/>
    </row>
    <row r="50" spans="1:54">
      <c r="I50" s="1045"/>
      <c r="J50" s="1045"/>
      <c r="K50" s="1045"/>
      <c r="L50" s="1045"/>
      <c r="M50" s="1045"/>
    </row>
    <row r="51" spans="1:54">
      <c r="I51" s="1045"/>
      <c r="J51" s="1045"/>
      <c r="K51" s="1045"/>
      <c r="L51" s="1045"/>
      <c r="M51" s="1045"/>
    </row>
    <row r="52" spans="1:54">
      <c r="I52" s="1045"/>
      <c r="J52" s="1045"/>
      <c r="K52" s="1045"/>
      <c r="L52" s="1045"/>
      <c r="M52" s="1045"/>
    </row>
    <row r="53" spans="1:54">
      <c r="I53" s="1045"/>
      <c r="J53" s="1045"/>
      <c r="K53" s="1045"/>
      <c r="L53" s="1045"/>
      <c r="M53" s="1045"/>
    </row>
    <row r="54" spans="1:54">
      <c r="I54" s="1045"/>
      <c r="J54" s="1045"/>
      <c r="K54" s="1045"/>
      <c r="L54" s="1045"/>
      <c r="M54" s="1045"/>
    </row>
    <row r="55" spans="1:54">
      <c r="I55" s="1045"/>
      <c r="J55" s="1045"/>
      <c r="K55" s="1045"/>
      <c r="L55" s="1045"/>
      <c r="M55" s="1045"/>
    </row>
    <row r="56" spans="1:54">
      <c r="I56" s="1045"/>
      <c r="J56" s="1045"/>
      <c r="K56" s="1045"/>
      <c r="L56" s="1045"/>
      <c r="M56" s="1045"/>
    </row>
    <row r="57" spans="1:54">
      <c r="I57" s="1045"/>
      <c r="J57" s="1045"/>
      <c r="K57" s="1045"/>
      <c r="L57" s="1045"/>
      <c r="M57" s="1045"/>
    </row>
    <row r="58" spans="1:54">
      <c r="I58" s="1045"/>
      <c r="J58" s="1045"/>
      <c r="K58" s="1045"/>
      <c r="L58" s="1045"/>
      <c r="M58" s="1045"/>
    </row>
    <row r="59" spans="1:54">
      <c r="I59" s="1045"/>
      <c r="J59" s="1045"/>
      <c r="K59" s="1045"/>
      <c r="L59" s="1045"/>
      <c r="M59" s="1045"/>
    </row>
    <row r="60" spans="1:54">
      <c r="I60" s="1045"/>
      <c r="J60" s="1045"/>
      <c r="K60" s="1045"/>
      <c r="L60" s="1045"/>
      <c r="M60" s="1045"/>
    </row>
    <row r="61" spans="1:54">
      <c r="I61" s="1045"/>
      <c r="J61" s="1045"/>
      <c r="K61" s="1045"/>
      <c r="L61" s="1045"/>
      <c r="M61" s="1045"/>
    </row>
    <row r="62" spans="1:54">
      <c r="I62" s="1045"/>
      <c r="J62" s="1045"/>
      <c r="K62" s="1045"/>
      <c r="L62" s="1045"/>
      <c r="M62" s="1045"/>
    </row>
    <row r="63" spans="1:54">
      <c r="I63" s="1045"/>
      <c r="J63" s="1045"/>
      <c r="K63" s="1045"/>
      <c r="L63" s="1045"/>
      <c r="M63" s="1045"/>
    </row>
    <row r="64" spans="1:54">
      <c r="I64" s="1045"/>
      <c r="J64" s="1045"/>
      <c r="K64" s="1045"/>
      <c r="L64" s="1045"/>
      <c r="M64" s="1045"/>
    </row>
    <row r="65" spans="9:13">
      <c r="I65" s="1045"/>
      <c r="J65" s="1045"/>
      <c r="K65" s="1045"/>
      <c r="L65" s="1045"/>
      <c r="M65" s="1045"/>
    </row>
    <row r="66" spans="9:13">
      <c r="I66" s="1045"/>
      <c r="J66" s="1045"/>
      <c r="K66" s="1045"/>
      <c r="L66" s="1045"/>
      <c r="M66" s="1045"/>
    </row>
    <row r="67" spans="9:13">
      <c r="I67" s="1045"/>
      <c r="J67" s="1045"/>
      <c r="K67" s="1045"/>
      <c r="L67" s="1045"/>
      <c r="M67" s="1045"/>
    </row>
    <row r="68" spans="9:13">
      <c r="I68" s="1045"/>
      <c r="J68" s="1045"/>
      <c r="K68" s="1045"/>
      <c r="L68" s="1045"/>
      <c r="M68" s="1045"/>
    </row>
    <row r="69" spans="9:13">
      <c r="I69" s="1045"/>
      <c r="J69" s="1045"/>
      <c r="K69" s="1045"/>
      <c r="L69" s="1045"/>
      <c r="M69" s="1045"/>
    </row>
    <row r="70" spans="9:13">
      <c r="I70" s="1045"/>
      <c r="J70" s="1045"/>
      <c r="K70" s="1045"/>
      <c r="L70" s="1045"/>
      <c r="M70" s="1045"/>
    </row>
    <row r="71" spans="9:13">
      <c r="I71" s="1045"/>
      <c r="J71" s="1045"/>
      <c r="K71" s="1045"/>
      <c r="L71" s="1045"/>
      <c r="M71" s="1045"/>
    </row>
    <row r="72" spans="9:13">
      <c r="I72" s="1045"/>
      <c r="J72" s="1045"/>
      <c r="K72" s="1045"/>
      <c r="L72" s="1045"/>
      <c r="M72" s="1045"/>
    </row>
    <row r="73" spans="9:13">
      <c r="I73" s="1045"/>
      <c r="J73" s="1045"/>
      <c r="K73" s="1045"/>
      <c r="L73" s="1045"/>
      <c r="M73" s="1045"/>
    </row>
    <row r="74" spans="9:13">
      <c r="I74" s="1045"/>
      <c r="J74" s="1045"/>
      <c r="K74" s="1045"/>
      <c r="L74" s="1045"/>
      <c r="M74" s="1045"/>
    </row>
  </sheetData>
  <sheetProtection password="C536" sheet="1"/>
  <mergeCells count="90">
    <mergeCell ref="C28:F28"/>
    <mergeCell ref="C29:F29"/>
    <mergeCell ref="C10:C11"/>
    <mergeCell ref="H8:H19"/>
    <mergeCell ref="A8:A30"/>
    <mergeCell ref="D38:E38"/>
    <mergeCell ref="F8:F9"/>
    <mergeCell ref="A34:A37"/>
    <mergeCell ref="B34:B35"/>
    <mergeCell ref="B36:B37"/>
    <mergeCell ref="A31:A33"/>
    <mergeCell ref="B31:B33"/>
    <mergeCell ref="C8:C9"/>
    <mergeCell ref="Z4:AA4"/>
    <mergeCell ref="Z5:AA5"/>
    <mergeCell ref="W5:Y5"/>
    <mergeCell ref="Y6:Z6"/>
    <mergeCell ref="D6:E6"/>
    <mergeCell ref="F10:F11"/>
    <mergeCell ref="D8:D9"/>
    <mergeCell ref="T3:V3"/>
    <mergeCell ref="W4:Y4"/>
    <mergeCell ref="N4:V4"/>
    <mergeCell ref="L2:P3"/>
    <mergeCell ref="Q2:R3"/>
    <mergeCell ref="S1:S2"/>
    <mergeCell ref="T1:V2"/>
    <mergeCell ref="L1:P1"/>
    <mergeCell ref="W1:AA1"/>
    <mergeCell ref="W2:AA3"/>
    <mergeCell ref="Q1:R1"/>
    <mergeCell ref="A1:B1"/>
    <mergeCell ref="C2:G3"/>
    <mergeCell ref="C1:D1"/>
    <mergeCell ref="H1:K1"/>
    <mergeCell ref="A3:B3"/>
    <mergeCell ref="A2:B2"/>
    <mergeCell ref="E8:E9"/>
    <mergeCell ref="J8:J19"/>
    <mergeCell ref="G8:G19"/>
    <mergeCell ref="H6:I6"/>
    <mergeCell ref="I8:I19"/>
    <mergeCell ref="F18:F19"/>
    <mergeCell ref="Q8:Q19"/>
    <mergeCell ref="K8:K20"/>
    <mergeCell ref="M8:M20"/>
    <mergeCell ref="N8:N20"/>
    <mergeCell ref="E1:F1"/>
    <mergeCell ref="H2:K3"/>
    <mergeCell ref="L4:M4"/>
    <mergeCell ref="L5:M5"/>
    <mergeCell ref="Q6:R6"/>
    <mergeCell ref="N5:V5"/>
    <mergeCell ref="D25:D26"/>
    <mergeCell ref="F31:F33"/>
    <mergeCell ref="C31:C33"/>
    <mergeCell ref="D31:D33"/>
    <mergeCell ref="M30:M33"/>
    <mergeCell ref="K30:K33"/>
    <mergeCell ref="C30:F30"/>
    <mergeCell ref="L30:L33"/>
    <mergeCell ref="C25:C26"/>
    <mergeCell ref="E25:E26"/>
    <mergeCell ref="S8:S19"/>
    <mergeCell ref="Z8:Z37"/>
    <mergeCell ref="AA8:AA37"/>
    <mergeCell ref="T8:W19"/>
    <mergeCell ref="F25:F26"/>
    <mergeCell ref="E10:E11"/>
    <mergeCell ref="E31:E33"/>
    <mergeCell ref="R8:R19"/>
    <mergeCell ref="P8:P19"/>
    <mergeCell ref="N30:N33"/>
    <mergeCell ref="C37:F37"/>
    <mergeCell ref="L8:L20"/>
    <mergeCell ref="X42:AC42"/>
    <mergeCell ref="AG6:AH6"/>
    <mergeCell ref="Z43:AC43"/>
    <mergeCell ref="Z44:AC44"/>
    <mergeCell ref="AC6:AC25"/>
    <mergeCell ref="Y8:Y27"/>
    <mergeCell ref="U6:V6"/>
    <mergeCell ref="X8:X37"/>
    <mergeCell ref="AF19:AG19"/>
    <mergeCell ref="AF7:AG7"/>
    <mergeCell ref="AF8:AG8"/>
    <mergeCell ref="AF9:AG9"/>
    <mergeCell ref="AF10:AG10"/>
    <mergeCell ref="AF11:AG11"/>
    <mergeCell ref="AF12:AF18"/>
  </mergeCells>
  <phoneticPr fontId="3"/>
  <conditionalFormatting sqref="AA38 F34:F36 F27 J8 F20:F25 J20:J44 F8 W20:W38 S20:S37 F10 F12:F18 AA8 F31 F38">
    <cfRule type="expression" dxfId="42" priority="1" stopIfTrue="1">
      <formula>E8&lt;F8</formula>
    </cfRule>
  </conditionalFormatting>
  <conditionalFormatting sqref="F44 F47">
    <cfRule type="expression" dxfId="41" priority="2" stopIfTrue="1">
      <formula>D44&lt;F44</formula>
    </cfRule>
  </conditionalFormatting>
  <conditionalFormatting sqref="S39:S44 W39:W44 D48:D49">
    <cfRule type="expression" dxfId="40" priority="3" stopIfTrue="1">
      <formula>K39&lt;D39</formula>
    </cfRule>
  </conditionalFormatting>
  <conditionalFormatting sqref="L39:O44">
    <cfRule type="expression" dxfId="39" priority="5" stopIfTrue="1">
      <formula>P39&lt;L39</formula>
    </cfRule>
  </conditionalFormatting>
  <conditionalFormatting sqref="N8:O8 N21:O38 O9:O20">
    <cfRule type="expression" dxfId="38" priority="8" stopIfTrue="1">
      <formula>$M8&lt;$N8</formula>
    </cfRule>
  </conditionalFormatting>
  <conditionalFormatting sqref="S8:S19">
    <cfRule type="expression" dxfId="37" priority="9" stopIfTrue="1">
      <formula>$R8&lt;$S8</formula>
    </cfRule>
  </conditionalFormatting>
  <conditionalFormatting sqref="Q39:S44">
    <cfRule type="expression" dxfId="36" priority="17" stopIfTrue="1">
      <formula>P47&lt;Q39</formula>
    </cfRule>
  </conditionalFormatting>
  <conditionalFormatting sqref="N39:O44 H48:H49">
    <cfRule type="expression" dxfId="35" priority="18" stopIfTrue="1">
      <formula>P39&lt;H39</formula>
    </cfRule>
  </conditionalFormatting>
  <conditionalFormatting sqref="AA39">
    <cfRule type="expression" dxfId="34" priority="37" stopIfTrue="1">
      <formula>AH37&lt;AA39</formula>
    </cfRule>
  </conditionalFormatting>
  <conditionalFormatting sqref="B48:D49">
    <cfRule type="expression" dxfId="33" priority="39" stopIfTrue="1">
      <formula>#REF!&lt;B48</formula>
    </cfRule>
  </conditionalFormatting>
  <conditionalFormatting sqref="S38">
    <cfRule type="expression" dxfId="32" priority="41" stopIfTrue="1">
      <formula>#REF!&lt;#REF!</formula>
    </cfRule>
  </conditionalFormatting>
  <printOptions verticalCentered="1"/>
  <pageMargins left="0.59055118110236227" right="0.19685039370078741" top="0.19685039370078741" bottom="0.2" header="0.51181102362204722" footer="0.2"/>
  <pageSetup paperSize="9" scale="86" orientation="landscape" cellComments="asDisplayed"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Q47"/>
  <sheetViews>
    <sheetView showZeros="0" view="pageBreakPreview" zoomScaleNormal="100" workbookViewId="0">
      <selection activeCell="E18" sqref="E18"/>
    </sheetView>
  </sheetViews>
  <sheetFormatPr defaultRowHeight="11.25"/>
  <cols>
    <col min="1" max="1" width="3.375" style="21" customWidth="1"/>
    <col min="2" max="2" width="9.125" style="21" customWidth="1"/>
    <col min="3" max="3" width="10.125" style="21" customWidth="1"/>
    <col min="4" max="4" width="1.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7.5" style="21" customWidth="1"/>
    <col min="12" max="12" width="1.25" style="21" customWidth="1"/>
    <col min="13" max="13" width="5.375" style="21" customWidth="1"/>
    <col min="14" max="15" width="7.625" style="21" customWidth="1"/>
    <col min="16" max="16" width="1.25" style="21" customWidth="1"/>
    <col min="17" max="17" width="5.375" style="21" customWidth="1"/>
    <col min="18" max="18" width="7.625" style="21" customWidth="1"/>
    <col min="19" max="19" width="6.75" style="21" customWidth="1"/>
    <col min="20" max="20" width="1.375" style="21" customWidth="1"/>
    <col min="21" max="21" width="5.375" style="21" customWidth="1"/>
    <col min="22" max="23" width="7.625" style="21" customWidth="1"/>
    <col min="24" max="24" width="1.25" style="21" customWidth="1"/>
    <col min="25" max="25" width="5.375" style="21" customWidth="1"/>
    <col min="26" max="26" width="7.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85" t="str">
        <f>石巻!A1</f>
        <v>2022年</v>
      </c>
      <c r="B1" s="2285"/>
      <c r="C1" s="2289" t="s">
        <v>319</v>
      </c>
      <c r="D1" s="2290"/>
      <c r="E1" s="2178">
        <f>市内河北!E1</f>
        <v>0</v>
      </c>
      <c r="F1" s="2178"/>
      <c r="G1" s="1080"/>
      <c r="H1" s="1957" t="s">
        <v>38</v>
      </c>
      <c r="I1" s="1971"/>
      <c r="J1" s="1971"/>
      <c r="K1" s="1972"/>
      <c r="L1" s="2338" t="s">
        <v>162</v>
      </c>
      <c r="M1" s="2339"/>
      <c r="N1" s="2339"/>
      <c r="O1" s="2340"/>
      <c r="P1" s="1957" t="s">
        <v>40</v>
      </c>
      <c r="Q1" s="1972"/>
      <c r="R1" s="1957" t="s">
        <v>272</v>
      </c>
      <c r="S1" s="1993">
        <f>石巻!T1</f>
        <v>0</v>
      </c>
      <c r="T1" s="1993"/>
      <c r="U1" s="1994"/>
      <c r="V1" s="2489" t="s">
        <v>41</v>
      </c>
      <c r="W1" s="2490"/>
      <c r="X1" s="2490"/>
      <c r="Y1" s="2490"/>
      <c r="Z1" s="2491"/>
      <c r="AA1" s="1246"/>
      <c r="AB1" s="1214"/>
    </row>
    <row r="2" spans="1:69" ht="18" customHeight="1">
      <c r="A2" s="2291">
        <f>石巻!A2</f>
        <v>44682</v>
      </c>
      <c r="B2" s="2292"/>
      <c r="C2" s="1959">
        <f>石巻!C2</f>
        <v>0</v>
      </c>
      <c r="D2" s="1976"/>
      <c r="E2" s="1976"/>
      <c r="F2" s="1976"/>
      <c r="G2" s="1977"/>
      <c r="H2" s="1975">
        <f>石巻!H2</f>
        <v>0</v>
      </c>
      <c r="I2" s="2665"/>
      <c r="J2" s="2665"/>
      <c r="K2" s="2666"/>
      <c r="L2" s="1975">
        <f>石巻!L2</f>
        <v>0</v>
      </c>
      <c r="M2" s="1976"/>
      <c r="N2" s="1976"/>
      <c r="O2" s="1977"/>
      <c r="P2" s="2278">
        <f>石巻!Q2</f>
        <v>0</v>
      </c>
      <c r="Q2" s="2279"/>
      <c r="R2" s="2357"/>
      <c r="S2" s="1995"/>
      <c r="T2" s="1995"/>
      <c r="U2" s="1996"/>
      <c r="V2" s="2506">
        <f>石巻!W2</f>
        <v>0</v>
      </c>
      <c r="W2" s="2507"/>
      <c r="X2" s="2507"/>
      <c r="Y2" s="2507"/>
      <c r="Z2" s="2508"/>
      <c r="AA2" s="1246"/>
      <c r="AB2" s="1247">
        <v>7</v>
      </c>
    </row>
    <row r="3" spans="1:69" ht="18" customHeight="1">
      <c r="A3" s="2286" t="s">
        <v>288</v>
      </c>
      <c r="B3" s="2287"/>
      <c r="C3" s="2125"/>
      <c r="D3" s="2126"/>
      <c r="E3" s="2126"/>
      <c r="F3" s="2126"/>
      <c r="G3" s="2127"/>
      <c r="H3" s="2802"/>
      <c r="I3" s="2668"/>
      <c r="J3" s="2668"/>
      <c r="K3" s="2669"/>
      <c r="L3" s="2158"/>
      <c r="M3" s="2126"/>
      <c r="N3" s="2126"/>
      <c r="O3" s="2127"/>
      <c r="P3" s="2280"/>
      <c r="Q3" s="2281"/>
      <c r="R3" s="1081" t="s">
        <v>148</v>
      </c>
      <c r="S3" s="2493">
        <f>SUM(F19,J19,N19,R19)</f>
        <v>0</v>
      </c>
      <c r="T3" s="2493"/>
      <c r="U3" s="2494"/>
      <c r="V3" s="2509"/>
      <c r="W3" s="2510"/>
      <c r="X3" s="2510"/>
      <c r="Y3" s="2510"/>
      <c r="Z3" s="2511"/>
      <c r="AA3" s="1218"/>
      <c r="AB3" s="1311"/>
    </row>
    <row r="4" spans="1:69" ht="18" customHeight="1">
      <c r="A4" s="1082"/>
      <c r="B4" s="1082"/>
      <c r="C4" s="320" t="s">
        <v>449</v>
      </c>
      <c r="D4" s="1085"/>
      <c r="E4" s="1085"/>
      <c r="F4" s="1085"/>
      <c r="G4" s="1085"/>
      <c r="H4" s="1085"/>
      <c r="I4" s="1085"/>
      <c r="J4" s="1085"/>
      <c r="K4" s="1086"/>
      <c r="L4" s="2678" t="s">
        <v>263</v>
      </c>
      <c r="M4" s="2679"/>
      <c r="N4" s="2224">
        <f>石巻!N4</f>
        <v>0</v>
      </c>
      <c r="O4" s="2224"/>
      <c r="P4" s="2224"/>
      <c r="Q4" s="2224"/>
      <c r="R4" s="2224"/>
      <c r="S4" s="2224"/>
      <c r="T4" s="2224"/>
      <c r="U4" s="2225"/>
      <c r="V4" s="2514" t="s">
        <v>42</v>
      </c>
      <c r="W4" s="2515"/>
      <c r="X4" s="2516"/>
      <c r="Y4" s="2512" t="s">
        <v>43</v>
      </c>
      <c r="Z4" s="2513"/>
      <c r="AA4" s="1218"/>
      <c r="AB4" s="1311"/>
    </row>
    <row r="5" spans="1:69" ht="18" customHeight="1" thickBot="1">
      <c r="A5" s="1082"/>
      <c r="B5" s="1082"/>
      <c r="C5" s="321" t="s">
        <v>408</v>
      </c>
      <c r="D5" s="1248"/>
      <c r="E5" s="1248"/>
      <c r="F5" s="1248"/>
      <c r="G5" s="1089" t="s">
        <v>588</v>
      </c>
      <c r="H5" s="1248"/>
      <c r="I5" s="1248"/>
      <c r="J5" s="1248"/>
      <c r="K5" s="1249"/>
      <c r="L5" s="2670" t="s">
        <v>165</v>
      </c>
      <c r="M5" s="2671"/>
      <c r="N5" s="2216">
        <f>石巻!N5</f>
        <v>0</v>
      </c>
      <c r="O5" s="2216"/>
      <c r="P5" s="2216"/>
      <c r="Q5" s="2216"/>
      <c r="R5" s="2216"/>
      <c r="S5" s="2216"/>
      <c r="T5" s="2216"/>
      <c r="U5" s="2301"/>
      <c r="V5" s="2148">
        <f>石巻!W5</f>
        <v>0</v>
      </c>
      <c r="W5" s="2517"/>
      <c r="X5" s="2149"/>
      <c r="Y5" s="2148">
        <f>石巻!Z5</f>
        <v>0</v>
      </c>
      <c r="Z5" s="2150"/>
      <c r="AA5" s="1218"/>
      <c r="AB5" s="1311"/>
    </row>
    <row r="6" spans="1:69" ht="17.100000000000001" customHeight="1" thickTop="1">
      <c r="A6" s="1312" t="s">
        <v>44</v>
      </c>
      <c r="B6" s="1313"/>
      <c r="C6" s="1066" t="s">
        <v>264</v>
      </c>
      <c r="D6" s="2466" t="s">
        <v>45</v>
      </c>
      <c r="E6" s="2466"/>
      <c r="F6" s="1252" t="s">
        <v>369</v>
      </c>
      <c r="G6" s="1067" t="s">
        <v>265</v>
      </c>
      <c r="H6" s="2648" t="s">
        <v>45</v>
      </c>
      <c r="I6" s="2648"/>
      <c r="J6" s="1252" t="s">
        <v>369</v>
      </c>
      <c r="K6" s="1067" t="s">
        <v>267</v>
      </c>
      <c r="L6" s="2648" t="s">
        <v>45</v>
      </c>
      <c r="M6" s="2648"/>
      <c r="N6" s="1252" t="s">
        <v>369</v>
      </c>
      <c r="O6" s="1565" t="s">
        <v>268</v>
      </c>
      <c r="P6" s="2648" t="s">
        <v>45</v>
      </c>
      <c r="Q6" s="2648"/>
      <c r="R6" s="1252" t="s">
        <v>369</v>
      </c>
      <c r="S6" s="1573"/>
      <c r="T6" s="1567"/>
      <c r="U6" s="1568"/>
      <c r="V6" s="1510"/>
      <c r="W6" s="1566"/>
      <c r="X6" s="1570"/>
      <c r="Y6" s="1568"/>
      <c r="Z6" s="1569"/>
      <c r="AA6" s="1218"/>
      <c r="AB6" s="2578" t="s">
        <v>351</v>
      </c>
    </row>
    <row r="7" spans="1:69" s="40" customFormat="1" ht="12.75" customHeight="1">
      <c r="A7" s="2788" t="s">
        <v>326</v>
      </c>
      <c r="B7" s="1500" t="s">
        <v>604</v>
      </c>
      <c r="C7" s="2827" t="s">
        <v>643</v>
      </c>
      <c r="D7" s="2829" t="s">
        <v>171</v>
      </c>
      <c r="E7" s="2831">
        <v>4200</v>
      </c>
      <c r="F7" s="2581"/>
      <c r="G7" s="2796"/>
      <c r="H7" s="2798"/>
      <c r="I7" s="2562"/>
      <c r="J7" s="2327"/>
      <c r="K7" s="2800" t="s">
        <v>643</v>
      </c>
      <c r="L7" s="2786" t="s">
        <v>171</v>
      </c>
      <c r="M7" s="2822">
        <v>550</v>
      </c>
      <c r="N7" s="2754"/>
      <c r="O7" s="2825"/>
      <c r="P7" s="2834"/>
      <c r="Q7" s="2307"/>
      <c r="R7" s="2836"/>
      <c r="S7" s="396"/>
      <c r="T7" s="1561"/>
      <c r="U7" s="396"/>
      <c r="V7" s="1562"/>
      <c r="W7" s="396"/>
      <c r="X7" s="1561"/>
      <c r="Y7" s="396"/>
      <c r="Z7" s="340"/>
      <c r="AA7" s="1314"/>
      <c r="AB7" s="2578"/>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11.25" customHeight="1">
      <c r="A8" s="2789"/>
      <c r="B8" s="2791" t="s">
        <v>605</v>
      </c>
      <c r="C8" s="2828"/>
      <c r="D8" s="2830"/>
      <c r="E8" s="2832"/>
      <c r="F8" s="2386"/>
      <c r="G8" s="2797"/>
      <c r="H8" s="2799"/>
      <c r="I8" s="2563"/>
      <c r="J8" s="2328"/>
      <c r="K8" s="2801"/>
      <c r="L8" s="2787"/>
      <c r="M8" s="2823"/>
      <c r="N8" s="2359"/>
      <c r="O8" s="2826"/>
      <c r="P8" s="2835"/>
      <c r="Q8" s="2308"/>
      <c r="R8" s="2837"/>
      <c r="S8" s="310"/>
      <c r="T8" s="391"/>
      <c r="U8" s="391"/>
      <c r="V8" s="1563"/>
      <c r="W8" s="310"/>
      <c r="X8" s="391"/>
      <c r="Y8" s="391"/>
      <c r="Z8" s="386"/>
      <c r="AA8" s="1314"/>
      <c r="AB8" s="2578"/>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9.75" customHeight="1">
      <c r="A9" s="2789"/>
      <c r="B9" s="2792"/>
      <c r="C9" s="2803" t="s">
        <v>59</v>
      </c>
      <c r="D9" s="2786" t="s">
        <v>50</v>
      </c>
      <c r="E9" s="2806">
        <v>3750</v>
      </c>
      <c r="F9" s="2385"/>
      <c r="G9" s="1551"/>
      <c r="H9" s="336"/>
      <c r="I9" s="1545"/>
      <c r="J9" s="392"/>
      <c r="K9" s="372" t="s">
        <v>160</v>
      </c>
      <c r="L9" s="339"/>
      <c r="M9" s="310"/>
      <c r="N9" s="393"/>
      <c r="O9" s="1544" t="s">
        <v>160</v>
      </c>
      <c r="P9" s="1557"/>
      <c r="Q9" s="310"/>
      <c r="R9" s="1213"/>
      <c r="S9" s="310"/>
      <c r="T9" s="1549"/>
      <c r="U9" s="310"/>
      <c r="V9" s="1563"/>
      <c r="W9" s="310"/>
      <c r="X9" s="1549"/>
      <c r="Y9" s="310"/>
      <c r="Z9" s="386"/>
      <c r="AA9" s="1265"/>
      <c r="AB9" s="2578"/>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12.75" customHeight="1">
      <c r="A10" s="2789"/>
      <c r="B10" s="1503" t="s">
        <v>606</v>
      </c>
      <c r="C10" s="2804"/>
      <c r="D10" s="2805"/>
      <c r="E10" s="2807"/>
      <c r="F10" s="2386"/>
      <c r="G10" s="1551"/>
      <c r="H10" s="388"/>
      <c r="I10" s="1550"/>
      <c r="J10" s="392"/>
      <c r="K10" s="372"/>
      <c r="L10" s="389"/>
      <c r="M10" s="395"/>
      <c r="N10" s="393"/>
      <c r="O10" s="1544"/>
      <c r="P10" s="1558"/>
      <c r="Q10" s="391"/>
      <c r="R10" s="1213"/>
      <c r="S10" s="310"/>
      <c r="T10" s="391"/>
      <c r="U10" s="391"/>
      <c r="V10" s="1563"/>
      <c r="W10" s="310"/>
      <c r="X10" s="391"/>
      <c r="Y10" s="391"/>
      <c r="Z10" s="386"/>
      <c r="AA10" s="1265"/>
      <c r="AB10" s="2578"/>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20.100000000000001" customHeight="1">
      <c r="A11" s="2789"/>
      <c r="B11" s="2791" t="s">
        <v>737</v>
      </c>
      <c r="C11" s="1315" t="s">
        <v>738</v>
      </c>
      <c r="D11" s="1316" t="s">
        <v>50</v>
      </c>
      <c r="E11" s="1317">
        <v>2000</v>
      </c>
      <c r="F11" s="297"/>
      <c r="G11" s="1552" t="s">
        <v>160</v>
      </c>
      <c r="H11" s="186"/>
      <c r="I11" s="1545"/>
      <c r="J11" s="393"/>
      <c r="K11" s="148"/>
      <c r="L11" s="186"/>
      <c r="M11" s="310"/>
      <c r="N11" s="393"/>
      <c r="O11" s="1555"/>
      <c r="P11" s="343"/>
      <c r="Q11" s="310"/>
      <c r="R11" s="1213"/>
      <c r="S11" s="310"/>
      <c r="T11" s="310"/>
      <c r="U11" s="310"/>
      <c r="V11" s="1563"/>
      <c r="W11" s="310"/>
      <c r="X11" s="310"/>
      <c r="Y11" s="310"/>
      <c r="Z11" s="386"/>
      <c r="AA11" s="1314"/>
      <c r="AB11" s="2578"/>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20.100000000000001" customHeight="1">
      <c r="A12" s="2789"/>
      <c r="B12" s="2792"/>
      <c r="C12" s="2793" t="s">
        <v>762</v>
      </c>
      <c r="D12" s="2794"/>
      <c r="E12" s="2794"/>
      <c r="F12" s="2795"/>
      <c r="G12" s="1553" t="s">
        <v>160</v>
      </c>
      <c r="H12" s="188"/>
      <c r="I12" s="1554"/>
      <c r="J12" s="397"/>
      <c r="K12" s="398"/>
      <c r="L12" s="188"/>
      <c r="M12" s="375"/>
      <c r="N12" s="397"/>
      <c r="O12" s="1556"/>
      <c r="P12" s="1521"/>
      <c r="Q12" s="310"/>
      <c r="R12" s="1213"/>
      <c r="S12" s="300"/>
      <c r="T12" s="310"/>
      <c r="U12" s="310"/>
      <c r="V12" s="1563"/>
      <c r="W12" s="1564"/>
      <c r="X12" s="310"/>
      <c r="Y12" s="310"/>
      <c r="Z12" s="386"/>
      <c r="AA12" s="1265"/>
      <c r="AB12" s="2578"/>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c r="A13" s="2789"/>
      <c r="B13" s="1501" t="s">
        <v>607</v>
      </c>
      <c r="C13" s="2820" t="s">
        <v>646</v>
      </c>
      <c r="D13" s="2786"/>
      <c r="E13" s="2606">
        <v>3000</v>
      </c>
      <c r="F13" s="2385"/>
      <c r="G13" s="2810" t="s">
        <v>675</v>
      </c>
      <c r="H13" s="2811"/>
      <c r="I13" s="2811"/>
      <c r="J13" s="2812"/>
      <c r="K13" s="2808" t="s">
        <v>612</v>
      </c>
      <c r="L13" s="2786" t="s">
        <v>171</v>
      </c>
      <c r="M13" s="2592">
        <v>450</v>
      </c>
      <c r="N13" s="2576"/>
      <c r="O13" s="1555"/>
      <c r="P13" s="343"/>
      <c r="Q13" s="310"/>
      <c r="R13" s="1213"/>
      <c r="S13" s="310"/>
      <c r="T13" s="310"/>
      <c r="U13" s="310"/>
      <c r="V13" s="1563"/>
      <c r="W13" s="310"/>
      <c r="X13" s="310"/>
      <c r="Y13" s="310"/>
      <c r="Z13" s="386"/>
      <c r="AA13" s="177"/>
      <c r="AB13" s="2578"/>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789"/>
      <c r="B14" s="1502" t="s">
        <v>353</v>
      </c>
      <c r="C14" s="2804"/>
      <c r="D14" s="2805"/>
      <c r="E14" s="2607"/>
      <c r="F14" s="2386"/>
      <c r="G14" s="2813"/>
      <c r="H14" s="2814"/>
      <c r="I14" s="2814"/>
      <c r="J14" s="2815"/>
      <c r="K14" s="2809"/>
      <c r="L14" s="2787"/>
      <c r="M14" s="2824"/>
      <c r="N14" s="2329"/>
      <c r="O14" s="1555"/>
      <c r="P14" s="343"/>
      <c r="Q14" s="310"/>
      <c r="R14" s="1213"/>
      <c r="S14" s="310"/>
      <c r="T14" s="310"/>
      <c r="U14" s="310"/>
      <c r="V14" s="1563"/>
      <c r="W14" s="310"/>
      <c r="X14" s="310"/>
      <c r="Y14" s="310"/>
      <c r="Z14" s="386"/>
      <c r="AB14" s="2397"/>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12.75" customHeight="1">
      <c r="A15" s="2789"/>
      <c r="B15" s="1504" t="s">
        <v>608</v>
      </c>
      <c r="C15" s="2821" t="s">
        <v>60</v>
      </c>
      <c r="D15" s="2817" t="s">
        <v>50</v>
      </c>
      <c r="E15" s="2818">
        <v>2200</v>
      </c>
      <c r="F15" s="2385"/>
      <c r="G15" s="373" t="s">
        <v>160</v>
      </c>
      <c r="H15" s="186"/>
      <c r="I15" s="310"/>
      <c r="J15" s="393"/>
      <c r="K15" s="363"/>
      <c r="L15" s="186"/>
      <c r="M15" s="310"/>
      <c r="N15" s="393"/>
      <c r="O15" s="1555"/>
      <c r="P15" s="343"/>
      <c r="Q15" s="310"/>
      <c r="R15" s="1213"/>
      <c r="S15" s="310"/>
      <c r="T15" s="310"/>
      <c r="U15" s="310"/>
      <c r="V15" s="1563"/>
      <c r="W15" s="310"/>
      <c r="X15" s="310"/>
      <c r="Y15" s="310"/>
      <c r="Z15" s="386"/>
      <c r="AB15" s="2397"/>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12.75" customHeight="1">
      <c r="A16" s="2789"/>
      <c r="B16" s="1504" t="s">
        <v>609</v>
      </c>
      <c r="C16" s="2747"/>
      <c r="D16" s="2787"/>
      <c r="E16" s="2819"/>
      <c r="F16" s="2386"/>
      <c r="G16" s="373"/>
      <c r="H16" s="186"/>
      <c r="I16" s="310"/>
      <c r="J16" s="393"/>
      <c r="K16" s="363"/>
      <c r="L16" s="186"/>
      <c r="M16" s="310"/>
      <c r="N16" s="393"/>
      <c r="O16" s="1555"/>
      <c r="P16" s="343"/>
      <c r="Q16" s="310"/>
      <c r="R16" s="1213"/>
      <c r="S16" s="310"/>
      <c r="T16" s="310"/>
      <c r="U16" s="310"/>
      <c r="V16" s="1563"/>
      <c r="W16" s="310"/>
      <c r="X16" s="310"/>
      <c r="Y16" s="310"/>
      <c r="Z16" s="386"/>
      <c r="AB16" s="2397"/>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c r="A17" s="2789"/>
      <c r="B17" s="1504" t="s">
        <v>610</v>
      </c>
      <c r="C17" s="612" t="s">
        <v>372</v>
      </c>
      <c r="D17" s="93" t="s">
        <v>50</v>
      </c>
      <c r="E17" s="43">
        <v>1150</v>
      </c>
      <c r="F17" s="297"/>
      <c r="G17" s="372"/>
      <c r="H17" s="186"/>
      <c r="I17" s="310"/>
      <c r="J17" s="393"/>
      <c r="K17" s="378"/>
      <c r="L17" s="186"/>
      <c r="M17" s="310"/>
      <c r="N17" s="393"/>
      <c r="O17" s="1556"/>
      <c r="P17" s="1521"/>
      <c r="Q17" s="310"/>
      <c r="R17" s="1213"/>
      <c r="S17" s="310"/>
      <c r="T17" s="310"/>
      <c r="U17" s="310"/>
      <c r="V17" s="1563"/>
      <c r="W17" s="310"/>
      <c r="X17" s="310"/>
      <c r="Y17" s="310"/>
      <c r="Z17" s="386"/>
      <c r="AB17" s="2397"/>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Bot="1">
      <c r="A18" s="2790"/>
      <c r="B18" s="1505" t="s">
        <v>611</v>
      </c>
      <c r="C18" s="613" t="s">
        <v>61</v>
      </c>
      <c r="D18" s="94" t="s">
        <v>50</v>
      </c>
      <c r="E18" s="51">
        <v>1200</v>
      </c>
      <c r="F18" s="313"/>
      <c r="G18" s="374" t="s">
        <v>160</v>
      </c>
      <c r="H18" s="387"/>
      <c r="I18" s="377"/>
      <c r="J18" s="394"/>
      <c r="K18" s="331"/>
      <c r="L18" s="387"/>
      <c r="M18" s="377"/>
      <c r="N18" s="394"/>
      <c r="O18" s="1555"/>
      <c r="P18" s="1521"/>
      <c r="Q18" s="310"/>
      <c r="R18" s="1213"/>
      <c r="S18" s="310"/>
      <c r="T18" s="310"/>
      <c r="U18" s="310"/>
      <c r="V18" s="1563"/>
      <c r="W18" s="310"/>
      <c r="X18" s="310"/>
      <c r="Y18" s="310"/>
      <c r="Z18" s="386"/>
      <c r="AB18" s="2397"/>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Top="1" thickBot="1">
      <c r="A19" s="46" t="s">
        <v>286</v>
      </c>
      <c r="B19" s="112">
        <f>D19+I19+M19+Q19</f>
        <v>18500</v>
      </c>
      <c r="C19" s="46" t="s">
        <v>286</v>
      </c>
      <c r="D19" s="2816">
        <f>SUM(E7:E18)</f>
        <v>17500</v>
      </c>
      <c r="E19" s="2816">
        <f>SUM(E7:E18)</f>
        <v>17500</v>
      </c>
      <c r="F19" s="390">
        <f>SUM(F7:F18)</f>
        <v>0</v>
      </c>
      <c r="G19" s="58" t="s">
        <v>62</v>
      </c>
      <c r="H19" s="113"/>
      <c r="I19" s="47">
        <f>SUM(I7:I18)</f>
        <v>0</v>
      </c>
      <c r="J19" s="390">
        <f>SUM(J7:J18)</f>
        <v>0</v>
      </c>
      <c r="K19" s="58" t="s">
        <v>62</v>
      </c>
      <c r="L19" s="113"/>
      <c r="M19" s="47">
        <f>SUM(M7:M18)</f>
        <v>1000</v>
      </c>
      <c r="N19" s="390">
        <f>SUM(N7:N18)</f>
        <v>0</v>
      </c>
      <c r="O19" s="1515" t="s">
        <v>286</v>
      </c>
      <c r="P19" s="1560"/>
      <c r="Q19" s="333">
        <f>SUM(Q7:Q18)</f>
        <v>0</v>
      </c>
      <c r="R19" s="1574">
        <f>SUM(R7:R18)</f>
        <v>0</v>
      </c>
      <c r="S19" s="419"/>
      <c r="T19" s="189"/>
      <c r="U19" s="189"/>
      <c r="V19" s="1571"/>
      <c r="W19" s="419"/>
      <c r="X19" s="189"/>
      <c r="Y19" s="189"/>
      <c r="Z19" s="1572"/>
      <c r="AB19" s="2397"/>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ht="17.100000000000001" customHeight="1" thickTop="1">
      <c r="A20" s="1722" t="s">
        <v>548</v>
      </c>
      <c r="B20" s="42"/>
      <c r="C20" s="30"/>
      <c r="D20" s="30"/>
      <c r="E20" s="24"/>
      <c r="F20" s="24"/>
      <c r="G20" s="24"/>
      <c r="H20" s="24"/>
      <c r="I20" s="24"/>
      <c r="J20" s="24"/>
      <c r="K20" s="24"/>
      <c r="L20" s="24"/>
      <c r="M20" s="24"/>
      <c r="N20" s="24"/>
      <c r="O20" s="24"/>
      <c r="P20" s="24"/>
      <c r="Q20" s="24"/>
      <c r="R20" s="24"/>
      <c r="S20" s="24"/>
      <c r="T20" s="24"/>
      <c r="U20" s="24"/>
      <c r="V20" s="24"/>
      <c r="W20" s="24"/>
      <c r="X20" s="24"/>
      <c r="Y20" s="24"/>
      <c r="Z20" s="24"/>
      <c r="AA20" s="24"/>
      <c r="AB20" s="2397"/>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row>
    <row r="21" spans="1:69" ht="17.100000000000001" customHeight="1">
      <c r="A21" s="86" t="s">
        <v>457</v>
      </c>
      <c r="B21" s="42"/>
      <c r="C21" s="30"/>
      <c r="D21" s="30"/>
      <c r="E21" s="24"/>
      <c r="F21" s="24"/>
      <c r="G21" s="24"/>
      <c r="H21" s="24"/>
      <c r="I21" s="24"/>
      <c r="J21" s="24"/>
      <c r="K21" s="24"/>
      <c r="L21" s="24"/>
      <c r="M21" s="24"/>
      <c r="N21" s="24"/>
      <c r="O21" s="24"/>
      <c r="P21" s="24"/>
      <c r="Q21" s="24"/>
      <c r="R21" s="24"/>
      <c r="S21" s="24"/>
      <c r="T21" s="24"/>
      <c r="U21" s="24"/>
      <c r="V21" s="24"/>
      <c r="W21" s="24"/>
      <c r="X21" s="24"/>
      <c r="Y21" s="24"/>
      <c r="Z21" s="24"/>
      <c r="AA21" s="24"/>
      <c r="AB21" s="2397"/>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1:69" ht="17.100000000000001" customHeight="1">
      <c r="A22" s="86" t="s">
        <v>676</v>
      </c>
      <c r="B22" s="42"/>
      <c r="C22" s="30"/>
      <c r="D22" s="30"/>
      <c r="E22" s="24"/>
      <c r="F22" s="24"/>
      <c r="G22" s="86"/>
      <c r="H22" s="24"/>
      <c r="I22" s="24"/>
      <c r="J22" s="24"/>
      <c r="K22" s="24"/>
      <c r="L22" s="24"/>
      <c r="M22" s="24"/>
      <c r="N22" s="24"/>
      <c r="O22" s="24"/>
      <c r="P22" s="24"/>
      <c r="Q22" s="24"/>
      <c r="R22" s="24"/>
      <c r="S22" s="24"/>
      <c r="T22" s="24"/>
      <c r="U22" s="24"/>
      <c r="V22" s="24"/>
      <c r="W22" s="24"/>
      <c r="X22" s="24"/>
      <c r="Y22" s="24"/>
      <c r="Z22" s="24"/>
      <c r="AA22" s="24"/>
      <c r="AB22" s="2397"/>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69" ht="17.100000000000001" customHeight="1">
      <c r="A23" s="86" t="s">
        <v>649</v>
      </c>
      <c r="B23" s="42"/>
      <c r="C23" s="30"/>
      <c r="D23" s="30"/>
      <c r="E23" s="24"/>
      <c r="F23" s="24"/>
      <c r="G23" s="24"/>
      <c r="H23" s="24"/>
      <c r="I23" s="24"/>
      <c r="J23" s="24"/>
      <c r="K23" s="24"/>
      <c r="L23" s="24"/>
      <c r="M23" s="24"/>
      <c r="N23" s="24"/>
      <c r="O23" s="24"/>
      <c r="P23" s="24"/>
      <c r="Q23" s="24"/>
      <c r="R23" s="24"/>
      <c r="S23" s="24"/>
      <c r="T23" s="24"/>
      <c r="U23" s="24"/>
      <c r="V23" s="24"/>
      <c r="W23" s="24"/>
      <c r="X23" s="24"/>
      <c r="Y23" s="24"/>
      <c r="Z23" s="24"/>
      <c r="AA23" s="24"/>
      <c r="AB23" s="2397"/>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69" ht="17.100000000000001" customHeight="1">
      <c r="A24" s="86" t="s">
        <v>739</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397"/>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row>
    <row r="25" spans="1:69" ht="17.100000000000001" customHeight="1">
      <c r="A25" s="1615" t="s">
        <v>892</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69" ht="17.100000000000001" customHeight="1">
      <c r="A26" s="1020" t="s">
        <v>505</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row>
    <row r="27" spans="1:69" ht="17.100000000000001" customHeight="1">
      <c r="A27" s="1020" t="s">
        <v>506</v>
      </c>
      <c r="B27" s="24"/>
      <c r="C27" s="24"/>
      <c r="D27" s="24"/>
      <c r="E27" s="24"/>
      <c r="F27" s="24"/>
      <c r="G27" s="30"/>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row>
    <row r="28" spans="1:69" ht="17.100000000000001"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row>
    <row r="29" spans="1:69" ht="17.100000000000001" customHeight="1">
      <c r="B29" s="24"/>
      <c r="C29" s="24"/>
      <c r="D29" s="24"/>
      <c r="E29" s="24"/>
      <c r="F29" s="24"/>
      <c r="G29" s="24"/>
      <c r="H29" s="24"/>
      <c r="I29" s="24"/>
      <c r="J29" s="24"/>
      <c r="K29" s="24"/>
      <c r="L29" s="24"/>
      <c r="M29" s="24"/>
      <c r="N29" s="24"/>
      <c r="O29" s="24"/>
      <c r="P29" s="24"/>
      <c r="Q29" s="24"/>
      <c r="R29" s="24"/>
      <c r="S29" s="24"/>
      <c r="T29" s="24"/>
      <c r="U29" s="24"/>
      <c r="V29" s="2244" t="s">
        <v>598</v>
      </c>
      <c r="W29" s="2244"/>
      <c r="X29" s="2244"/>
      <c r="Y29" s="2244"/>
      <c r="Z29" s="2244"/>
      <c r="AA29" s="224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row>
    <row r="30" spans="1:69" ht="17.100000000000001" customHeight="1">
      <c r="B30" s="24"/>
      <c r="C30" s="24"/>
      <c r="D30" s="24"/>
      <c r="E30" s="24"/>
      <c r="F30" s="24"/>
      <c r="G30" s="24"/>
      <c r="H30" s="24"/>
      <c r="I30" s="24"/>
      <c r="J30" s="24"/>
      <c r="K30" s="24"/>
      <c r="L30" s="24"/>
      <c r="M30" s="24"/>
      <c r="N30" s="24"/>
      <c r="O30" s="24"/>
      <c r="P30" s="24"/>
      <c r="Q30" s="24"/>
      <c r="R30" s="24"/>
      <c r="T30" s="24"/>
      <c r="U30" s="24"/>
      <c r="V30" s="230"/>
      <c r="W30" s="1949" t="s">
        <v>516</v>
      </c>
      <c r="X30" s="1949"/>
      <c r="Y30" s="1949"/>
      <c r="Z30" s="1949"/>
      <c r="AA30" s="1949"/>
      <c r="AB30" s="230"/>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7.100000000000001" customHeight="1">
      <c r="B31" s="24"/>
      <c r="C31" s="24"/>
      <c r="D31" s="24"/>
      <c r="E31" s="24"/>
      <c r="F31" s="24"/>
      <c r="G31" s="24"/>
      <c r="H31" s="24"/>
      <c r="I31" s="24"/>
      <c r="J31" s="24"/>
      <c r="K31" s="24"/>
      <c r="L31" s="24"/>
      <c r="M31" s="24"/>
      <c r="N31" s="24"/>
      <c r="O31" s="24"/>
      <c r="P31" s="24"/>
      <c r="Q31" s="24"/>
      <c r="R31" s="24"/>
      <c r="S31" s="24"/>
      <c r="T31" s="24"/>
      <c r="U31" s="24"/>
      <c r="V31" s="68"/>
      <c r="W31" s="1949" t="s">
        <v>517</v>
      </c>
      <c r="X31" s="1949"/>
      <c r="Y31" s="1949"/>
      <c r="Z31" s="1949"/>
      <c r="AA31" s="1949"/>
      <c r="AB31" s="68"/>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7.100000000000001" customHeight="1">
      <c r="A32" s="88"/>
      <c r="B32" s="24"/>
      <c r="C32" s="24"/>
      <c r="D32" s="24"/>
      <c r="E32" s="24"/>
      <c r="F32" s="24"/>
      <c r="G32" s="24"/>
      <c r="H32" s="24"/>
      <c r="I32" s="24"/>
      <c r="J32" s="24"/>
      <c r="K32" s="24"/>
      <c r="L32" s="24"/>
      <c r="M32" s="24"/>
      <c r="N32" s="24"/>
      <c r="O32" s="24"/>
      <c r="P32" s="24"/>
      <c r="Q32" s="24"/>
      <c r="R32" s="24"/>
      <c r="T32" s="24"/>
      <c r="U32" s="24"/>
      <c r="V32" s="2833"/>
      <c r="W32" s="2833"/>
      <c r="X32" s="2833"/>
      <c r="Y32" s="2833"/>
      <c r="Z32" s="2833"/>
      <c r="AA32" s="2833"/>
      <c r="AB32" s="2833"/>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7.100000000000001" customHeight="1">
      <c r="A33" s="88"/>
      <c r="B33" s="24"/>
      <c r="C33" s="24"/>
      <c r="D33" s="24"/>
      <c r="E33" s="24"/>
      <c r="F33" s="24"/>
      <c r="G33" s="24"/>
      <c r="H33" s="24"/>
      <c r="I33" s="24"/>
      <c r="J33" s="24"/>
      <c r="K33" s="24"/>
      <c r="L33" s="24"/>
      <c r="M33" s="24"/>
      <c r="N33" s="24"/>
      <c r="O33" s="24"/>
      <c r="P33" s="24"/>
      <c r="Q33" s="24"/>
      <c r="R33" s="24"/>
      <c r="T33" s="24"/>
      <c r="U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7.100000000000001" customHeight="1">
      <c r="A34" s="86"/>
      <c r="B34" s="24"/>
      <c r="C34" s="24"/>
      <c r="D34" s="24"/>
      <c r="E34" s="24"/>
      <c r="F34" s="24"/>
      <c r="G34" s="24"/>
      <c r="H34" s="24"/>
      <c r="I34" s="24"/>
      <c r="J34" s="24"/>
      <c r="K34" s="24"/>
      <c r="L34" s="24"/>
      <c r="M34" s="24"/>
      <c r="N34" s="24"/>
      <c r="O34" s="24"/>
      <c r="P34" s="24"/>
      <c r="Q34" s="24"/>
      <c r="R34" s="24"/>
      <c r="S34" s="24"/>
      <c r="T34" s="24"/>
      <c r="U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7.100000000000001" customHeight="1">
      <c r="B35" s="24"/>
      <c r="C35" s="24"/>
      <c r="D35" s="24"/>
      <c r="E35" s="24"/>
      <c r="F35" s="24"/>
      <c r="G35" s="24"/>
      <c r="H35" s="24"/>
      <c r="I35" s="24"/>
      <c r="J35" s="24"/>
      <c r="K35" s="24"/>
      <c r="L35" s="24"/>
      <c r="M35" s="24"/>
      <c r="N35" s="24"/>
      <c r="O35" s="24"/>
      <c r="P35" s="24"/>
      <c r="Q35" s="24"/>
      <c r="R35" s="24"/>
      <c r="T35" s="24"/>
      <c r="U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row>
    <row r="38" spans="1:5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row>
    <row r="39" spans="1:5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row>
    <row r="40" spans="1:5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row>
    <row r="41" spans="1:5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sheetData>
  <sheetProtection password="C536" sheet="1"/>
  <mergeCells count="72">
    <mergeCell ref="V5:X5"/>
    <mergeCell ref="Y5:Z5"/>
    <mergeCell ref="V4:X4"/>
    <mergeCell ref="P1:Q1"/>
    <mergeCell ref="R1:R2"/>
    <mergeCell ref="S3:U3"/>
    <mergeCell ref="V1:Z1"/>
    <mergeCell ref="V2:Z3"/>
    <mergeCell ref="S1:U2"/>
    <mergeCell ref="P2:Q3"/>
    <mergeCell ref="V32:AB32"/>
    <mergeCell ref="P7:P8"/>
    <mergeCell ref="Q7:Q8"/>
    <mergeCell ref="R7:R8"/>
    <mergeCell ref="W31:AA31"/>
    <mergeCell ref="W30:AA30"/>
    <mergeCell ref="AB6:AB24"/>
    <mergeCell ref="P6:Q6"/>
    <mergeCell ref="O7:O8"/>
    <mergeCell ref="A1:B1"/>
    <mergeCell ref="L2:O3"/>
    <mergeCell ref="C7:C8"/>
    <mergeCell ref="D7:D8"/>
    <mergeCell ref="E7:E8"/>
    <mergeCell ref="A3:B3"/>
    <mergeCell ref="B8:B9"/>
    <mergeCell ref="L6:M6"/>
    <mergeCell ref="L1:O1"/>
    <mergeCell ref="Y4:Z4"/>
    <mergeCell ref="N13:N14"/>
    <mergeCell ref="L4:M4"/>
    <mergeCell ref="L5:M5"/>
    <mergeCell ref="L13:L14"/>
    <mergeCell ref="N5:U5"/>
    <mergeCell ref="N4:U4"/>
    <mergeCell ref="M7:M8"/>
    <mergeCell ref="M13:M14"/>
    <mergeCell ref="N7:N8"/>
    <mergeCell ref="D19:E19"/>
    <mergeCell ref="D15:D16"/>
    <mergeCell ref="E15:E16"/>
    <mergeCell ref="F15:F16"/>
    <mergeCell ref="C13:C14"/>
    <mergeCell ref="E13:E14"/>
    <mergeCell ref="D13:D14"/>
    <mergeCell ref="C15:C16"/>
    <mergeCell ref="C9:C10"/>
    <mergeCell ref="D9:D10"/>
    <mergeCell ref="E9:E10"/>
    <mergeCell ref="K13:K14"/>
    <mergeCell ref="F13:F14"/>
    <mergeCell ref="G13:J14"/>
    <mergeCell ref="C1:D1"/>
    <mergeCell ref="E1:F1"/>
    <mergeCell ref="H1:K1"/>
    <mergeCell ref="F9:F10"/>
    <mergeCell ref="K7:K8"/>
    <mergeCell ref="J7:J8"/>
    <mergeCell ref="D6:E6"/>
    <mergeCell ref="H6:I6"/>
    <mergeCell ref="C2:G3"/>
    <mergeCell ref="H2:K3"/>
    <mergeCell ref="L7:L8"/>
    <mergeCell ref="A7:A18"/>
    <mergeCell ref="B11:B12"/>
    <mergeCell ref="A2:B2"/>
    <mergeCell ref="V29:AA29"/>
    <mergeCell ref="C12:F12"/>
    <mergeCell ref="I7:I8"/>
    <mergeCell ref="F7:F8"/>
    <mergeCell ref="G7:G8"/>
    <mergeCell ref="H7:H8"/>
  </mergeCells>
  <phoneticPr fontId="3"/>
  <conditionalFormatting sqref="J15:J19 J7 N15:N19 F17:F18 F7 F9 N7 R7 F11 F15 V7:V19 R9:R19 J9:J12 N9:N13 F13">
    <cfRule type="expression" dxfId="31" priority="1" stopIfTrue="1">
      <formula>E7&lt;F7</formula>
    </cfRule>
  </conditionalFormatting>
  <conditionalFormatting sqref="F19">
    <cfRule type="expression" dxfId="30" priority="3" stopIfTrue="1">
      <formula>D19&lt;F19</formula>
    </cfRule>
  </conditionalFormatting>
  <pageMargins left="0.59055118110236227" right="0.19685039370078741" top="0.39370078740157483" bottom="0.39370078740157483" header="0.51181102362204722" footer="0.51181102362204722"/>
  <pageSetup paperSize="9" scale="93" orientation="landscape" cellComments="asDisplaye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Q56"/>
  <sheetViews>
    <sheetView showZeros="0" view="pageBreakPreview" zoomScaleNormal="100" workbookViewId="0">
      <selection activeCell="F7" sqref="F7"/>
    </sheetView>
  </sheetViews>
  <sheetFormatPr defaultRowHeight="11.25"/>
  <cols>
    <col min="1" max="1" width="3.375" style="21" customWidth="1"/>
    <col min="2" max="2" width="6.75" style="21" customWidth="1"/>
    <col min="3" max="3" width="8" style="21" customWidth="1"/>
    <col min="4" max="4" width="1.6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6.75" style="21" customWidth="1"/>
    <col min="12" max="12" width="1.25" style="21" customWidth="1"/>
    <col min="13" max="13" width="5.375" style="21" customWidth="1"/>
    <col min="14" max="14" width="7.625" style="21" customWidth="1"/>
    <col min="15" max="15" width="6.625" style="21" customWidth="1"/>
    <col min="16" max="16" width="1.25" style="21" customWidth="1"/>
    <col min="17" max="17" width="5.375" style="21" customWidth="1"/>
    <col min="18" max="18" width="7.625" style="21" customWidth="1"/>
    <col min="19" max="19" width="6.75" style="21" customWidth="1"/>
    <col min="20" max="20" width="1.25" style="21" customWidth="1"/>
    <col min="21" max="21" width="5.25" style="21" customWidth="1"/>
    <col min="22" max="22" width="7.625" style="21" customWidth="1"/>
    <col min="23" max="23" width="8.125" style="21" customWidth="1"/>
    <col min="24" max="24" width="1.25" style="21" customWidth="1"/>
    <col min="25" max="25" width="5.375" style="21" customWidth="1"/>
    <col min="26" max="26" width="7.625" style="21" customWidth="1"/>
    <col min="27" max="27" width="0.5" style="21" customWidth="1"/>
    <col min="28" max="28" width="2.75" style="21" customWidth="1"/>
    <col min="29" max="29" width="3" style="21" customWidth="1"/>
    <col min="30" max="30" width="5.875" style="21" customWidth="1"/>
    <col min="31" max="31" width="3.375" style="21" customWidth="1"/>
    <col min="32" max="32" width="18.25" style="21" customWidth="1"/>
    <col min="33" max="33" width="9" style="21"/>
    <col min="34" max="34" width="5.375" style="21" customWidth="1"/>
    <col min="35" max="35" width="5.125" style="21" customWidth="1"/>
    <col min="36" max="16384" width="9" style="21"/>
  </cols>
  <sheetData>
    <row r="1" spans="1:69" ht="15" customHeight="1" thickTop="1">
      <c r="A1" s="2870" t="str">
        <f>栗原!A1</f>
        <v>2022年</v>
      </c>
      <c r="B1" s="2870"/>
      <c r="C1" s="2289" t="s">
        <v>319</v>
      </c>
      <c r="D1" s="2290"/>
      <c r="E1" s="2178">
        <f>市内河北!E1</f>
        <v>0</v>
      </c>
      <c r="F1" s="2178"/>
      <c r="G1" s="1080"/>
      <c r="H1" s="1957" t="s">
        <v>38</v>
      </c>
      <c r="I1" s="1971"/>
      <c r="J1" s="1971"/>
      <c r="K1" s="1972"/>
      <c r="L1" s="2338" t="s">
        <v>162</v>
      </c>
      <c r="M1" s="2339"/>
      <c r="N1" s="2339"/>
      <c r="O1" s="2340"/>
      <c r="P1" s="1957" t="s">
        <v>40</v>
      </c>
      <c r="Q1" s="1972"/>
      <c r="R1" s="1957" t="s">
        <v>272</v>
      </c>
      <c r="S1" s="1993">
        <f>栗原!S1</f>
        <v>0</v>
      </c>
      <c r="T1" s="1993"/>
      <c r="U1" s="1994"/>
      <c r="V1" s="2355" t="s">
        <v>41</v>
      </c>
      <c r="W1" s="2290"/>
      <c r="X1" s="2290"/>
      <c r="Y1" s="2290"/>
      <c r="Z1" s="2356"/>
      <c r="AA1" s="20"/>
    </row>
    <row r="2" spans="1:69" ht="18" customHeight="1">
      <c r="A2" s="2873">
        <f>栗原!A2</f>
        <v>44682</v>
      </c>
      <c r="B2" s="2874"/>
      <c r="C2" s="1959">
        <f>栗原!C2</f>
        <v>0</v>
      </c>
      <c r="D2" s="1976"/>
      <c r="E2" s="1976"/>
      <c r="F2" s="1976"/>
      <c r="G2" s="1977"/>
      <c r="H2" s="1975">
        <f>栗原!H2</f>
        <v>0</v>
      </c>
      <c r="I2" s="2665"/>
      <c r="J2" s="2665"/>
      <c r="K2" s="2666"/>
      <c r="L2" s="1975">
        <f>栗原!L2</f>
        <v>0</v>
      </c>
      <c r="M2" s="1976"/>
      <c r="N2" s="1976"/>
      <c r="O2" s="1977"/>
      <c r="P2" s="2278">
        <f>栗原!P2</f>
        <v>0</v>
      </c>
      <c r="Q2" s="2279"/>
      <c r="R2" s="2680"/>
      <c r="S2" s="1995"/>
      <c r="T2" s="1995"/>
      <c r="U2" s="1996"/>
      <c r="V2" s="2506">
        <f>栗原!V2</f>
        <v>0</v>
      </c>
      <c r="W2" s="2507"/>
      <c r="X2" s="2507"/>
      <c r="Y2" s="2507"/>
      <c r="Z2" s="2508"/>
      <c r="AA2" s="20"/>
      <c r="AB2" s="67">
        <v>8</v>
      </c>
      <c r="AD2" s="65"/>
    </row>
    <row r="3" spans="1:69" ht="18" customHeight="1">
      <c r="A3" s="2871" t="s">
        <v>289</v>
      </c>
      <c r="B3" s="2872"/>
      <c r="C3" s="2125"/>
      <c r="D3" s="2126"/>
      <c r="E3" s="2126"/>
      <c r="F3" s="2126"/>
      <c r="G3" s="2127"/>
      <c r="H3" s="2802"/>
      <c r="I3" s="2668"/>
      <c r="J3" s="2668"/>
      <c r="K3" s="2669"/>
      <c r="L3" s="2158"/>
      <c r="M3" s="2126"/>
      <c r="N3" s="2126"/>
      <c r="O3" s="2127"/>
      <c r="P3" s="2280"/>
      <c r="Q3" s="2281"/>
      <c r="R3" s="1081" t="s">
        <v>148</v>
      </c>
      <c r="S3" s="2282">
        <f>SUM(F29,J29,N29,R29,V29)</f>
        <v>0</v>
      </c>
      <c r="T3" s="2283"/>
      <c r="U3" s="2284"/>
      <c r="V3" s="2509"/>
      <c r="W3" s="2510"/>
      <c r="X3" s="2510"/>
      <c r="Y3" s="2510"/>
      <c r="Z3" s="2511"/>
      <c r="AA3" s="24"/>
    </row>
    <row r="4" spans="1:69" ht="18" customHeight="1">
      <c r="A4" s="33"/>
      <c r="B4" s="33"/>
      <c r="C4" s="320" t="s">
        <v>449</v>
      </c>
      <c r="D4" s="1085"/>
      <c r="E4" s="1085"/>
      <c r="F4" s="1085"/>
      <c r="G4" s="1085"/>
      <c r="H4" s="1085"/>
      <c r="I4" s="1085"/>
      <c r="J4" s="1085"/>
      <c r="K4" s="1086"/>
      <c r="L4" s="2678" t="s">
        <v>263</v>
      </c>
      <c r="M4" s="2679"/>
      <c r="N4" s="2224">
        <f>栗原!N4</f>
        <v>0</v>
      </c>
      <c r="O4" s="2224"/>
      <c r="P4" s="2224"/>
      <c r="Q4" s="2224"/>
      <c r="R4" s="2224"/>
      <c r="S4" s="2224"/>
      <c r="T4" s="2224"/>
      <c r="U4" s="2225"/>
      <c r="V4" s="2514" t="s">
        <v>42</v>
      </c>
      <c r="W4" s="2515"/>
      <c r="X4" s="2516"/>
      <c r="Y4" s="2514" t="s">
        <v>43</v>
      </c>
      <c r="Z4" s="2773"/>
      <c r="AA4" s="24"/>
    </row>
    <row r="5" spans="1:69" ht="18" customHeight="1" thickBot="1">
      <c r="A5" s="229"/>
      <c r="B5" s="229"/>
      <c r="C5" s="321" t="s">
        <v>591</v>
      </c>
      <c r="D5" s="1248"/>
      <c r="E5" s="1248"/>
      <c r="F5" s="1248"/>
      <c r="G5" s="1089" t="s">
        <v>588</v>
      </c>
      <c r="H5" s="1248"/>
      <c r="I5" s="1248"/>
      <c r="J5" s="1248"/>
      <c r="K5" s="1249"/>
      <c r="L5" s="2670" t="s">
        <v>165</v>
      </c>
      <c r="M5" s="2671"/>
      <c r="N5" s="2216">
        <f>栗原!N5</f>
        <v>0</v>
      </c>
      <c r="O5" s="2216"/>
      <c r="P5" s="2216"/>
      <c r="Q5" s="2216"/>
      <c r="R5" s="2216"/>
      <c r="S5" s="2216"/>
      <c r="T5" s="2216"/>
      <c r="U5" s="2301"/>
      <c r="V5" s="2148">
        <f>栗原!V5</f>
        <v>0</v>
      </c>
      <c r="W5" s="2517"/>
      <c r="X5" s="2149"/>
      <c r="Y5" s="2148">
        <f>栗原!Y5</f>
        <v>0</v>
      </c>
      <c r="Z5" s="2150"/>
      <c r="AA5" s="24"/>
    </row>
    <row r="6" spans="1:69" ht="20.100000000000001" customHeight="1" thickTop="1" thickBot="1">
      <c r="A6" s="55" t="s">
        <v>44</v>
      </c>
      <c r="B6" s="56"/>
      <c r="C6" s="308" t="s">
        <v>264</v>
      </c>
      <c r="D6" s="2849" t="s">
        <v>45</v>
      </c>
      <c r="E6" s="2849"/>
      <c r="F6" s="296" t="s">
        <v>369</v>
      </c>
      <c r="G6" s="307" t="s">
        <v>265</v>
      </c>
      <c r="H6" s="2849" t="s">
        <v>45</v>
      </c>
      <c r="I6" s="2849"/>
      <c r="J6" s="296" t="s">
        <v>369</v>
      </c>
      <c r="K6" s="307" t="s">
        <v>267</v>
      </c>
      <c r="L6" s="2849" t="s">
        <v>45</v>
      </c>
      <c r="M6" s="2849"/>
      <c r="N6" s="296" t="s">
        <v>369</v>
      </c>
      <c r="O6" s="307" t="s">
        <v>268</v>
      </c>
      <c r="P6" s="2849" t="s">
        <v>45</v>
      </c>
      <c r="Q6" s="2849"/>
      <c r="R6" s="296" t="s">
        <v>369</v>
      </c>
      <c r="S6" s="973" t="s">
        <v>371</v>
      </c>
      <c r="T6" s="2379" t="s">
        <v>45</v>
      </c>
      <c r="U6" s="2379"/>
      <c r="V6" s="974" t="s">
        <v>369</v>
      </c>
      <c r="W6" s="249"/>
      <c r="X6" s="35"/>
      <c r="Y6" s="36"/>
      <c r="Z6" s="83"/>
      <c r="AA6" s="37"/>
      <c r="AB6" s="2397" t="s">
        <v>354</v>
      </c>
      <c r="AC6" s="24"/>
      <c r="AD6" s="24"/>
      <c r="AE6" s="24"/>
      <c r="AF6" s="2846"/>
      <c r="AG6" s="2846"/>
      <c r="AH6" s="24"/>
      <c r="AI6" s="24"/>
      <c r="AJ6" s="24"/>
      <c r="AK6" s="24"/>
      <c r="AL6" s="24"/>
      <c r="AM6" s="24"/>
      <c r="AN6" s="24"/>
      <c r="AO6" s="24"/>
      <c r="AP6" s="24"/>
      <c r="AQ6" s="24"/>
      <c r="AR6" s="24"/>
      <c r="AS6" s="24"/>
      <c r="AT6" s="24"/>
      <c r="AU6" s="24"/>
      <c r="AV6" s="24"/>
      <c r="AW6" s="24"/>
      <c r="AX6" s="24"/>
      <c r="AY6" s="24"/>
      <c r="AZ6" s="24"/>
      <c r="BA6" s="24"/>
    </row>
    <row r="7" spans="1:69" s="40" customFormat="1" ht="20.100000000000001" customHeight="1" thickTop="1" thickBot="1">
      <c r="A7" s="2854" t="s">
        <v>815</v>
      </c>
      <c r="B7" s="2857" t="s">
        <v>477</v>
      </c>
      <c r="C7" s="425" t="s">
        <v>47</v>
      </c>
      <c r="D7" s="1804" t="s">
        <v>571</v>
      </c>
      <c r="E7" s="423">
        <v>1700</v>
      </c>
      <c r="F7" s="424"/>
      <c r="G7" s="1577"/>
      <c r="H7" s="1578"/>
      <c r="I7" s="1579"/>
      <c r="J7" s="1580"/>
      <c r="K7" s="2883" t="s">
        <v>48</v>
      </c>
      <c r="L7" s="1012"/>
      <c r="M7" s="2886">
        <v>1500</v>
      </c>
      <c r="N7" s="2889"/>
      <c r="O7" s="1577"/>
      <c r="P7" s="1597"/>
      <c r="Q7" s="1579"/>
      <c r="R7" s="1598"/>
      <c r="S7" s="2875" t="s">
        <v>291</v>
      </c>
      <c r="T7" s="1013"/>
      <c r="U7" s="2878">
        <v>18770</v>
      </c>
      <c r="V7" s="2880">
        <v>0</v>
      </c>
      <c r="W7" s="417"/>
      <c r="X7" s="400"/>
      <c r="Y7" s="337"/>
      <c r="Z7" s="401"/>
      <c r="AA7" s="41"/>
      <c r="AB7" s="2397"/>
      <c r="AC7" s="24"/>
      <c r="AD7" s="24"/>
      <c r="AE7" s="24"/>
      <c r="AF7" s="1458" t="s">
        <v>495</v>
      </c>
      <c r="AG7" s="1458" t="s">
        <v>494</v>
      </c>
      <c r="AH7" s="21"/>
      <c r="AI7" s="21"/>
      <c r="AJ7" s="21"/>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20.100000000000001" customHeight="1" thickTop="1">
      <c r="A8" s="2855"/>
      <c r="B8" s="2858"/>
      <c r="C8" s="1456" t="s">
        <v>570</v>
      </c>
      <c r="D8" s="1803" t="s">
        <v>171</v>
      </c>
      <c r="E8" s="1457">
        <v>4700</v>
      </c>
      <c r="F8" s="361"/>
      <c r="G8" s="1581"/>
      <c r="H8" s="1582"/>
      <c r="I8" s="767"/>
      <c r="J8" s="1583"/>
      <c r="K8" s="2884"/>
      <c r="L8" s="793"/>
      <c r="M8" s="2887"/>
      <c r="N8" s="2890"/>
      <c r="O8" s="1581"/>
      <c r="P8" s="1599"/>
      <c r="Q8" s="767"/>
      <c r="R8" s="1600"/>
      <c r="S8" s="2876"/>
      <c r="T8" s="1014"/>
      <c r="U8" s="2538"/>
      <c r="V8" s="2881"/>
      <c r="W8" s="404"/>
      <c r="X8" s="402"/>
      <c r="Y8" s="403"/>
      <c r="Z8" s="338"/>
      <c r="AA8" s="39"/>
      <c r="AB8" s="2397"/>
      <c r="AC8" s="24"/>
      <c r="AD8" s="24"/>
      <c r="AE8" s="24"/>
      <c r="AF8" s="1461" t="s">
        <v>481</v>
      </c>
      <c r="AG8" s="1462">
        <v>770</v>
      </c>
      <c r="AI8" s="21"/>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16.5" customHeight="1">
      <c r="A9" s="2855"/>
      <c r="B9" s="975" t="s">
        <v>478</v>
      </c>
      <c r="C9" s="2843" t="s">
        <v>583</v>
      </c>
      <c r="D9" s="2844"/>
      <c r="E9" s="2844"/>
      <c r="F9" s="2845"/>
      <c r="G9" s="1581"/>
      <c r="H9" s="1584"/>
      <c r="I9" s="767"/>
      <c r="J9" s="1585"/>
      <c r="K9" s="2884"/>
      <c r="L9" s="1506"/>
      <c r="M9" s="2887"/>
      <c r="N9" s="2890"/>
      <c r="O9" s="1581"/>
      <c r="P9" s="1599"/>
      <c r="Q9" s="767"/>
      <c r="R9" s="1600"/>
      <c r="S9" s="2876"/>
      <c r="T9" s="1014"/>
      <c r="U9" s="2538"/>
      <c r="V9" s="2881"/>
      <c r="W9" s="404"/>
      <c r="X9" s="402"/>
      <c r="Y9" s="403"/>
      <c r="Z9" s="407"/>
      <c r="AA9" s="41"/>
      <c r="AB9" s="2397"/>
      <c r="AC9" s="24"/>
      <c r="AD9" s="24"/>
      <c r="AE9" s="24"/>
      <c r="AF9" s="981" t="s">
        <v>482</v>
      </c>
      <c r="AG9" s="982">
        <v>1190</v>
      </c>
      <c r="AI9" s="21"/>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20.100000000000001" customHeight="1">
      <c r="A10" s="2856"/>
      <c r="B10" s="975" t="s">
        <v>479</v>
      </c>
      <c r="C10" s="426" t="s">
        <v>814</v>
      </c>
      <c r="D10" s="1805" t="s">
        <v>571</v>
      </c>
      <c r="E10" s="44">
        <v>1300</v>
      </c>
      <c r="F10" s="334"/>
      <c r="G10" s="1540"/>
      <c r="H10" s="1586"/>
      <c r="I10" s="778"/>
      <c r="J10" s="1587"/>
      <c r="K10" s="2885"/>
      <c r="L10" s="795"/>
      <c r="M10" s="2888"/>
      <c r="N10" s="2891"/>
      <c r="O10" s="1601"/>
      <c r="P10" s="1586"/>
      <c r="Q10" s="778"/>
      <c r="R10" s="1587"/>
      <c r="S10" s="2876"/>
      <c r="T10" s="1014"/>
      <c r="U10" s="2538"/>
      <c r="V10" s="2881"/>
      <c r="W10" s="300"/>
      <c r="X10" s="366"/>
      <c r="Y10" s="180"/>
      <c r="Z10" s="405"/>
      <c r="AA10" s="39"/>
      <c r="AB10" s="2397"/>
      <c r="AC10" s="24"/>
      <c r="AD10" s="24"/>
      <c r="AE10" s="24"/>
      <c r="AF10" s="981" t="s">
        <v>483</v>
      </c>
      <c r="AG10" s="982">
        <v>1600</v>
      </c>
      <c r="AI10" s="21"/>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12" customHeight="1" thickBot="1">
      <c r="A11" s="2850" t="s">
        <v>49</v>
      </c>
      <c r="B11" s="2852" t="s">
        <v>341</v>
      </c>
      <c r="C11" s="2848" t="s">
        <v>614</v>
      </c>
      <c r="D11" s="2861" t="s">
        <v>50</v>
      </c>
      <c r="E11" s="2425">
        <v>1700</v>
      </c>
      <c r="F11" s="2847">
        <v>0</v>
      </c>
      <c r="G11" s="1375"/>
      <c r="H11" s="1376"/>
      <c r="I11" s="1376"/>
      <c r="J11" s="1588"/>
      <c r="K11" s="1376"/>
      <c r="L11" s="1381"/>
      <c r="M11" s="1376"/>
      <c r="N11" s="1377"/>
      <c r="O11" s="1375"/>
      <c r="P11" s="1602"/>
      <c r="Q11" s="778"/>
      <c r="R11" s="1587"/>
      <c r="S11" s="2876"/>
      <c r="T11" s="1014"/>
      <c r="U11" s="2538"/>
      <c r="V11" s="2881"/>
      <c r="W11" s="180"/>
      <c r="X11" s="408"/>
      <c r="Y11" s="180"/>
      <c r="Z11" s="409"/>
      <c r="AB11" s="2397"/>
      <c r="AC11" s="24"/>
      <c r="AD11" s="24"/>
      <c r="AE11" s="24"/>
      <c r="AF11" s="1467" t="s">
        <v>484</v>
      </c>
      <c r="AG11" s="1468">
        <v>510</v>
      </c>
      <c r="AH11" s="40" t="s">
        <v>593</v>
      </c>
      <c r="AI11" s="976">
        <f>SUM(AG8:AG11)</f>
        <v>4070</v>
      </c>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12" customHeight="1" thickTop="1" thickBot="1">
      <c r="A12" s="2851"/>
      <c r="B12" s="2853"/>
      <c r="C12" s="2848"/>
      <c r="D12" s="2861"/>
      <c r="E12" s="2425"/>
      <c r="F12" s="2847"/>
      <c r="G12" s="1375"/>
      <c r="H12" s="1376"/>
      <c r="I12" s="1376"/>
      <c r="J12" s="1588"/>
      <c r="K12" s="1376"/>
      <c r="L12" s="1381"/>
      <c r="M12" s="1376"/>
      <c r="N12" s="1377"/>
      <c r="O12" s="1375"/>
      <c r="P12" s="1602"/>
      <c r="Q12" s="778"/>
      <c r="R12" s="1587"/>
      <c r="S12" s="2877"/>
      <c r="T12" s="1016"/>
      <c r="U12" s="2879"/>
      <c r="V12" s="2882"/>
      <c r="W12" s="180"/>
      <c r="X12" s="408"/>
      <c r="Y12" s="180"/>
      <c r="Z12" s="409"/>
      <c r="AB12" s="2397"/>
      <c r="AC12" s="24"/>
      <c r="AD12" s="24"/>
      <c r="AE12" s="24"/>
      <c r="AF12" s="1465" t="s">
        <v>485</v>
      </c>
      <c r="AG12" s="1466">
        <v>2310</v>
      </c>
      <c r="AI12" s="21"/>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thickTop="1">
      <c r="A13" s="2864" t="s">
        <v>327</v>
      </c>
      <c r="B13" s="104" t="s">
        <v>527</v>
      </c>
      <c r="C13" s="384" t="s">
        <v>549</v>
      </c>
      <c r="D13" s="1806" t="s">
        <v>50</v>
      </c>
      <c r="E13" s="43">
        <v>1350</v>
      </c>
      <c r="F13" s="297"/>
      <c r="G13" s="1540"/>
      <c r="H13" s="1586"/>
      <c r="I13" s="778"/>
      <c r="J13" s="1587"/>
      <c r="K13" s="1001"/>
      <c r="L13" s="793"/>
      <c r="M13" s="778"/>
      <c r="N13" s="1015"/>
      <c r="O13" s="1603"/>
      <c r="P13" s="1604"/>
      <c r="Q13" s="778"/>
      <c r="R13" s="1587"/>
      <c r="S13" s="1001"/>
      <c r="T13" s="1002"/>
      <c r="U13" s="778"/>
      <c r="V13" s="1017"/>
      <c r="W13" s="310"/>
      <c r="X13" s="366"/>
      <c r="Y13" s="180"/>
      <c r="Z13" s="405"/>
      <c r="AB13" s="2397"/>
      <c r="AC13" s="24"/>
      <c r="AD13" s="24"/>
      <c r="AE13" s="24"/>
      <c r="AF13" s="981" t="s">
        <v>486</v>
      </c>
      <c r="AG13" s="982">
        <v>1420</v>
      </c>
      <c r="AI13" s="21"/>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865"/>
      <c r="B14" s="104" t="s">
        <v>528</v>
      </c>
      <c r="C14" s="384" t="s">
        <v>51</v>
      </c>
      <c r="D14" s="1806" t="s">
        <v>50</v>
      </c>
      <c r="E14" s="43">
        <v>1150</v>
      </c>
      <c r="F14" s="297"/>
      <c r="G14" s="1544"/>
      <c r="H14" s="1521"/>
      <c r="I14" s="310"/>
      <c r="J14" s="1533"/>
      <c r="K14" s="148"/>
      <c r="L14" s="186"/>
      <c r="M14" s="310"/>
      <c r="N14" s="312"/>
      <c r="O14" s="1555"/>
      <c r="P14" s="1521"/>
      <c r="Q14" s="310"/>
      <c r="R14" s="1533"/>
      <c r="S14" s="148"/>
      <c r="T14" s="187"/>
      <c r="U14" s="310"/>
      <c r="V14" s="420"/>
      <c r="W14" s="310"/>
      <c r="X14" s="366"/>
      <c r="Y14" s="180"/>
      <c r="Z14" s="405"/>
      <c r="AB14" s="2397"/>
      <c r="AC14" s="24"/>
      <c r="AD14" s="24"/>
      <c r="AE14" s="24"/>
      <c r="AF14" s="981" t="s">
        <v>487</v>
      </c>
      <c r="AG14" s="982">
        <v>2490</v>
      </c>
      <c r="AI14" s="21"/>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20.100000000000001" customHeight="1">
      <c r="A15" s="2865"/>
      <c r="B15" s="1496"/>
      <c r="C15" s="384" t="s">
        <v>53</v>
      </c>
      <c r="D15" s="1806" t="s">
        <v>50</v>
      </c>
      <c r="E15" s="43">
        <v>1750</v>
      </c>
      <c r="F15" s="297"/>
      <c r="G15" s="1544"/>
      <c r="H15" s="343"/>
      <c r="I15" s="376"/>
      <c r="J15" s="1589"/>
      <c r="K15" s="381" t="s">
        <v>160</v>
      </c>
      <c r="L15" s="385"/>
      <c r="M15" s="376"/>
      <c r="N15" s="1378"/>
      <c r="O15" s="1548"/>
      <c r="P15" s="343"/>
      <c r="Q15" s="376"/>
      <c r="R15" s="1589"/>
      <c r="S15" s="345"/>
      <c r="T15" s="367"/>
      <c r="U15" s="376"/>
      <c r="V15" s="421"/>
      <c r="W15" s="376"/>
      <c r="X15" s="371"/>
      <c r="Y15" s="346"/>
      <c r="Z15" s="406"/>
      <c r="AA15" s="38"/>
      <c r="AB15" s="2397"/>
      <c r="AC15" s="24"/>
      <c r="AD15" s="24"/>
      <c r="AE15" s="24"/>
      <c r="AF15" s="981" t="s">
        <v>613</v>
      </c>
      <c r="AG15" s="982">
        <v>1670</v>
      </c>
      <c r="AI15" s="21"/>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20.100000000000001" customHeight="1">
      <c r="A16" s="2865"/>
      <c r="B16" s="1497" t="s">
        <v>529</v>
      </c>
      <c r="C16" s="384" t="s">
        <v>587</v>
      </c>
      <c r="D16" s="1806" t="s">
        <v>171</v>
      </c>
      <c r="E16" s="43">
        <v>1600</v>
      </c>
      <c r="F16" s="297"/>
      <c r="G16" s="1590"/>
      <c r="H16" s="1591"/>
      <c r="I16" s="1591"/>
      <c r="J16" s="1592"/>
      <c r="K16" s="2859" t="s">
        <v>707</v>
      </c>
      <c r="L16" s="2817" t="s">
        <v>171</v>
      </c>
      <c r="M16" s="2842">
        <v>700</v>
      </c>
      <c r="N16" s="2576"/>
      <c r="O16" s="1555"/>
      <c r="P16" s="343"/>
      <c r="Q16" s="310"/>
      <c r="R16" s="1533"/>
      <c r="S16" s="148"/>
      <c r="T16" s="187"/>
      <c r="U16" s="310"/>
      <c r="V16" s="420"/>
      <c r="W16" s="310"/>
      <c r="X16" s="366"/>
      <c r="Y16" s="180"/>
      <c r="Z16" s="405"/>
      <c r="AB16" s="2397"/>
      <c r="AC16" s="24"/>
      <c r="AD16" s="24"/>
      <c r="AE16" s="24"/>
      <c r="AF16" s="981" t="s">
        <v>488</v>
      </c>
      <c r="AG16" s="982">
        <v>1210</v>
      </c>
      <c r="AI16" s="21"/>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thickBot="1">
      <c r="A17" s="2865"/>
      <c r="B17" s="1499"/>
      <c r="C17" s="2838" t="s">
        <v>705</v>
      </c>
      <c r="D17" s="2862" t="s">
        <v>171</v>
      </c>
      <c r="E17" s="2842">
        <v>3300</v>
      </c>
      <c r="F17" s="2576"/>
      <c r="G17" s="1590"/>
      <c r="H17" s="1591"/>
      <c r="I17" s="1591"/>
      <c r="J17" s="1592"/>
      <c r="K17" s="2860"/>
      <c r="L17" s="2787"/>
      <c r="M17" s="2824"/>
      <c r="N17" s="2329"/>
      <c r="O17" s="1556"/>
      <c r="P17" s="1521"/>
      <c r="Q17" s="310"/>
      <c r="R17" s="1533"/>
      <c r="S17" s="148"/>
      <c r="T17" s="187"/>
      <c r="U17" s="310"/>
      <c r="V17" s="420"/>
      <c r="W17" s="310"/>
      <c r="X17" s="366"/>
      <c r="Y17" s="180"/>
      <c r="Z17" s="405"/>
      <c r="AB17" s="2397"/>
      <c r="AC17" s="24"/>
      <c r="AD17" s="24"/>
      <c r="AE17" s="24"/>
      <c r="AF17" s="1467" t="s">
        <v>489</v>
      </c>
      <c r="AG17" s="1468">
        <v>810</v>
      </c>
      <c r="AH17" s="40" t="s">
        <v>594</v>
      </c>
      <c r="AI17" s="976">
        <f>SUM(AG8:AG17)</f>
        <v>13980</v>
      </c>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Top="1">
      <c r="A18" s="2865"/>
      <c r="B18" s="104" t="s">
        <v>704</v>
      </c>
      <c r="C18" s="2839"/>
      <c r="D18" s="2863"/>
      <c r="E18" s="2824"/>
      <c r="F18" s="2329"/>
      <c r="G18" s="1544"/>
      <c r="H18" s="1521"/>
      <c r="I18" s="310"/>
      <c r="J18" s="1533"/>
      <c r="K18" s="1575" t="s">
        <v>708</v>
      </c>
      <c r="L18" s="93" t="s">
        <v>171</v>
      </c>
      <c r="M18" s="348">
        <v>400</v>
      </c>
      <c r="N18" s="353"/>
      <c r="O18" s="1555"/>
      <c r="P18" s="1521"/>
      <c r="Q18" s="310"/>
      <c r="R18" s="1533"/>
      <c r="S18" s="148"/>
      <c r="T18" s="187"/>
      <c r="U18" s="310"/>
      <c r="V18" s="420"/>
      <c r="W18" s="310"/>
      <c r="X18" s="366"/>
      <c r="Y18" s="180"/>
      <c r="Z18" s="405"/>
      <c r="AA18" s="44"/>
      <c r="AB18" s="2397"/>
      <c r="AC18" s="24"/>
      <c r="AD18" s="24"/>
      <c r="AE18" s="24"/>
      <c r="AF18" s="1459" t="s">
        <v>475</v>
      </c>
      <c r="AG18" s="1460">
        <v>1710</v>
      </c>
      <c r="AI18" s="21"/>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Bot="1">
      <c r="A19" s="2865"/>
      <c r="B19" s="2867" t="s">
        <v>530</v>
      </c>
      <c r="C19" s="384" t="s">
        <v>54</v>
      </c>
      <c r="D19" s="1806" t="s">
        <v>50</v>
      </c>
      <c r="E19" s="43">
        <v>800</v>
      </c>
      <c r="F19" s="297"/>
      <c r="G19" s="1544"/>
      <c r="H19" s="1521"/>
      <c r="I19" s="310"/>
      <c r="J19" s="1533"/>
      <c r="K19" s="1576"/>
      <c r="M19" s="1050"/>
      <c r="N19" s="312"/>
      <c r="O19" s="1555"/>
      <c r="P19" s="1521"/>
      <c r="Q19" s="310"/>
      <c r="R19" s="1533"/>
      <c r="S19" s="148"/>
      <c r="T19" s="187"/>
      <c r="U19" s="310"/>
      <c r="V19" s="420"/>
      <c r="W19" s="310"/>
      <c r="X19" s="366"/>
      <c r="Y19" s="180"/>
      <c r="Z19" s="405"/>
      <c r="AB19" s="2397"/>
      <c r="AC19" s="24"/>
      <c r="AD19" s="24"/>
      <c r="AE19" s="24"/>
      <c r="AF19" s="1463" t="s">
        <v>476</v>
      </c>
      <c r="AG19" s="1464">
        <v>2490</v>
      </c>
      <c r="AI19" s="21"/>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s="40" customFormat="1" ht="20.100000000000001" customHeight="1" thickTop="1">
      <c r="A20" s="2865"/>
      <c r="B20" s="2867"/>
      <c r="C20" s="384" t="s">
        <v>55</v>
      </c>
      <c r="D20" s="1806" t="s">
        <v>50</v>
      </c>
      <c r="E20" s="43">
        <v>700</v>
      </c>
      <c r="F20" s="297"/>
      <c r="G20" s="1544"/>
      <c r="H20" s="1521"/>
      <c r="I20" s="310"/>
      <c r="J20" s="1533"/>
      <c r="K20" s="148"/>
      <c r="L20" s="186"/>
      <c r="M20" s="310"/>
      <c r="N20" s="312"/>
      <c r="O20" s="1555"/>
      <c r="P20" s="1521"/>
      <c r="Q20" s="310"/>
      <c r="R20" s="1533"/>
      <c r="S20" s="148"/>
      <c r="T20" s="187"/>
      <c r="U20" s="310"/>
      <c r="V20" s="420"/>
      <c r="W20" s="310"/>
      <c r="X20" s="366"/>
      <c r="Y20" s="180"/>
      <c r="Z20" s="405"/>
      <c r="AB20" s="2397"/>
      <c r="AC20" s="24"/>
      <c r="AD20" s="24"/>
      <c r="AE20" s="24"/>
      <c r="AF20" s="1465" t="s">
        <v>490</v>
      </c>
      <c r="AG20" s="1466">
        <v>0</v>
      </c>
      <c r="AI20" s="21"/>
      <c r="AK20" s="24"/>
      <c r="AL20" s="24"/>
      <c r="AM20" s="24"/>
      <c r="AN20" s="24"/>
      <c r="AO20" s="24"/>
      <c r="AP20" s="24"/>
      <c r="AQ20" s="24"/>
      <c r="AR20" s="24"/>
      <c r="AS20" s="24"/>
      <c r="AT20" s="24"/>
      <c r="AU20" s="24"/>
      <c r="AV20" s="24"/>
      <c r="AW20" s="24"/>
      <c r="AX20" s="24"/>
      <c r="AY20" s="24"/>
      <c r="AZ20" s="24"/>
      <c r="BA20" s="24"/>
      <c r="BB20" s="21"/>
      <c r="BC20" s="21"/>
      <c r="BD20" s="21"/>
      <c r="BE20" s="21"/>
      <c r="BF20" s="21"/>
      <c r="BG20" s="21"/>
      <c r="BH20" s="21"/>
      <c r="BI20" s="21"/>
      <c r="BJ20" s="21"/>
      <c r="BK20" s="21"/>
      <c r="BL20" s="21"/>
      <c r="BM20" s="21"/>
      <c r="BN20" s="21"/>
      <c r="BO20" s="21"/>
      <c r="BP20" s="21"/>
      <c r="BQ20" s="21"/>
    </row>
    <row r="21" spans="1:69" s="40" customFormat="1" ht="20.100000000000001" customHeight="1">
      <c r="A21" s="2865"/>
      <c r="B21" s="2868"/>
      <c r="C21" s="384" t="s">
        <v>56</v>
      </c>
      <c r="D21" s="1806" t="s">
        <v>50</v>
      </c>
      <c r="E21" s="43">
        <v>500</v>
      </c>
      <c r="F21" s="297"/>
      <c r="G21" s="1544"/>
      <c r="H21" s="1521"/>
      <c r="I21" s="310"/>
      <c r="J21" s="1533"/>
      <c r="K21" s="345"/>
      <c r="L21" s="385"/>
      <c r="M21" s="376"/>
      <c r="N21" s="344"/>
      <c r="O21" s="1555"/>
      <c r="P21" s="1521"/>
      <c r="Q21" s="310"/>
      <c r="R21" s="1533"/>
      <c r="S21" s="148"/>
      <c r="T21" s="187"/>
      <c r="U21" s="310"/>
      <c r="V21" s="420"/>
      <c r="W21" s="310"/>
      <c r="X21" s="366"/>
      <c r="Y21" s="180"/>
      <c r="Z21" s="405"/>
      <c r="AB21" s="2397"/>
      <c r="AC21" s="24"/>
      <c r="AD21" s="24"/>
      <c r="AE21" s="24"/>
      <c r="AF21" s="981" t="s">
        <v>491</v>
      </c>
      <c r="AG21" s="982">
        <v>590</v>
      </c>
      <c r="AI21" s="21"/>
      <c r="AK21" s="24"/>
      <c r="AL21" s="24"/>
      <c r="AM21" s="24"/>
      <c r="AN21" s="24"/>
      <c r="AO21" s="24"/>
      <c r="AP21" s="24"/>
      <c r="AQ21" s="24"/>
      <c r="AR21" s="24"/>
      <c r="AS21" s="24"/>
      <c r="AT21" s="24"/>
      <c r="AU21" s="24"/>
      <c r="AV21" s="24"/>
      <c r="AW21" s="24"/>
      <c r="AX21" s="24"/>
      <c r="AY21" s="24"/>
      <c r="AZ21" s="24"/>
      <c r="BA21" s="24"/>
      <c r="BB21" s="21"/>
      <c r="BC21" s="21"/>
      <c r="BD21" s="21"/>
      <c r="BE21" s="21"/>
      <c r="BF21" s="21"/>
      <c r="BG21" s="21"/>
      <c r="BH21" s="21"/>
      <c r="BI21" s="21"/>
      <c r="BJ21" s="21"/>
      <c r="BK21" s="21"/>
      <c r="BL21" s="21"/>
      <c r="BM21" s="21"/>
      <c r="BN21" s="21"/>
      <c r="BO21" s="21"/>
      <c r="BP21" s="21"/>
      <c r="BQ21" s="21"/>
    </row>
    <row r="22" spans="1:69" s="40" customFormat="1" ht="20.100000000000001" customHeight="1">
      <c r="A22" s="2865"/>
      <c r="B22" s="1497" t="s">
        <v>784</v>
      </c>
      <c r="C22" s="2838" t="s">
        <v>785</v>
      </c>
      <c r="D22" s="2840" t="s">
        <v>50</v>
      </c>
      <c r="E22" s="2842">
        <v>2250</v>
      </c>
      <c r="F22" s="2576"/>
      <c r="G22" s="1544"/>
      <c r="H22" s="1521"/>
      <c r="I22" s="310"/>
      <c r="J22" s="1533"/>
      <c r="K22" s="345"/>
      <c r="L22" s="385"/>
      <c r="M22" s="376"/>
      <c r="N22" s="344"/>
      <c r="O22" s="1555"/>
      <c r="P22" s="1521"/>
      <c r="Q22" s="310"/>
      <c r="R22" s="1533"/>
      <c r="S22" s="148"/>
      <c r="T22" s="187"/>
      <c r="U22" s="310"/>
      <c r="V22" s="420"/>
      <c r="W22" s="310"/>
      <c r="X22" s="366"/>
      <c r="Y22" s="180"/>
      <c r="Z22" s="405"/>
      <c r="AB22" s="2397"/>
      <c r="AC22" s="24"/>
      <c r="AD22" s="24"/>
      <c r="AE22" s="24"/>
      <c r="AF22" s="981"/>
      <c r="AG22" s="982"/>
      <c r="AI22" s="21"/>
      <c r="AK22" s="24"/>
      <c r="AL22" s="24"/>
      <c r="AM22" s="24"/>
      <c r="AN22" s="24"/>
      <c r="AO22" s="24"/>
      <c r="AP22" s="24"/>
      <c r="AQ22" s="24"/>
      <c r="AR22" s="24"/>
      <c r="AS22" s="24"/>
      <c r="AT22" s="24"/>
      <c r="AU22" s="24"/>
      <c r="AV22" s="24"/>
      <c r="AW22" s="24"/>
      <c r="AX22" s="24"/>
      <c r="AY22" s="24"/>
      <c r="AZ22" s="24"/>
      <c r="BA22" s="24"/>
      <c r="BB22" s="21"/>
      <c r="BC22" s="21"/>
      <c r="BD22" s="21"/>
      <c r="BE22" s="21"/>
      <c r="BF22" s="21"/>
      <c r="BG22" s="21"/>
      <c r="BH22" s="21"/>
      <c r="BI22" s="21"/>
      <c r="BJ22" s="21"/>
      <c r="BK22" s="21"/>
      <c r="BL22" s="21"/>
      <c r="BM22" s="21"/>
      <c r="BN22" s="21"/>
      <c r="BO22" s="21"/>
      <c r="BP22" s="21"/>
      <c r="BQ22" s="21"/>
    </row>
    <row r="23" spans="1:69" s="40" customFormat="1" ht="20.100000000000001" customHeight="1">
      <c r="A23" s="2865"/>
      <c r="B23" s="2869" t="s">
        <v>531</v>
      </c>
      <c r="C23" s="2839"/>
      <c r="D23" s="2841"/>
      <c r="E23" s="2824"/>
      <c r="F23" s="2329"/>
      <c r="G23" s="1593"/>
      <c r="H23" s="1521"/>
      <c r="I23" s="310"/>
      <c r="J23" s="1533"/>
      <c r="K23" s="378"/>
      <c r="L23" s="385"/>
      <c r="M23" s="310"/>
      <c r="N23" s="344"/>
      <c r="O23" s="1556"/>
      <c r="P23" s="1521"/>
      <c r="Q23" s="310"/>
      <c r="R23" s="1533"/>
      <c r="S23" s="378"/>
      <c r="T23" s="187"/>
      <c r="U23" s="310"/>
      <c r="V23" s="420"/>
      <c r="W23" s="300"/>
      <c r="X23" s="366"/>
      <c r="Y23" s="180"/>
      <c r="Z23" s="405"/>
      <c r="AB23" s="2397"/>
      <c r="AC23" s="24"/>
      <c r="AD23" s="24"/>
      <c r="AE23" s="24"/>
      <c r="AF23" s="984" t="s">
        <v>270</v>
      </c>
      <c r="AG23" s="983">
        <f>SUM(AG8:AG21)</f>
        <v>18770</v>
      </c>
      <c r="AH23" s="24"/>
      <c r="AI23" s="24"/>
      <c r="AJ23" s="24"/>
      <c r="AK23" s="24"/>
      <c r="AL23" s="24"/>
      <c r="AM23" s="24"/>
      <c r="AN23" s="24"/>
      <c r="AO23" s="24"/>
      <c r="AP23" s="24"/>
      <c r="AQ23" s="24"/>
      <c r="AR23" s="24"/>
      <c r="AS23" s="24"/>
      <c r="AT23" s="24"/>
      <c r="AU23" s="24"/>
      <c r="AV23" s="24"/>
      <c r="AW23" s="24"/>
      <c r="AX23" s="24"/>
      <c r="AY23" s="24"/>
      <c r="AZ23" s="24"/>
      <c r="BA23" s="24"/>
      <c r="BB23" s="21"/>
      <c r="BC23" s="21"/>
      <c r="BD23" s="21"/>
      <c r="BE23" s="21"/>
      <c r="BF23" s="21"/>
      <c r="BG23" s="21"/>
      <c r="BH23" s="21"/>
      <c r="BI23" s="21"/>
      <c r="BJ23" s="21"/>
      <c r="BK23" s="21"/>
      <c r="BL23" s="21"/>
      <c r="BM23" s="21"/>
      <c r="BN23" s="21"/>
      <c r="BO23" s="21"/>
      <c r="BP23" s="21"/>
      <c r="BQ23" s="21"/>
    </row>
    <row r="24" spans="1:69" s="40" customFormat="1" ht="20.100000000000001" customHeight="1">
      <c r="A24" s="2865"/>
      <c r="B24" s="2868"/>
      <c r="C24" s="384" t="s">
        <v>57</v>
      </c>
      <c r="D24" s="1806" t="s">
        <v>50</v>
      </c>
      <c r="E24" s="43">
        <v>1850</v>
      </c>
      <c r="F24" s="297"/>
      <c r="G24" s="1544"/>
      <c r="H24" s="1521"/>
      <c r="I24" s="310"/>
      <c r="J24" s="1533"/>
      <c r="K24" s="148"/>
      <c r="L24" s="186"/>
      <c r="M24" s="310"/>
      <c r="N24" s="312"/>
      <c r="O24" s="1555"/>
      <c r="P24" s="1521"/>
      <c r="Q24" s="310"/>
      <c r="R24" s="1533"/>
      <c r="S24" s="148"/>
      <c r="T24" s="187"/>
      <c r="U24" s="310"/>
      <c r="V24" s="420"/>
      <c r="W24" s="310"/>
      <c r="X24" s="366"/>
      <c r="Y24" s="180"/>
      <c r="Z24" s="405"/>
      <c r="AA24" s="44"/>
      <c r="AB24" s="2397"/>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1"/>
      <c r="BC24" s="21"/>
      <c r="BD24" s="21"/>
      <c r="BE24" s="21"/>
      <c r="BF24" s="21"/>
      <c r="BG24" s="21"/>
      <c r="BH24" s="21"/>
      <c r="BI24" s="21"/>
      <c r="BJ24" s="21"/>
      <c r="BK24" s="21"/>
      <c r="BL24" s="21"/>
      <c r="BM24" s="21"/>
      <c r="BN24" s="21"/>
      <c r="BO24" s="21"/>
      <c r="BP24" s="21"/>
      <c r="BQ24" s="21"/>
    </row>
    <row r="25" spans="1:69" s="40" customFormat="1" ht="20.100000000000001" customHeight="1">
      <c r="A25" s="2865"/>
      <c r="B25" s="2869" t="s">
        <v>532</v>
      </c>
      <c r="C25" s="2843" t="s">
        <v>786</v>
      </c>
      <c r="D25" s="2844"/>
      <c r="E25" s="2844"/>
      <c r="F25" s="2845"/>
      <c r="G25" s="1544"/>
      <c r="H25" s="1521"/>
      <c r="I25" s="310"/>
      <c r="J25" s="1533"/>
      <c r="K25" s="148"/>
      <c r="L25" s="186"/>
      <c r="M25" s="310"/>
      <c r="N25" s="312"/>
      <c r="O25" s="1555"/>
      <c r="P25" s="1521"/>
      <c r="Q25" s="310"/>
      <c r="R25" s="1533"/>
      <c r="S25" s="148"/>
      <c r="T25" s="187"/>
      <c r="U25" s="310"/>
      <c r="V25" s="420"/>
      <c r="W25" s="310"/>
      <c r="X25" s="366"/>
      <c r="Y25" s="180"/>
      <c r="Z25" s="405"/>
      <c r="AA25" s="44"/>
      <c r="AB25" s="2397"/>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1"/>
      <c r="BC25" s="21"/>
      <c r="BD25" s="21"/>
      <c r="BE25" s="21"/>
      <c r="BF25" s="21"/>
      <c r="BG25" s="21"/>
      <c r="BH25" s="21"/>
      <c r="BI25" s="21"/>
      <c r="BJ25" s="21"/>
      <c r="BK25" s="21"/>
      <c r="BL25" s="21"/>
      <c r="BM25" s="21"/>
      <c r="BN25" s="21"/>
      <c r="BO25" s="21"/>
      <c r="BP25" s="21"/>
      <c r="BQ25" s="21"/>
    </row>
    <row r="26" spans="1:69" s="40" customFormat="1" ht="20.100000000000001" customHeight="1">
      <c r="A26" s="2865"/>
      <c r="B26" s="2868"/>
      <c r="C26" s="2843" t="s">
        <v>787</v>
      </c>
      <c r="D26" s="2844"/>
      <c r="E26" s="2844"/>
      <c r="F26" s="2845"/>
      <c r="G26" s="1544"/>
      <c r="H26" s="1521"/>
      <c r="I26" s="310"/>
      <c r="J26" s="1533"/>
      <c r="K26" s="148"/>
      <c r="L26" s="186"/>
      <c r="M26" s="310"/>
      <c r="N26" s="312"/>
      <c r="O26" s="1555"/>
      <c r="P26" s="1521"/>
      <c r="Q26" s="310"/>
      <c r="R26" s="1533"/>
      <c r="S26" s="148"/>
      <c r="T26" s="187"/>
      <c r="U26" s="310"/>
      <c r="V26" s="420"/>
      <c r="W26" s="310"/>
      <c r="X26" s="366"/>
      <c r="Y26" s="180"/>
      <c r="Z26" s="405"/>
      <c r="AA26" s="44"/>
      <c r="AB26" s="2397"/>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1"/>
      <c r="BC26" s="21"/>
      <c r="BD26" s="21"/>
      <c r="BE26" s="21"/>
      <c r="BF26" s="21"/>
      <c r="BG26" s="21"/>
      <c r="BH26" s="21"/>
      <c r="BI26" s="21"/>
      <c r="BJ26" s="21"/>
      <c r="BK26" s="21"/>
      <c r="BL26" s="21"/>
      <c r="BM26" s="21"/>
      <c r="BN26" s="21"/>
      <c r="BO26" s="21"/>
      <c r="BP26" s="21"/>
      <c r="BQ26" s="21"/>
    </row>
    <row r="27" spans="1:69" s="40" customFormat="1" ht="20.100000000000001" customHeight="1">
      <c r="A27" s="2865"/>
      <c r="B27" s="104" t="s">
        <v>533</v>
      </c>
      <c r="C27" s="384" t="s">
        <v>290</v>
      </c>
      <c r="D27" s="1806" t="s">
        <v>50</v>
      </c>
      <c r="E27" s="43">
        <v>2100</v>
      </c>
      <c r="F27" s="297"/>
      <c r="G27" s="1544"/>
      <c r="H27" s="1521"/>
      <c r="I27" s="310"/>
      <c r="J27" s="1533"/>
      <c r="K27" s="372" t="s">
        <v>160</v>
      </c>
      <c r="L27" s="186"/>
      <c r="M27" s="310"/>
      <c r="N27" s="312"/>
      <c r="O27" s="1555"/>
      <c r="P27" s="1521"/>
      <c r="Q27" s="310"/>
      <c r="R27" s="1533"/>
      <c r="S27" s="148"/>
      <c r="T27" s="187"/>
      <c r="U27" s="310"/>
      <c r="V27" s="420"/>
      <c r="W27" s="310"/>
      <c r="X27" s="366"/>
      <c r="Y27" s="180"/>
      <c r="Z27" s="405"/>
      <c r="AA27" s="44"/>
      <c r="AB27" s="2397"/>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1"/>
      <c r="BC27" s="21"/>
      <c r="BD27" s="21"/>
      <c r="BE27" s="21"/>
      <c r="BF27" s="21"/>
      <c r="BG27" s="21"/>
      <c r="BH27" s="21"/>
      <c r="BI27" s="21"/>
      <c r="BJ27" s="21"/>
      <c r="BK27" s="21"/>
      <c r="BL27" s="21"/>
      <c r="BM27" s="21"/>
      <c r="BN27" s="21"/>
      <c r="BO27" s="21"/>
      <c r="BP27" s="21"/>
      <c r="BQ27" s="21"/>
    </row>
    <row r="28" spans="1:69" s="40" customFormat="1" ht="20.100000000000001" customHeight="1" thickBot="1">
      <c r="A28" s="2866"/>
      <c r="B28" s="352" t="s">
        <v>534</v>
      </c>
      <c r="C28" s="427" t="s">
        <v>58</v>
      </c>
      <c r="D28" s="1807" t="s">
        <v>50</v>
      </c>
      <c r="E28" s="330">
        <v>1200</v>
      </c>
      <c r="F28" s="329"/>
      <c r="G28" s="1594"/>
      <c r="H28" s="1559"/>
      <c r="I28" s="377"/>
      <c r="J28" s="1595"/>
      <c r="K28" s="414"/>
      <c r="L28" s="387"/>
      <c r="M28" s="377"/>
      <c r="N28" s="415"/>
      <c r="O28" s="1605"/>
      <c r="P28" s="1521"/>
      <c r="Q28" s="310"/>
      <c r="R28" s="1533"/>
      <c r="S28" s="414"/>
      <c r="T28" s="368"/>
      <c r="U28" s="377"/>
      <c r="V28" s="422"/>
      <c r="W28" s="418"/>
      <c r="X28" s="370"/>
      <c r="Y28" s="369"/>
      <c r="Z28" s="411"/>
      <c r="AA28" s="44"/>
      <c r="AB28" s="2397"/>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1"/>
      <c r="BC28" s="21"/>
      <c r="BD28" s="21"/>
      <c r="BE28" s="21"/>
      <c r="BF28" s="21"/>
      <c r="BG28" s="21"/>
      <c r="BH28" s="21"/>
      <c r="BI28" s="21"/>
      <c r="BJ28" s="21"/>
      <c r="BK28" s="21"/>
      <c r="BL28" s="21"/>
      <c r="BM28" s="21"/>
      <c r="BN28" s="21"/>
      <c r="BO28" s="21"/>
      <c r="BP28" s="21"/>
      <c r="BQ28" s="21"/>
    </row>
    <row r="29" spans="1:69" s="40" customFormat="1" ht="20.100000000000001" customHeight="1" thickTop="1" thickBot="1">
      <c r="A29" s="57" t="s">
        <v>304</v>
      </c>
      <c r="B29" s="115">
        <f>E29+I29+M29+Q29+U29</f>
        <v>49320</v>
      </c>
      <c r="C29" s="57" t="s">
        <v>305</v>
      </c>
      <c r="D29" s="95"/>
      <c r="E29" s="333">
        <f>SUM(E7:E28)</f>
        <v>27950</v>
      </c>
      <c r="F29" s="390">
        <f>SUM(F7:F28)</f>
        <v>0</v>
      </c>
      <c r="G29" s="1515" t="s">
        <v>304</v>
      </c>
      <c r="H29" s="114"/>
      <c r="I29" s="333">
        <f>SUM(I7:I28)</f>
        <v>0</v>
      </c>
      <c r="J29" s="1596">
        <f>SUM(J7:J28)</f>
        <v>0</v>
      </c>
      <c r="K29" s="413" t="s">
        <v>304</v>
      </c>
      <c r="L29" s="114"/>
      <c r="M29" s="333">
        <f>SUM(M7:M28)</f>
        <v>2600</v>
      </c>
      <c r="N29" s="390">
        <f>SUM(N7:N28)</f>
        <v>0</v>
      </c>
      <c r="O29" s="1515" t="s">
        <v>306</v>
      </c>
      <c r="P29" s="114"/>
      <c r="Q29" s="333">
        <f>SUM(Q7:Q28)</f>
        <v>0</v>
      </c>
      <c r="R29" s="1574">
        <f>SUM(R7:R28)</f>
        <v>0</v>
      </c>
      <c r="S29" s="413" t="s">
        <v>307</v>
      </c>
      <c r="T29" s="114"/>
      <c r="U29" s="333">
        <f>SUM(U7:U28)</f>
        <v>18770</v>
      </c>
      <c r="V29" s="416">
        <f>SUM(V7:V28)</f>
        <v>0</v>
      </c>
      <c r="W29" s="419" t="s">
        <v>286</v>
      </c>
      <c r="X29" s="189"/>
      <c r="Y29" s="225"/>
      <c r="Z29" s="412"/>
      <c r="AB29" s="2397"/>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1"/>
      <c r="BC29" s="21"/>
      <c r="BD29" s="21"/>
      <c r="BE29" s="21"/>
      <c r="BF29" s="21"/>
      <c r="BG29" s="21"/>
      <c r="BH29" s="21"/>
      <c r="BI29" s="21"/>
      <c r="BJ29" s="21"/>
      <c r="BK29" s="21"/>
      <c r="BL29" s="21"/>
      <c r="BM29" s="21"/>
      <c r="BN29" s="21"/>
      <c r="BO29" s="21"/>
      <c r="BP29" s="21"/>
      <c r="BQ29" s="21"/>
    </row>
    <row r="30" spans="1:69" ht="13.5" customHeight="1" thickTop="1">
      <c r="A30" s="84" t="s">
        <v>390</v>
      </c>
      <c r="G30" s="111"/>
      <c r="H30" s="111"/>
      <c r="I30" s="111"/>
      <c r="J30" s="90"/>
      <c r="K30" s="44"/>
      <c r="L30" s="44"/>
      <c r="M30" s="44"/>
      <c r="O30" s="947" t="s">
        <v>458</v>
      </c>
      <c r="P30" s="948"/>
      <c r="Q30" s="948"/>
      <c r="S30" s="44"/>
      <c r="T30" s="44"/>
      <c r="U30" s="44"/>
      <c r="V30" s="44"/>
      <c r="W30" s="44"/>
      <c r="X30" s="44"/>
      <c r="Y30" s="44"/>
      <c r="Z30" s="4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3.5" customHeight="1">
      <c r="A31" s="86" t="s">
        <v>457</v>
      </c>
      <c r="G31" s="117"/>
      <c r="H31" s="117"/>
      <c r="I31" s="111"/>
      <c r="K31" s="66"/>
      <c r="L31" s="44"/>
      <c r="M31" s="44"/>
      <c r="O31" s="2893" t="s">
        <v>493</v>
      </c>
      <c r="P31" s="2893"/>
      <c r="Q31" s="2893"/>
      <c r="R31" s="978" t="s">
        <v>647</v>
      </c>
      <c r="S31" s="2892">
        <v>13980</v>
      </c>
      <c r="T31" s="2892"/>
      <c r="U31" s="980" t="s">
        <v>492</v>
      </c>
      <c r="V31" s="44"/>
      <c r="W31" s="66"/>
      <c r="X31" s="44"/>
      <c r="Y31" s="44"/>
      <c r="Z31" s="4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3.5" customHeight="1">
      <c r="A32" s="86" t="s">
        <v>857</v>
      </c>
      <c r="G32" s="118"/>
      <c r="H32" s="118"/>
      <c r="I32" s="118"/>
      <c r="J32" s="119"/>
      <c r="K32" s="24"/>
      <c r="L32" s="24"/>
      <c r="M32" s="24"/>
      <c r="N32" s="24"/>
      <c r="O32" s="979"/>
      <c r="P32" s="979"/>
      <c r="Q32" s="979"/>
      <c r="R32" s="978" t="s">
        <v>535</v>
      </c>
      <c r="S32" s="2892">
        <v>1710</v>
      </c>
      <c r="T32" s="2892"/>
      <c r="U32" s="980" t="s">
        <v>492</v>
      </c>
      <c r="V32" s="230"/>
      <c r="W32" s="1997" t="s">
        <v>598</v>
      </c>
      <c r="X32" s="1997"/>
      <c r="Y32" s="1997"/>
      <c r="Z32" s="1997"/>
      <c r="AA32" s="1997"/>
      <c r="AB32" s="230"/>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3.5" customHeight="1">
      <c r="A33" s="86" t="s">
        <v>763</v>
      </c>
      <c r="G33" s="118"/>
      <c r="H33" s="118"/>
      <c r="I33" s="118"/>
      <c r="J33" s="118"/>
      <c r="K33" s="24"/>
      <c r="L33" s="24"/>
      <c r="M33" s="24"/>
      <c r="N33" s="24"/>
      <c r="O33" s="979"/>
      <c r="P33" s="979"/>
      <c r="Q33" s="979"/>
      <c r="R33" s="978" t="s">
        <v>536</v>
      </c>
      <c r="S33" s="2892">
        <v>2490</v>
      </c>
      <c r="T33" s="2892"/>
      <c r="U33" s="980" t="s">
        <v>492</v>
      </c>
      <c r="V33" s="68"/>
      <c r="W33" s="1949" t="s">
        <v>516</v>
      </c>
      <c r="X33" s="1949"/>
      <c r="Y33" s="1949"/>
      <c r="Z33" s="1949"/>
      <c r="AA33" s="1949"/>
      <c r="AB33" s="68"/>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3.5" customHeight="1">
      <c r="A34" s="86" t="s">
        <v>893</v>
      </c>
      <c r="G34" s="118"/>
      <c r="H34" s="118"/>
      <c r="I34" s="118"/>
      <c r="J34" s="118"/>
      <c r="K34" s="24"/>
      <c r="L34" s="24"/>
      <c r="M34" s="24"/>
      <c r="N34" s="24"/>
      <c r="O34" s="979"/>
      <c r="P34" s="979"/>
      <c r="Q34" s="979"/>
      <c r="R34" s="978" t="s">
        <v>480</v>
      </c>
      <c r="S34" s="2892">
        <v>590</v>
      </c>
      <c r="T34" s="2892"/>
      <c r="U34" s="980" t="s">
        <v>492</v>
      </c>
      <c r="V34" s="219"/>
      <c r="W34" s="2566" t="s">
        <v>518</v>
      </c>
      <c r="X34" s="1949"/>
      <c r="Y34" s="1949"/>
      <c r="Z34" s="1949"/>
      <c r="AA34" s="1949"/>
      <c r="AB34" s="219"/>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3.5" customHeight="1">
      <c r="A35" s="1685" t="s">
        <v>706</v>
      </c>
      <c r="G35" s="118"/>
      <c r="H35" s="118"/>
      <c r="L35" s="24"/>
      <c r="M35" s="84"/>
      <c r="N35" s="84" t="s">
        <v>615</v>
      </c>
      <c r="O35" s="979"/>
      <c r="P35" s="979"/>
      <c r="Q35" s="979"/>
      <c r="R35" s="978"/>
      <c r="S35" s="1485"/>
      <c r="T35" s="1485"/>
      <c r="U35" s="980"/>
      <c r="V35" s="219"/>
      <c r="W35" s="1484"/>
      <c r="X35" s="271"/>
      <c r="Y35" s="271"/>
      <c r="Z35" s="271"/>
      <c r="AA35" s="271"/>
      <c r="AB35" s="219"/>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ht="13.5" customHeight="1">
      <c r="A36" s="1685" t="s">
        <v>783</v>
      </c>
      <c r="B36" s="1799"/>
      <c r="C36" s="1799"/>
      <c r="D36" s="1799"/>
      <c r="E36" s="1799"/>
      <c r="F36" s="1799"/>
      <c r="G36" s="1800"/>
      <c r="H36" s="1800"/>
      <c r="I36" s="1799"/>
      <c r="J36" s="1799"/>
      <c r="K36" s="1799"/>
      <c r="L36" s="1761"/>
      <c r="M36" s="1762"/>
      <c r="N36" s="84"/>
      <c r="O36" s="979"/>
      <c r="P36" s="979"/>
      <c r="Q36" s="979"/>
      <c r="R36" s="978"/>
      <c r="S36" s="1485"/>
      <c r="T36" s="1485"/>
      <c r="U36" s="980"/>
      <c r="V36" s="219"/>
      <c r="W36" s="1484"/>
      <c r="X36" s="271"/>
      <c r="Y36" s="271"/>
      <c r="Z36" s="271"/>
      <c r="AA36" s="271"/>
      <c r="AB36" s="219"/>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ht="13.5" customHeight="1">
      <c r="A37" s="1020" t="s">
        <v>505</v>
      </c>
      <c r="C37" s="111"/>
      <c r="D37" s="116"/>
      <c r="E37" s="111"/>
      <c r="F37" s="111"/>
      <c r="U37" s="976">
        <f>SUM(O38:Q41)</f>
        <v>0</v>
      </c>
      <c r="AF37" s="24"/>
      <c r="AG37" s="24"/>
    </row>
    <row r="38" spans="1:53" ht="13.5" customHeight="1">
      <c r="A38" s="1020" t="s">
        <v>506</v>
      </c>
      <c r="C38" s="117"/>
      <c r="D38" s="111"/>
      <c r="E38" s="111"/>
      <c r="F38" s="111"/>
      <c r="P38" s="977"/>
      <c r="Q38" s="977"/>
    </row>
    <row r="39" spans="1:53">
      <c r="B39" s="118"/>
      <c r="C39" s="118"/>
      <c r="D39" s="118"/>
      <c r="E39" s="118"/>
      <c r="F39" s="118"/>
      <c r="P39" s="977"/>
      <c r="Q39" s="977"/>
      <c r="R39" s="90"/>
    </row>
    <row r="40" spans="1:53">
      <c r="B40" s="118"/>
      <c r="C40" s="118"/>
      <c r="D40" s="118"/>
      <c r="E40" s="118"/>
      <c r="F40" s="118"/>
      <c r="P40" s="977"/>
      <c r="Q40" s="977"/>
    </row>
    <row r="41" spans="1:53">
      <c r="B41" s="118"/>
      <c r="C41" s="118"/>
      <c r="D41" s="118"/>
      <c r="E41" s="118"/>
      <c r="F41" s="118"/>
      <c r="P41" s="977"/>
      <c r="Q41" s="977"/>
    </row>
    <row r="42" spans="1:53">
      <c r="O42" s="24"/>
      <c r="P42" s="24"/>
      <c r="Q42" s="24"/>
    </row>
    <row r="43" spans="1:53" ht="21" customHeight="1">
      <c r="Z43" s="52"/>
    </row>
    <row r="44" spans="1:53">
      <c r="Z44" s="52"/>
    </row>
    <row r="45" spans="1:53">
      <c r="Z45" s="52"/>
    </row>
    <row r="46" spans="1:53">
      <c r="Z46" s="52"/>
    </row>
    <row r="47" spans="1:53">
      <c r="Z47" s="52"/>
    </row>
    <row r="48" spans="1:53">
      <c r="Z48" s="52"/>
    </row>
    <row r="49" spans="26:26">
      <c r="Z49" s="52"/>
    </row>
    <row r="50" spans="26:26">
      <c r="Z50" s="52"/>
    </row>
    <row r="51" spans="26:26">
      <c r="Z51" s="52"/>
    </row>
    <row r="52" spans="26:26">
      <c r="Z52" s="52"/>
    </row>
    <row r="53" spans="26:26">
      <c r="Z53" s="52"/>
    </row>
    <row r="54" spans="26:26">
      <c r="Z54" s="52"/>
    </row>
    <row r="55" spans="26:26">
      <c r="Z55" s="52"/>
    </row>
    <row r="56" spans="26:26">
      <c r="Z56" s="976"/>
    </row>
  </sheetData>
  <sheetProtection password="C536" sheet="1"/>
  <mergeCells count="73">
    <mergeCell ref="K7:K10"/>
    <mergeCell ref="M7:M10"/>
    <mergeCell ref="N7:N10"/>
    <mergeCell ref="S34:T34"/>
    <mergeCell ref="T6:U6"/>
    <mergeCell ref="S31:T31"/>
    <mergeCell ref="S32:T32"/>
    <mergeCell ref="S33:T33"/>
    <mergeCell ref="L16:L17"/>
    <mergeCell ref="O31:Q31"/>
    <mergeCell ref="W34:AA34"/>
    <mergeCell ref="W32:AA32"/>
    <mergeCell ref="W33:AA33"/>
    <mergeCell ref="Y5:Z5"/>
    <mergeCell ref="V5:X5"/>
    <mergeCell ref="S7:S12"/>
    <mergeCell ref="U7:U12"/>
    <mergeCell ref="V7:V12"/>
    <mergeCell ref="R1:R2"/>
    <mergeCell ref="S1:U2"/>
    <mergeCell ref="M16:M17"/>
    <mergeCell ref="N16:N17"/>
    <mergeCell ref="L1:O1"/>
    <mergeCell ref="P6:Q6"/>
    <mergeCell ref="L4:M4"/>
    <mergeCell ref="L2:O3"/>
    <mergeCell ref="L5:M5"/>
    <mergeCell ref="E1:F1"/>
    <mergeCell ref="V1:Z1"/>
    <mergeCell ref="N4:U4"/>
    <mergeCell ref="N5:U5"/>
    <mergeCell ref="V2:Z3"/>
    <mergeCell ref="V4:X4"/>
    <mergeCell ref="Y4:Z4"/>
    <mergeCell ref="S3:U3"/>
    <mergeCell ref="P1:Q1"/>
    <mergeCell ref="P2:Q3"/>
    <mergeCell ref="B19:B21"/>
    <mergeCell ref="B23:B24"/>
    <mergeCell ref="B25:B26"/>
    <mergeCell ref="C2:G3"/>
    <mergeCell ref="H1:K1"/>
    <mergeCell ref="A1:B1"/>
    <mergeCell ref="A3:B3"/>
    <mergeCell ref="H2:K3"/>
    <mergeCell ref="A2:B2"/>
    <mergeCell ref="C1:D1"/>
    <mergeCell ref="A11:A12"/>
    <mergeCell ref="B11:B12"/>
    <mergeCell ref="A7:A10"/>
    <mergeCell ref="B7:B8"/>
    <mergeCell ref="K16:K17"/>
    <mergeCell ref="E11:E12"/>
    <mergeCell ref="C9:F9"/>
    <mergeCell ref="D11:D12"/>
    <mergeCell ref="D17:D18"/>
    <mergeCell ref="A13:A28"/>
    <mergeCell ref="AF6:AG6"/>
    <mergeCell ref="AB6:AB29"/>
    <mergeCell ref="C17:C18"/>
    <mergeCell ref="E17:E18"/>
    <mergeCell ref="F17:F18"/>
    <mergeCell ref="F11:F12"/>
    <mergeCell ref="C11:C12"/>
    <mergeCell ref="L6:M6"/>
    <mergeCell ref="D6:E6"/>
    <mergeCell ref="H6:I6"/>
    <mergeCell ref="C22:C23"/>
    <mergeCell ref="D22:D23"/>
    <mergeCell ref="E22:E23"/>
    <mergeCell ref="F22:F23"/>
    <mergeCell ref="C25:F25"/>
    <mergeCell ref="C26:F26"/>
  </mergeCells>
  <phoneticPr fontId="3"/>
  <conditionalFormatting sqref="R7:R29 N27:N29 J18:J29 V13:V29 Z7:Z29 V7 N7 F10:F17 N13:N16 F7:F8 J7:J10 J13:J15 F19:F22 F24 F27:F29">
    <cfRule type="expression" dxfId="29" priority="2" stopIfTrue="1">
      <formula>E7&lt;F7</formula>
    </cfRule>
  </conditionalFormatting>
  <conditionalFormatting sqref="N19:N22">
    <cfRule type="expression" dxfId="28" priority="19" stopIfTrue="1">
      <formula>M18&lt;N19</formula>
    </cfRule>
  </conditionalFormatting>
  <conditionalFormatting sqref="S7:S12">
    <cfRule type="expression" dxfId="27" priority="6" stopIfTrue="1">
      <formula>WEEKDAY($V$2)=2</formula>
    </cfRule>
  </conditionalFormatting>
  <conditionalFormatting sqref="N18">
    <cfRule type="expression" dxfId="26" priority="23" stopIfTrue="1">
      <formula>$M$18&lt;N18</formula>
    </cfRule>
  </conditionalFormatting>
  <conditionalFormatting sqref="N23:N26">
    <cfRule type="expression" dxfId="25" priority="43" stopIfTrue="1">
      <formula>M21&lt;N23</formula>
    </cfRule>
  </conditionalFormatting>
  <pageMargins left="0.27" right="0.19685039370078741" top="0.39370078740157483" bottom="0.19685039370078741" header="0.51181102362204722" footer="0.51181102362204722"/>
  <pageSetup paperSize="9" scale="92" orientation="landscape" cellComments="asDisplayed"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BG88"/>
  <sheetViews>
    <sheetView showZeros="0" view="pageBreakPreview" zoomScaleNormal="85" zoomScaleSheetLayoutView="100" workbookViewId="0">
      <selection activeCell="O33" sqref="O33"/>
    </sheetView>
  </sheetViews>
  <sheetFormatPr defaultRowHeight="11.25"/>
  <cols>
    <col min="1" max="1" width="3.375" style="619" customWidth="1"/>
    <col min="2" max="2" width="7.25" style="619" customWidth="1"/>
    <col min="3" max="3" width="7.625" style="619" customWidth="1"/>
    <col min="4" max="4" width="1.25" style="619" customWidth="1"/>
    <col min="5" max="5" width="6" style="619" customWidth="1"/>
    <col min="6" max="6" width="8.25" style="619" customWidth="1"/>
    <col min="7" max="7" width="8.375" style="619" customWidth="1"/>
    <col min="8" max="8" width="1.25" style="619" customWidth="1"/>
    <col min="9" max="9" width="5.125" style="619" customWidth="1"/>
    <col min="10" max="10" width="8.25" style="619" customWidth="1"/>
    <col min="11" max="11" width="5.625" style="619" customWidth="1"/>
    <col min="12" max="12" width="1.75" style="619" customWidth="1"/>
    <col min="13" max="13" width="5.125" style="619" customWidth="1"/>
    <col min="14" max="14" width="8.25" style="619" customWidth="1"/>
    <col min="15" max="15" width="7.5" style="619" customWidth="1"/>
    <col min="16" max="16" width="1.25" style="619" customWidth="1"/>
    <col min="17" max="17" width="5.125" style="619" customWidth="1"/>
    <col min="18" max="18" width="8.25" style="619" customWidth="1"/>
    <col min="19" max="19" width="6.375" style="619" customWidth="1"/>
    <col min="20" max="20" width="1.375" style="619" customWidth="1"/>
    <col min="21" max="21" width="4.375" style="619" customWidth="1"/>
    <col min="22" max="23" width="8.25" style="619" customWidth="1"/>
    <col min="24" max="24" width="2.625" style="619" customWidth="1"/>
    <col min="25" max="25" width="6" style="619" customWidth="1"/>
    <col min="26" max="26" width="8.25" style="619" customWidth="1"/>
    <col min="27" max="27" width="0.5" style="619" customWidth="1"/>
    <col min="28" max="28" width="2.75" style="619" customWidth="1"/>
    <col min="29" max="29" width="2.5" style="619" bestFit="1" customWidth="1"/>
    <col min="30" max="30" width="7.5" style="619" bestFit="1" customWidth="1"/>
    <col min="31" max="31" width="10" style="619" bestFit="1" customWidth="1"/>
    <col min="32" max="32" width="2.625" style="619" bestFit="1" customWidth="1"/>
    <col min="33" max="33" width="5.875" style="619" bestFit="1" customWidth="1"/>
    <col min="34" max="34" width="4.625" style="707" bestFit="1" customWidth="1"/>
    <col min="35" max="35" width="9.5" style="619" bestFit="1" customWidth="1"/>
    <col min="36" max="36" width="6.25" style="619" bestFit="1" customWidth="1"/>
    <col min="37" max="37" width="2.625" style="619" bestFit="1" customWidth="1"/>
    <col min="38" max="38" width="5" style="619" bestFit="1" customWidth="1"/>
    <col min="39" max="39" width="4.5" style="707" bestFit="1" customWidth="1"/>
    <col min="40" max="40" width="8.25" style="619" bestFit="1" customWidth="1"/>
    <col min="41" max="41" width="6.25" style="619" bestFit="1" customWidth="1"/>
    <col min="42" max="42" width="2.625" style="619" bestFit="1" customWidth="1"/>
    <col min="43" max="43" width="4.75" style="619" bestFit="1" customWidth="1"/>
    <col min="44" max="44" width="4.5" style="707" bestFit="1" customWidth="1"/>
    <col min="45" max="45" width="8.25" style="619" bestFit="1" customWidth="1"/>
    <col min="46" max="46" width="6.25" style="619" bestFit="1" customWidth="1"/>
    <col min="47" max="47" width="2.875" style="619" customWidth="1"/>
    <col min="48" max="48" width="4.5" style="619" bestFit="1" customWidth="1"/>
    <col min="49" max="49" width="4.5" style="707" customWidth="1"/>
    <col min="50" max="50" width="7" style="619" bestFit="1" customWidth="1"/>
    <col min="51" max="51" width="6.25" style="619" bestFit="1" customWidth="1"/>
    <col min="52" max="52" width="2.625" style="619" bestFit="1" customWidth="1"/>
    <col min="53" max="53" width="4.75" style="619" bestFit="1" customWidth="1"/>
    <col min="54" max="54" width="4.5" style="707" bestFit="1" customWidth="1"/>
    <col min="55" max="55" width="8.25" style="619" bestFit="1" customWidth="1"/>
    <col min="56" max="56" width="9" style="619"/>
    <col min="57" max="57" width="2" style="619" customWidth="1"/>
    <col min="58" max="58" width="5.5" style="619" bestFit="1" customWidth="1"/>
    <col min="59" max="59" width="5.5" style="707" customWidth="1"/>
    <col min="60" max="60" width="9.5" style="619" bestFit="1" customWidth="1"/>
    <col min="61" max="16384" width="9" style="619"/>
  </cols>
  <sheetData>
    <row r="1" spans="1:59" ht="15" customHeight="1">
      <c r="A1" s="2941">
        <v>44652</v>
      </c>
      <c r="B1" s="2942"/>
      <c r="C1" s="2925" t="s">
        <v>413</v>
      </c>
      <c r="D1" s="2937"/>
      <c r="E1" s="2937"/>
      <c r="F1" s="2937"/>
      <c r="G1" s="2937"/>
      <c r="H1" s="2949"/>
      <c r="I1" s="2938" t="s">
        <v>38</v>
      </c>
      <c r="J1" s="2939"/>
      <c r="K1" s="2939"/>
      <c r="L1" s="2940"/>
      <c r="M1" s="2925" t="s">
        <v>414</v>
      </c>
      <c r="N1" s="2937"/>
      <c r="O1" s="2926"/>
      <c r="P1" s="2925" t="s">
        <v>40</v>
      </c>
      <c r="Q1" s="2926"/>
      <c r="R1" s="2925" t="s">
        <v>415</v>
      </c>
      <c r="S1" s="2905">
        <f>気仙沼!S1</f>
        <v>0</v>
      </c>
      <c r="T1" s="2906"/>
      <c r="U1" s="2907"/>
      <c r="V1" s="2919" t="s">
        <v>41</v>
      </c>
      <c r="W1" s="2920"/>
      <c r="X1" s="2920"/>
      <c r="Y1" s="2921"/>
      <c r="Z1" s="617" t="s">
        <v>43</v>
      </c>
      <c r="AA1" s="618"/>
      <c r="AH1" s="619"/>
      <c r="AM1" s="619"/>
      <c r="AR1" s="619"/>
      <c r="AW1" s="619"/>
      <c r="BB1" s="619"/>
      <c r="BG1" s="619"/>
    </row>
    <row r="2" spans="1:59" ht="18" customHeight="1">
      <c r="A2" s="2962" t="s">
        <v>416</v>
      </c>
      <c r="B2" s="2963"/>
      <c r="C2" s="2943">
        <f>気仙沼!C2</f>
        <v>0</v>
      </c>
      <c r="D2" s="2944"/>
      <c r="E2" s="2944"/>
      <c r="F2" s="2944"/>
      <c r="G2" s="2944"/>
      <c r="H2" s="2945"/>
      <c r="I2" s="2916">
        <f>気仙沼!H2</f>
        <v>0</v>
      </c>
      <c r="J2" s="2917"/>
      <c r="K2" s="2917"/>
      <c r="L2" s="2912"/>
      <c r="M2" s="2910">
        <f>気仙沼!L2</f>
        <v>0</v>
      </c>
      <c r="N2" s="2911"/>
      <c r="O2" s="2912"/>
      <c r="P2" s="2964">
        <f>気仙沼!P2</f>
        <v>0</v>
      </c>
      <c r="Q2" s="2965"/>
      <c r="R2" s="2927"/>
      <c r="S2" s="2908"/>
      <c r="T2" s="2908"/>
      <c r="U2" s="2909"/>
      <c r="V2" s="2976">
        <f>気仙沼!V2</f>
        <v>0</v>
      </c>
      <c r="W2" s="2977"/>
      <c r="X2" s="2977"/>
      <c r="Y2" s="2978"/>
      <c r="Z2" s="2972">
        <f>気仙沼!Y5</f>
        <v>0</v>
      </c>
      <c r="AA2" s="618"/>
      <c r="AB2" s="2968">
        <v>9</v>
      </c>
      <c r="AH2" s="619"/>
      <c r="AM2" s="619"/>
      <c r="AR2" s="619"/>
      <c r="AW2" s="619"/>
      <c r="BB2" s="619"/>
      <c r="BG2" s="619"/>
    </row>
    <row r="3" spans="1:59" ht="18" customHeight="1">
      <c r="A3" s="2984" t="s">
        <v>417</v>
      </c>
      <c r="B3" s="2985"/>
      <c r="C3" s="2946"/>
      <c r="D3" s="2947"/>
      <c r="E3" s="2947"/>
      <c r="F3" s="2947"/>
      <c r="G3" s="2947"/>
      <c r="H3" s="2948"/>
      <c r="I3" s="2918"/>
      <c r="J3" s="2914"/>
      <c r="K3" s="2914"/>
      <c r="L3" s="2915"/>
      <c r="M3" s="2913"/>
      <c r="N3" s="2914"/>
      <c r="O3" s="2915"/>
      <c r="P3" s="2966"/>
      <c r="Q3" s="2967"/>
      <c r="R3" s="620" t="s">
        <v>148</v>
      </c>
      <c r="S3" s="2922">
        <f>F17+J17+N17+R17+V17+Z17+F20+J20+V20+F27+J27+N27+V27</f>
        <v>0</v>
      </c>
      <c r="T3" s="2923"/>
      <c r="U3" s="2924"/>
      <c r="V3" s="2979"/>
      <c r="W3" s="2980"/>
      <c r="X3" s="2980"/>
      <c r="Y3" s="2981"/>
      <c r="Z3" s="2973"/>
      <c r="AA3" s="621"/>
      <c r="AB3" s="2969"/>
      <c r="AH3" s="619"/>
      <c r="AM3" s="619"/>
      <c r="AR3" s="619"/>
      <c r="AW3" s="619"/>
      <c r="BB3" s="619"/>
      <c r="BG3" s="619"/>
    </row>
    <row r="4" spans="1:59" ht="18.95" customHeight="1">
      <c r="A4" s="2896" t="s">
        <v>44</v>
      </c>
      <c r="B4" s="2897"/>
      <c r="C4" s="622" t="s">
        <v>418</v>
      </c>
      <c r="D4" s="623"/>
      <c r="E4" s="624" t="s">
        <v>411</v>
      </c>
      <c r="F4" s="625" t="s">
        <v>412</v>
      </c>
      <c r="G4" s="626" t="s">
        <v>419</v>
      </c>
      <c r="H4" s="623"/>
      <c r="I4" s="627" t="s">
        <v>411</v>
      </c>
      <c r="J4" s="628" t="s">
        <v>412</v>
      </c>
      <c r="K4" s="626" t="s">
        <v>420</v>
      </c>
      <c r="L4" s="629"/>
      <c r="M4" s="627" t="s">
        <v>411</v>
      </c>
      <c r="N4" s="628" t="s">
        <v>412</v>
      </c>
      <c r="O4" s="626" t="s">
        <v>421</v>
      </c>
      <c r="P4" s="623"/>
      <c r="Q4" s="627" t="s">
        <v>411</v>
      </c>
      <c r="R4" s="628" t="s">
        <v>412</v>
      </c>
      <c r="S4" s="626" t="s">
        <v>294</v>
      </c>
      <c r="T4" s="1407"/>
      <c r="U4" s="1408" t="s">
        <v>45</v>
      </c>
      <c r="V4" s="1409" t="s">
        <v>412</v>
      </c>
      <c r="W4" s="1410" t="s">
        <v>371</v>
      </c>
      <c r="X4" s="1411"/>
      <c r="Y4" s="1412" t="s">
        <v>45</v>
      </c>
      <c r="Z4" s="1409" t="s">
        <v>412</v>
      </c>
      <c r="AA4" s="630"/>
      <c r="AB4" s="2974" t="s">
        <v>665</v>
      </c>
      <c r="AH4" s="619"/>
      <c r="AM4" s="619"/>
      <c r="AR4" s="619"/>
      <c r="AW4" s="619"/>
      <c r="BB4" s="619"/>
      <c r="BG4" s="619"/>
    </row>
    <row r="5" spans="1:59" s="641" customFormat="1" ht="18.95" customHeight="1">
      <c r="A5" s="2894" t="s">
        <v>422</v>
      </c>
      <c r="B5" s="2895"/>
      <c r="C5" s="631" t="s">
        <v>423</v>
      </c>
      <c r="D5" s="632"/>
      <c r="E5" s="633">
        <v>1600</v>
      </c>
      <c r="F5" s="634"/>
      <c r="G5" s="631" t="s">
        <v>423</v>
      </c>
      <c r="H5" s="632"/>
      <c r="I5" s="633">
        <v>2150</v>
      </c>
      <c r="J5" s="634"/>
      <c r="K5" s="631" t="s">
        <v>423</v>
      </c>
      <c r="L5" s="635" t="s">
        <v>171</v>
      </c>
      <c r="M5" s="633">
        <v>1880</v>
      </c>
      <c r="N5" s="634"/>
      <c r="O5" s="631" t="s">
        <v>423</v>
      </c>
      <c r="P5" s="636"/>
      <c r="Q5" s="637">
        <v>350</v>
      </c>
      <c r="R5" s="638"/>
      <c r="S5" s="1413" t="s">
        <v>424</v>
      </c>
      <c r="T5" s="1414"/>
      <c r="U5" s="1415">
        <v>260</v>
      </c>
      <c r="V5" s="713"/>
      <c r="W5" s="2970" t="s">
        <v>425</v>
      </c>
      <c r="X5" s="2971"/>
      <c r="Y5" s="1416">
        <v>380</v>
      </c>
      <c r="Z5" s="713"/>
      <c r="AA5" s="640"/>
      <c r="AB5" s="2975"/>
    </row>
    <row r="6" spans="1:59" s="641" customFormat="1" ht="18.95" customHeight="1" thickBot="1">
      <c r="A6" s="642"/>
      <c r="B6" s="643"/>
      <c r="C6" s="993" t="s">
        <v>426</v>
      </c>
      <c r="D6" s="994"/>
      <c r="E6" s="995">
        <v>1500</v>
      </c>
      <c r="F6" s="996"/>
      <c r="G6" s="644"/>
      <c r="H6" s="645"/>
      <c r="I6" s="645"/>
      <c r="J6" s="1318"/>
      <c r="K6" s="644"/>
      <c r="L6" s="645"/>
      <c r="M6" s="645"/>
      <c r="N6" s="1318"/>
      <c r="O6" s="644"/>
      <c r="P6" s="645"/>
      <c r="Q6" s="645"/>
      <c r="R6" s="1318"/>
      <c r="S6" s="1417"/>
      <c r="T6" s="1232"/>
      <c r="U6" s="1418"/>
      <c r="V6" s="716">
        <v>0</v>
      </c>
      <c r="W6" s="2950" t="s">
        <v>427</v>
      </c>
      <c r="X6" s="2951"/>
      <c r="Y6" s="2951"/>
      <c r="Z6" s="2952"/>
      <c r="AA6" s="646"/>
      <c r="AB6" s="2975"/>
    </row>
    <row r="7" spans="1:59" s="641" customFormat="1" ht="18.95" customHeight="1" thickTop="1" thickBot="1">
      <c r="A7" s="642"/>
      <c r="B7" s="992"/>
      <c r="C7" s="997" t="s">
        <v>428</v>
      </c>
      <c r="D7" s="998" t="s">
        <v>171</v>
      </c>
      <c r="E7" s="999">
        <v>2930</v>
      </c>
      <c r="F7" s="1000"/>
      <c r="G7" s="715" t="s">
        <v>428</v>
      </c>
      <c r="H7" s="651" t="s">
        <v>171</v>
      </c>
      <c r="I7" s="652">
        <v>1330</v>
      </c>
      <c r="J7" s="653"/>
      <c r="K7" s="647"/>
      <c r="L7" s="648"/>
      <c r="M7" s="654"/>
      <c r="N7" s="650"/>
      <c r="O7" s="655"/>
      <c r="P7" s="648"/>
      <c r="Q7" s="649"/>
      <c r="R7" s="650"/>
      <c r="S7" s="1419"/>
      <c r="T7" s="1420"/>
      <c r="U7" s="1421"/>
      <c r="V7" s="653">
        <v>0</v>
      </c>
      <c r="W7" s="1422" t="s">
        <v>429</v>
      </c>
      <c r="X7" s="1423"/>
      <c r="Y7" s="1424">
        <v>11150</v>
      </c>
      <c r="Z7" s="713"/>
      <c r="AA7" s="656"/>
      <c r="AB7" s="2975"/>
    </row>
    <row r="8" spans="1:59" s="641" customFormat="1" ht="18.95" customHeight="1" thickTop="1">
      <c r="A8" s="642"/>
      <c r="B8" s="643"/>
      <c r="C8" s="712" t="s">
        <v>430</v>
      </c>
      <c r="D8" s="709" t="s">
        <v>172</v>
      </c>
      <c r="E8" s="710">
        <v>1250</v>
      </c>
      <c r="F8" s="711"/>
      <c r="G8" s="655"/>
      <c r="H8" s="648"/>
      <c r="I8" s="649"/>
      <c r="J8" s="650"/>
      <c r="K8" s="647"/>
      <c r="L8" s="648"/>
      <c r="M8" s="649"/>
      <c r="N8" s="650"/>
      <c r="O8" s="655"/>
      <c r="P8" s="648"/>
      <c r="Q8" s="649"/>
      <c r="R8" s="650"/>
      <c r="S8" s="1425"/>
      <c r="T8" s="1426"/>
      <c r="U8" s="1427"/>
      <c r="V8" s="653">
        <v>0</v>
      </c>
      <c r="W8" s="1428" t="s">
        <v>431</v>
      </c>
      <c r="X8" s="1429"/>
      <c r="Y8" s="1923">
        <v>1480</v>
      </c>
      <c r="Z8" s="653"/>
      <c r="AA8" s="656"/>
      <c r="AB8" s="2975"/>
    </row>
    <row r="9" spans="1:59" s="641" customFormat="1" ht="18.95" customHeight="1">
      <c r="A9" s="642"/>
      <c r="B9" s="643"/>
      <c r="C9" s="647" t="s">
        <v>432</v>
      </c>
      <c r="D9" s="651" t="s">
        <v>172</v>
      </c>
      <c r="E9" s="652">
        <v>2150</v>
      </c>
      <c r="F9" s="657"/>
      <c r="G9" s="655"/>
      <c r="H9" s="648"/>
      <c r="I9" s="649"/>
      <c r="J9" s="650"/>
      <c r="K9" s="647"/>
      <c r="L9" s="648"/>
      <c r="M9" s="649"/>
      <c r="N9" s="650"/>
      <c r="O9" s="655"/>
      <c r="P9" s="648"/>
      <c r="Q9" s="649"/>
      <c r="R9" s="650"/>
      <c r="S9" s="1425"/>
      <c r="T9" s="1426"/>
      <c r="U9" s="1427"/>
      <c r="V9" s="653">
        <v>0</v>
      </c>
      <c r="W9" s="1428" t="s">
        <v>964</v>
      </c>
      <c r="X9" s="2986" t="s">
        <v>961</v>
      </c>
      <c r="Y9" s="2987"/>
      <c r="Z9" s="2988"/>
      <c r="AA9" s="656"/>
      <c r="AB9" s="2975"/>
    </row>
    <row r="10" spans="1:59" s="641" customFormat="1" ht="18.95" customHeight="1">
      <c r="A10" s="642"/>
      <c r="B10" s="658"/>
      <c r="C10" s="647" t="s">
        <v>433</v>
      </c>
      <c r="D10" s="651" t="s">
        <v>171</v>
      </c>
      <c r="E10" s="652">
        <v>1110</v>
      </c>
      <c r="F10" s="660"/>
      <c r="G10" s="655"/>
      <c r="H10" s="648"/>
      <c r="I10" s="649"/>
      <c r="J10" s="650"/>
      <c r="K10" s="647"/>
      <c r="L10" s="648"/>
      <c r="M10" s="649"/>
      <c r="N10" s="650"/>
      <c r="O10" s="655"/>
      <c r="P10" s="648"/>
      <c r="Q10" s="649"/>
      <c r="R10" s="650"/>
      <c r="S10" s="1419" t="s">
        <v>433</v>
      </c>
      <c r="T10" s="1420" t="s">
        <v>171</v>
      </c>
      <c r="U10" s="1421">
        <v>220</v>
      </c>
      <c r="V10" s="653">
        <v>0</v>
      </c>
      <c r="W10" s="1428" t="s">
        <v>858</v>
      </c>
      <c r="X10" s="2953" t="s">
        <v>862</v>
      </c>
      <c r="Y10" s="2954"/>
      <c r="Z10" s="2955"/>
      <c r="AA10" s="656"/>
      <c r="AB10" s="2975"/>
    </row>
    <row r="11" spans="1:59" s="641" customFormat="1" ht="18.95" customHeight="1">
      <c r="A11" s="642"/>
      <c r="B11" s="659"/>
      <c r="C11" s="647" t="s">
        <v>434</v>
      </c>
      <c r="D11" s="651" t="s">
        <v>172</v>
      </c>
      <c r="E11" s="652">
        <v>1070</v>
      </c>
      <c r="F11" s="657"/>
      <c r="G11" s="655"/>
      <c r="H11" s="648"/>
      <c r="I11" s="649"/>
      <c r="J11" s="650"/>
      <c r="K11" s="647"/>
      <c r="L11" s="648"/>
      <c r="M11" s="649"/>
      <c r="N11" s="650"/>
      <c r="O11" s="655"/>
      <c r="P11" s="648"/>
      <c r="Q11" s="649"/>
      <c r="R11" s="650"/>
      <c r="S11" s="1419"/>
      <c r="T11" s="1426"/>
      <c r="U11" s="1427"/>
      <c r="V11" s="653">
        <v>0</v>
      </c>
      <c r="W11" s="1428" t="s">
        <v>436</v>
      </c>
      <c r="X11" s="1429"/>
      <c r="Y11" s="1430">
        <v>1150</v>
      </c>
      <c r="Z11" s="653"/>
      <c r="AA11" s="656"/>
      <c r="AB11" s="2975"/>
    </row>
    <row r="12" spans="1:59" s="641" customFormat="1" ht="18.95" customHeight="1">
      <c r="A12" s="642"/>
      <c r="B12" s="659"/>
      <c r="C12" s="647" t="s">
        <v>435</v>
      </c>
      <c r="D12" s="651" t="s">
        <v>171</v>
      </c>
      <c r="E12" s="652">
        <v>890</v>
      </c>
      <c r="F12" s="657"/>
      <c r="G12" s="655"/>
      <c r="H12" s="648"/>
      <c r="I12" s="649"/>
      <c r="J12" s="650"/>
      <c r="K12" s="647"/>
      <c r="L12" s="648"/>
      <c r="M12" s="649"/>
      <c r="N12" s="650"/>
      <c r="O12" s="655"/>
      <c r="P12" s="648"/>
      <c r="Q12" s="649"/>
      <c r="R12" s="650"/>
      <c r="V12" s="653">
        <v>0</v>
      </c>
      <c r="W12" s="1419" t="s">
        <v>827</v>
      </c>
      <c r="X12" s="2956" t="s">
        <v>826</v>
      </c>
      <c r="Y12" s="2957"/>
      <c r="Z12" s="2958"/>
      <c r="AA12" s="656"/>
      <c r="AB12" s="2975"/>
    </row>
    <row r="13" spans="1:59" s="641" customFormat="1" ht="18.95" customHeight="1">
      <c r="A13" s="642"/>
      <c r="B13" s="659"/>
      <c r="C13" s="647" t="s">
        <v>866</v>
      </c>
      <c r="D13" s="651"/>
      <c r="E13" s="2982" t="s">
        <v>788</v>
      </c>
      <c r="F13" s="2983"/>
      <c r="G13" s="655"/>
      <c r="H13" s="648"/>
      <c r="I13" s="649"/>
      <c r="J13" s="650"/>
      <c r="K13" s="647"/>
      <c r="L13" s="648"/>
      <c r="M13" s="649"/>
      <c r="N13" s="650"/>
      <c r="O13" s="655"/>
      <c r="P13" s="648"/>
      <c r="Q13" s="649"/>
      <c r="R13" s="650"/>
      <c r="S13" s="1425"/>
      <c r="T13" s="1426"/>
      <c r="U13" s="1427"/>
      <c r="V13" s="653">
        <v>0</v>
      </c>
      <c r="W13" s="1419" t="s">
        <v>794</v>
      </c>
      <c r="X13" s="1429"/>
      <c r="Y13" s="1430">
        <v>650</v>
      </c>
      <c r="Z13" s="653"/>
      <c r="AA13" s="656"/>
      <c r="AB13" s="2975"/>
    </row>
    <row r="14" spans="1:59" s="641" customFormat="1" ht="18.95" customHeight="1">
      <c r="A14" s="642"/>
      <c r="B14" s="643"/>
      <c r="C14" s="661" t="s">
        <v>789</v>
      </c>
      <c r="D14" s="718" t="s">
        <v>172</v>
      </c>
      <c r="E14" s="662">
        <v>2150</v>
      </c>
      <c r="F14" s="1064"/>
      <c r="G14" s="738"/>
      <c r="H14" s="735"/>
      <c r="I14" s="736"/>
      <c r="J14" s="737"/>
      <c r="K14" s="661"/>
      <c r="L14" s="735"/>
      <c r="M14" s="736"/>
      <c r="N14" s="737"/>
      <c r="O14" s="738"/>
      <c r="P14" s="735"/>
      <c r="Q14" s="736"/>
      <c r="R14" s="737"/>
      <c r="S14" s="1425"/>
      <c r="T14" s="1426"/>
      <c r="U14" s="1427"/>
      <c r="V14" s="653">
        <v>0</v>
      </c>
      <c r="W14" s="1428" t="s">
        <v>437</v>
      </c>
      <c r="X14" s="1429"/>
      <c r="Y14" s="1430">
        <v>1700</v>
      </c>
      <c r="Z14" s="653"/>
      <c r="AA14" s="656"/>
      <c r="AB14" s="2975"/>
    </row>
    <row r="15" spans="1:59" s="641" customFormat="1" ht="27" customHeight="1">
      <c r="A15" s="642"/>
      <c r="B15" s="643"/>
      <c r="C15" s="647" t="s">
        <v>690</v>
      </c>
      <c r="D15" s="651" t="s">
        <v>172</v>
      </c>
      <c r="E15" s="652">
        <v>1220</v>
      </c>
      <c r="F15" s="657"/>
      <c r="G15" s="655"/>
      <c r="H15" s="648"/>
      <c r="I15" s="649"/>
      <c r="J15" s="650"/>
      <c r="K15" s="647"/>
      <c r="L15" s="648"/>
      <c r="M15" s="649"/>
      <c r="N15" s="650"/>
      <c r="O15" s="655"/>
      <c r="P15" s="648"/>
      <c r="Q15" s="649"/>
      <c r="R15" s="650"/>
      <c r="S15" s="1434"/>
      <c r="T15" s="1435"/>
      <c r="U15" s="1436"/>
      <c r="V15" s="653">
        <v>0</v>
      </c>
      <c r="W15" s="1763" t="s">
        <v>832</v>
      </c>
      <c r="X15" s="1764"/>
      <c r="Y15" s="1765">
        <v>1350</v>
      </c>
      <c r="Z15" s="1766"/>
      <c r="AA15" s="672"/>
      <c r="AB15" s="2975"/>
    </row>
    <row r="16" spans="1:59" s="641" customFormat="1" ht="18.95" customHeight="1">
      <c r="A16" s="642"/>
      <c r="B16" s="643"/>
      <c r="C16" s="664" t="s">
        <v>689</v>
      </c>
      <c r="D16" s="1065" t="s">
        <v>172</v>
      </c>
      <c r="E16" s="665">
        <v>1230</v>
      </c>
      <c r="F16" s="985"/>
      <c r="G16" s="673"/>
      <c r="H16" s="719"/>
      <c r="I16" s="720"/>
      <c r="J16" s="666"/>
      <c r="K16" s="664"/>
      <c r="L16" s="719"/>
      <c r="M16" s="720"/>
      <c r="N16" s="666"/>
      <c r="O16" s="673"/>
      <c r="P16" s="719"/>
      <c r="Q16" s="720"/>
      <c r="R16" s="666"/>
      <c r="S16" s="1606" t="s">
        <v>864</v>
      </c>
      <c r="T16" s="2928" t="s">
        <v>648</v>
      </c>
      <c r="U16" s="2929"/>
      <c r="V16" s="2930"/>
      <c r="W16" s="1431" t="s">
        <v>438</v>
      </c>
      <c r="X16" s="1432"/>
      <c r="Y16" s="1433">
        <f>SUM(Y7:Y15)</f>
        <v>17480</v>
      </c>
      <c r="Z16" s="1440">
        <f>SUM(Z7:Z15)</f>
        <v>0</v>
      </c>
      <c r="AA16" s="672"/>
      <c r="AB16" s="2975"/>
    </row>
    <row r="17" spans="1:59" s="641" customFormat="1" ht="18.95" customHeight="1">
      <c r="A17" s="673"/>
      <c r="B17" s="674">
        <f>E17+M17+Q17+I17+U17+Y17</f>
        <v>41150</v>
      </c>
      <c r="C17" s="675" t="s">
        <v>270</v>
      </c>
      <c r="D17" s="676"/>
      <c r="E17" s="677">
        <f>SUM(E5:E16)</f>
        <v>17100</v>
      </c>
      <c r="F17" s="678">
        <f>SUM(F5:F16)</f>
        <v>0</v>
      </c>
      <c r="G17" s="675" t="s">
        <v>270</v>
      </c>
      <c r="H17" s="676"/>
      <c r="I17" s="639">
        <f>SUM(I5:I16)</f>
        <v>3480</v>
      </c>
      <c r="J17" s="679">
        <f>SUM(J5:J16)</f>
        <v>0</v>
      </c>
      <c r="K17" s="675" t="s">
        <v>270</v>
      </c>
      <c r="L17" s="676"/>
      <c r="M17" s="639">
        <f>SUM(M5:M16)</f>
        <v>1880</v>
      </c>
      <c r="N17" s="679">
        <f>SUM(N5:N16)</f>
        <v>0</v>
      </c>
      <c r="O17" s="675" t="s">
        <v>270</v>
      </c>
      <c r="P17" s="676"/>
      <c r="Q17" s="677">
        <f>SUM(Q5:Q16)</f>
        <v>350</v>
      </c>
      <c r="R17" s="678">
        <f>SUM(R5:R16)</f>
        <v>0</v>
      </c>
      <c r="S17" s="1437" t="s">
        <v>270</v>
      </c>
      <c r="T17" s="1438"/>
      <c r="U17" s="1439">
        <f>SUM(U5:U16)</f>
        <v>480</v>
      </c>
      <c r="V17" s="1440">
        <f>SUM(V5:V16)</f>
        <v>0</v>
      </c>
      <c r="W17" s="1437" t="s">
        <v>270</v>
      </c>
      <c r="X17" s="1438"/>
      <c r="Y17" s="1441">
        <f>SUM(Y5+Y16)</f>
        <v>17860</v>
      </c>
      <c r="Z17" s="1440">
        <f>Z5+Z16</f>
        <v>0</v>
      </c>
      <c r="AA17" s="656"/>
      <c r="AB17" s="2975"/>
    </row>
    <row r="18" spans="1:59" s="641" customFormat="1" ht="18.95" customHeight="1">
      <c r="A18" s="2898" t="s">
        <v>439</v>
      </c>
      <c r="B18" s="681" t="s">
        <v>440</v>
      </c>
      <c r="C18" s="2903" t="s">
        <v>733</v>
      </c>
      <c r="D18" s="2901" t="s">
        <v>171</v>
      </c>
      <c r="E18" s="2933">
        <v>2200</v>
      </c>
      <c r="F18" s="2935">
        <v>0</v>
      </c>
      <c r="G18" s="2903" t="s">
        <v>441</v>
      </c>
      <c r="H18" s="2901" t="s">
        <v>171</v>
      </c>
      <c r="I18" s="2933">
        <v>700</v>
      </c>
      <c r="J18" s="2931"/>
      <c r="K18" s="631"/>
      <c r="L18" s="682"/>
      <c r="M18" s="683"/>
      <c r="N18" s="684"/>
      <c r="O18" s="685"/>
      <c r="P18" s="682"/>
      <c r="Q18" s="683"/>
      <c r="R18" s="684"/>
      <c r="S18" s="685"/>
      <c r="T18" s="682"/>
      <c r="U18" s="683"/>
      <c r="V18" s="684"/>
      <c r="W18" s="685"/>
      <c r="X18" s="682"/>
      <c r="Y18" s="683"/>
      <c r="Z18" s="684"/>
      <c r="AA18" s="656"/>
      <c r="AB18" s="2975"/>
    </row>
    <row r="19" spans="1:59" s="641" customFormat="1" ht="18.95" customHeight="1">
      <c r="A19" s="2899"/>
      <c r="B19" s="686"/>
      <c r="C19" s="2904"/>
      <c r="D19" s="2902"/>
      <c r="E19" s="2934"/>
      <c r="F19" s="2936"/>
      <c r="G19" s="2904"/>
      <c r="H19" s="2902"/>
      <c r="I19" s="2934"/>
      <c r="J19" s="2932"/>
      <c r="K19" s="687"/>
      <c r="L19" s="688"/>
      <c r="M19" s="689"/>
      <c r="N19" s="690"/>
      <c r="O19" s="691"/>
      <c r="P19" s="688"/>
      <c r="Q19" s="689"/>
      <c r="R19" s="690"/>
      <c r="S19" s="691"/>
      <c r="T19" s="688"/>
      <c r="U19" s="689"/>
      <c r="V19" s="690"/>
      <c r="W19" s="691"/>
      <c r="X19" s="688"/>
      <c r="Y19" s="689"/>
      <c r="Z19" s="690"/>
      <c r="AA19" s="656"/>
      <c r="AB19" s="2975"/>
    </row>
    <row r="20" spans="1:59" s="641" customFormat="1" ht="18.95" customHeight="1">
      <c r="A20" s="2900"/>
      <c r="B20" s="692">
        <f>E20+I20+U20</f>
        <v>2900</v>
      </c>
      <c r="C20" s="675" t="s">
        <v>270</v>
      </c>
      <c r="D20" s="676"/>
      <c r="E20" s="677">
        <f>SUM(E18:E19)</f>
        <v>2200</v>
      </c>
      <c r="F20" s="680">
        <f>SUM(F18:F19)</f>
        <v>0</v>
      </c>
      <c r="G20" s="675" t="s">
        <v>270</v>
      </c>
      <c r="H20" s="676"/>
      <c r="I20" s="677">
        <f>SUM(I18:I19)</f>
        <v>700</v>
      </c>
      <c r="J20" s="678">
        <f>SUM(J18:J19)</f>
        <v>0</v>
      </c>
      <c r="K20" s="675"/>
      <c r="L20" s="676"/>
      <c r="M20" s="677"/>
      <c r="N20" s="693"/>
      <c r="O20" s="694"/>
      <c r="P20" s="676"/>
      <c r="Q20" s="677"/>
      <c r="R20" s="695"/>
      <c r="S20" s="675"/>
      <c r="T20" s="676"/>
      <c r="U20" s="639"/>
      <c r="V20" s="679"/>
      <c r="W20" s="696"/>
      <c r="X20" s="697"/>
      <c r="Y20" s="697"/>
      <c r="Z20" s="698"/>
      <c r="AA20" s="656"/>
      <c r="AB20" s="2975"/>
    </row>
    <row r="21" spans="1:59" s="641" customFormat="1" ht="14.1" customHeight="1">
      <c r="A21" s="2894" t="s">
        <v>443</v>
      </c>
      <c r="B21" s="2895"/>
      <c r="C21" s="708" t="s">
        <v>444</v>
      </c>
      <c r="D21" s="709" t="s">
        <v>171</v>
      </c>
      <c r="E21" s="710">
        <v>1160</v>
      </c>
      <c r="F21" s="713">
        <v>0</v>
      </c>
      <c r="G21" s="712" t="s">
        <v>444</v>
      </c>
      <c r="H21" s="651" t="s">
        <v>171</v>
      </c>
      <c r="I21" s="710">
        <v>750</v>
      </c>
      <c r="J21" s="713">
        <v>0</v>
      </c>
      <c r="K21" s="712" t="s">
        <v>444</v>
      </c>
      <c r="L21" s="709"/>
      <c r="M21" s="710">
        <v>350</v>
      </c>
      <c r="N21" s="713"/>
      <c r="O21" s="726"/>
      <c r="P21" s="727"/>
      <c r="Q21" s="728"/>
      <c r="R21" s="729"/>
      <c r="S21" s="1047"/>
      <c r="T21" s="717"/>
      <c r="U21" s="710"/>
      <c r="V21" s="1319"/>
      <c r="W21" s="724"/>
      <c r="X21" s="725"/>
      <c r="Y21" s="725"/>
      <c r="Z21" s="714"/>
      <c r="AA21" s="672"/>
      <c r="AB21" s="699"/>
    </row>
    <row r="22" spans="1:59" s="641" customFormat="1" ht="14.1" customHeight="1">
      <c r="A22" s="730"/>
      <c r="B22" s="731"/>
      <c r="C22" s="647"/>
      <c r="D22" s="648"/>
      <c r="E22" s="649"/>
      <c r="F22" s="650"/>
      <c r="G22" s="647"/>
      <c r="H22" s="732"/>
      <c r="I22" s="649"/>
      <c r="J22" s="650"/>
      <c r="K22" s="647"/>
      <c r="L22" s="648"/>
      <c r="M22" s="649"/>
      <c r="N22" s="650"/>
      <c r="O22" s="655"/>
      <c r="P22" s="648"/>
      <c r="Q22" s="649"/>
      <c r="R22" s="650"/>
      <c r="S22" s="1046" t="s">
        <v>691</v>
      </c>
      <c r="T22" s="651" t="s">
        <v>171</v>
      </c>
      <c r="U22" s="652">
        <v>450</v>
      </c>
      <c r="V22" s="716"/>
      <c r="W22" s="670"/>
      <c r="Z22" s="671"/>
      <c r="AA22" s="672"/>
      <c r="AB22" s="699"/>
    </row>
    <row r="23" spans="1:59" s="641" customFormat="1" ht="14.1" customHeight="1">
      <c r="A23" s="730"/>
      <c r="B23" s="731"/>
      <c r="C23" s="647"/>
      <c r="D23" s="648"/>
      <c r="E23" s="733"/>
      <c r="F23" s="734"/>
      <c r="G23" s="1062" t="s">
        <v>687</v>
      </c>
      <c r="H23" s="651" t="s">
        <v>171</v>
      </c>
      <c r="I23" s="652">
        <v>100</v>
      </c>
      <c r="J23" s="716">
        <v>0</v>
      </c>
      <c r="K23" s="661"/>
      <c r="L23" s="735"/>
      <c r="M23" s="736"/>
      <c r="N23" s="737"/>
      <c r="O23" s="738"/>
      <c r="P23" s="735"/>
      <c r="Q23" s="736"/>
      <c r="R23" s="737"/>
      <c r="S23" s="661"/>
      <c r="T23" s="735"/>
      <c r="U23" s="736"/>
      <c r="V23" s="737"/>
      <c r="W23" s="670"/>
      <c r="Z23" s="671"/>
      <c r="AB23" s="619"/>
    </row>
    <row r="24" spans="1:59" s="641" customFormat="1" ht="14.1" customHeight="1">
      <c r="A24" s="730"/>
      <c r="B24" s="731"/>
      <c r="C24" s="715" t="s">
        <v>445</v>
      </c>
      <c r="D24" s="651" t="s">
        <v>171</v>
      </c>
      <c r="E24" s="652">
        <v>290</v>
      </c>
      <c r="F24" s="711"/>
      <c r="G24" s="647"/>
      <c r="H24" s="2959"/>
      <c r="I24" s="2960"/>
      <c r="J24" s="2961"/>
      <c r="K24" s="642"/>
      <c r="L24" s="701"/>
      <c r="M24" s="700"/>
      <c r="N24" s="739"/>
      <c r="O24" s="730"/>
      <c r="P24" s="701"/>
      <c r="Q24" s="700"/>
      <c r="R24" s="739"/>
      <c r="S24" s="642"/>
      <c r="T24" s="701"/>
      <c r="U24" s="700"/>
      <c r="V24" s="739"/>
      <c r="W24" s="670"/>
      <c r="Z24" s="671"/>
      <c r="AA24" s="703"/>
      <c r="AB24" s="619"/>
    </row>
    <row r="25" spans="1:59" ht="14.1" customHeight="1">
      <c r="A25" s="730"/>
      <c r="B25" s="731"/>
      <c r="C25" s="715" t="s">
        <v>446</v>
      </c>
      <c r="D25" s="651" t="s">
        <v>171</v>
      </c>
      <c r="E25" s="652">
        <v>430</v>
      </c>
      <c r="F25" s="711"/>
      <c r="G25" s="647"/>
      <c r="H25" s="648"/>
      <c r="I25" s="649"/>
      <c r="J25" s="650"/>
      <c r="K25" s="642"/>
      <c r="L25" s="701"/>
      <c r="M25" s="700"/>
      <c r="N25" s="739"/>
      <c r="O25" s="730"/>
      <c r="P25" s="701"/>
      <c r="Q25" s="700"/>
      <c r="R25" s="739"/>
      <c r="S25" s="642"/>
      <c r="T25" s="701"/>
      <c r="U25" s="700"/>
      <c r="V25" s="739"/>
      <c r="W25" s="670"/>
      <c r="X25" s="641"/>
      <c r="Y25" s="641"/>
      <c r="Z25" s="671"/>
      <c r="AH25" s="619"/>
      <c r="AM25" s="619"/>
      <c r="AR25" s="619"/>
      <c r="AW25" s="619"/>
      <c r="BB25" s="619"/>
      <c r="BG25" s="619"/>
    </row>
    <row r="26" spans="1:59" ht="14.1" customHeight="1">
      <c r="A26" s="730"/>
      <c r="B26" s="731"/>
      <c r="C26" s="663"/>
      <c r="D26" s="667"/>
      <c r="E26" s="668"/>
      <c r="F26" s="669"/>
      <c r="G26" s="661" t="s">
        <v>688</v>
      </c>
      <c r="H26" s="718" t="s">
        <v>171</v>
      </c>
      <c r="I26" s="662">
        <v>450</v>
      </c>
      <c r="J26" s="716">
        <v>0</v>
      </c>
      <c r="K26" s="664"/>
      <c r="L26" s="719"/>
      <c r="M26" s="720"/>
      <c r="N26" s="666"/>
      <c r="O26" s="673"/>
      <c r="P26" s="719"/>
      <c r="Q26" s="720"/>
      <c r="R26" s="666"/>
      <c r="S26" s="664"/>
      <c r="T26" s="719"/>
      <c r="U26" s="720"/>
      <c r="V26" s="666"/>
      <c r="W26" s="721"/>
      <c r="X26" s="722"/>
      <c r="Y26" s="722"/>
      <c r="Z26" s="723"/>
      <c r="AH26" s="619"/>
      <c r="AM26" s="619"/>
      <c r="AR26" s="619"/>
      <c r="AW26" s="619"/>
      <c r="BB26" s="619"/>
      <c r="BG26" s="619"/>
    </row>
    <row r="27" spans="1:59" ht="14.1" customHeight="1">
      <c r="A27" s="673"/>
      <c r="B27" s="674">
        <f>E27+M27+I27+U27</f>
        <v>3980</v>
      </c>
      <c r="C27" s="675" t="s">
        <v>270</v>
      </c>
      <c r="D27" s="676"/>
      <c r="E27" s="677">
        <f>SUM(E21:E26)</f>
        <v>1880</v>
      </c>
      <c r="F27" s="680">
        <f>SUM(F21:F25)</f>
        <v>0</v>
      </c>
      <c r="G27" s="675" t="s">
        <v>270</v>
      </c>
      <c r="H27" s="676"/>
      <c r="I27" s="677">
        <f>SUM(I21:I26)</f>
        <v>1300</v>
      </c>
      <c r="J27" s="680">
        <f>SUM(J21:J26)</f>
        <v>0</v>
      </c>
      <c r="K27" s="675" t="s">
        <v>270</v>
      </c>
      <c r="L27" s="676"/>
      <c r="M27" s="639">
        <f>SUM(M21)</f>
        <v>350</v>
      </c>
      <c r="N27" s="679">
        <f>SUM(N21)</f>
        <v>0</v>
      </c>
      <c r="O27" s="677"/>
      <c r="P27" s="676"/>
      <c r="Q27" s="677"/>
      <c r="R27" s="695"/>
      <c r="S27" s="675" t="s">
        <v>270</v>
      </c>
      <c r="T27" s="676"/>
      <c r="U27" s="639">
        <f>SUM(U21:U22)</f>
        <v>450</v>
      </c>
      <c r="V27" s="679">
        <f>SUM(V21:V22)</f>
        <v>0</v>
      </c>
      <c r="W27" s="696"/>
      <c r="X27" s="697"/>
      <c r="Y27" s="697"/>
      <c r="Z27" s="698"/>
      <c r="AH27" s="619"/>
      <c r="AM27" s="619"/>
      <c r="AR27" s="619"/>
      <c r="AW27" s="619"/>
      <c r="BB27" s="619"/>
      <c r="BG27" s="619"/>
    </row>
    <row r="28" spans="1:59" s="641" customFormat="1" ht="11.25" customHeight="1">
      <c r="A28" s="1051" t="s">
        <v>442</v>
      </c>
      <c r="C28" s="1052"/>
      <c r="D28" s="1053"/>
      <c r="E28" s="1054"/>
      <c r="F28" s="1055"/>
      <c r="G28" s="1054"/>
      <c r="H28" s="1056"/>
      <c r="I28" s="1054"/>
      <c r="J28" s="1055"/>
      <c r="K28" s="1057"/>
      <c r="L28" s="1058"/>
      <c r="M28" s="1057"/>
      <c r="N28" s="1059"/>
      <c r="O28" s="1057"/>
      <c r="P28" s="1058"/>
      <c r="Q28" s="1057"/>
      <c r="R28" s="1059"/>
      <c r="S28" s="1057"/>
      <c r="T28" s="1058"/>
      <c r="U28" s="1057"/>
      <c r="V28" s="1059"/>
      <c r="W28" s="1057"/>
      <c r="X28" s="1442"/>
      <c r="Y28" s="1057"/>
      <c r="Z28" s="1059"/>
      <c r="AA28" s="1060"/>
      <c r="AB28" s="699"/>
    </row>
    <row r="29" spans="1:59" s="641" customFormat="1" ht="11.25" customHeight="1">
      <c r="A29" s="1453" t="s">
        <v>574</v>
      </c>
      <c r="C29" s="1052"/>
      <c r="D29" s="1053"/>
      <c r="E29" s="1054"/>
      <c r="F29" s="1055"/>
      <c r="G29" s="1454" t="s">
        <v>852</v>
      </c>
      <c r="H29" s="1056"/>
      <c r="K29" s="1057"/>
      <c r="L29" s="1058"/>
      <c r="M29" s="1057"/>
      <c r="N29" s="1059"/>
      <c r="O29" s="1051" t="s">
        <v>830</v>
      </c>
      <c r="P29" s="1058"/>
      <c r="Q29" s="1057"/>
      <c r="S29" s="1057"/>
      <c r="T29" s="1058"/>
      <c r="U29" s="1057"/>
      <c r="V29" s="1059"/>
      <c r="W29" s="1057"/>
      <c r="X29" s="1058"/>
      <c r="Y29" s="1057"/>
      <c r="Z29" s="1059"/>
      <c r="AA29" s="1060"/>
      <c r="AB29" s="699"/>
    </row>
    <row r="30" spans="1:59" s="641" customFormat="1" ht="11.25" customHeight="1">
      <c r="A30" s="1486" t="s">
        <v>795</v>
      </c>
      <c r="C30" s="1052"/>
      <c r="D30" s="1053"/>
      <c r="E30" s="1054"/>
      <c r="F30" s="1055"/>
      <c r="G30" s="1454"/>
      <c r="H30" s="1056"/>
      <c r="K30" s="1057"/>
      <c r="L30" s="1058"/>
      <c r="M30" s="1057"/>
      <c r="N30" s="1059"/>
      <c r="O30" s="1051" t="s">
        <v>865</v>
      </c>
      <c r="P30" s="1058"/>
      <c r="Q30" s="1057"/>
      <c r="S30" s="1057"/>
      <c r="T30" s="1058"/>
      <c r="U30" s="1057"/>
      <c r="V30" s="1059"/>
      <c r="W30" s="1057"/>
      <c r="X30" s="1058"/>
      <c r="Y30" s="1057"/>
      <c r="Z30" s="1059"/>
      <c r="AA30" s="1060"/>
      <c r="AB30" s="699"/>
    </row>
    <row r="31" spans="1:59" s="641" customFormat="1" ht="11.25" customHeight="1">
      <c r="A31" s="1721" t="s">
        <v>764</v>
      </c>
      <c r="C31" s="1052"/>
      <c r="D31" s="1053"/>
      <c r="E31" s="1054"/>
      <c r="F31" s="1055"/>
      <c r="G31" s="1061"/>
      <c r="H31" s="1056"/>
      <c r="K31" s="1057"/>
      <c r="N31" s="1059"/>
      <c r="O31" s="1051" t="s">
        <v>859</v>
      </c>
      <c r="P31" s="1058"/>
      <c r="Q31" s="1057"/>
      <c r="S31" s="1057"/>
      <c r="T31" s="1058"/>
      <c r="U31" s="1057"/>
      <c r="V31" s="1059"/>
      <c r="W31" s="1057"/>
      <c r="X31" s="1058"/>
      <c r="Y31" s="1057"/>
      <c r="Z31" s="1059"/>
      <c r="AA31" s="1060"/>
      <c r="AB31" s="699"/>
    </row>
    <row r="32" spans="1:59" s="641" customFormat="1" ht="11.25" customHeight="1">
      <c r="A32" s="1051" t="s">
        <v>867</v>
      </c>
      <c r="C32" s="1052"/>
      <c r="D32" s="1053"/>
      <c r="E32" s="1054"/>
      <c r="F32" s="1055"/>
      <c r="G32" s="1061"/>
      <c r="H32" s="1056"/>
      <c r="K32" s="1057"/>
      <c r="N32" s="1059"/>
      <c r="O32" s="1051" t="s">
        <v>965</v>
      </c>
      <c r="P32" s="1058"/>
      <c r="Q32" s="1057"/>
      <c r="S32" s="1057"/>
      <c r="T32" s="1058"/>
      <c r="U32" s="1057"/>
      <c r="V32" s="1059"/>
      <c r="W32" s="1057"/>
      <c r="X32" s="1058"/>
      <c r="Y32" s="1057"/>
      <c r="Z32" s="1059"/>
      <c r="AA32" s="1060"/>
      <c r="AB32" s="699"/>
    </row>
    <row r="33" spans="1:59" s="641" customFormat="1" ht="11.25" customHeight="1">
      <c r="A33" s="1443" t="s">
        <v>572</v>
      </c>
      <c r="C33" s="1444"/>
      <c r="D33" s="1445"/>
      <c r="E33" s="1444"/>
      <c r="F33" s="1446"/>
      <c r="G33" s="1444"/>
      <c r="H33" s="1445"/>
      <c r="I33" s="1444"/>
      <c r="J33" s="1446"/>
      <c r="K33" s="1447"/>
      <c r="L33" s="1442"/>
      <c r="M33" s="1448"/>
      <c r="N33" s="1449"/>
      <c r="O33" s="1448"/>
      <c r="P33" s="1442"/>
      <c r="Q33" s="1448"/>
      <c r="R33" s="1449"/>
      <c r="S33" s="1448"/>
      <c r="T33" s="1442"/>
      <c r="U33" s="1448"/>
      <c r="V33" s="1449"/>
      <c r="W33" s="1997" t="s">
        <v>598</v>
      </c>
      <c r="X33" s="1997"/>
      <c r="Y33" s="1997"/>
      <c r="Z33" s="1997"/>
      <c r="AA33" s="1997"/>
      <c r="AB33" s="619"/>
    </row>
    <row r="34" spans="1:59" ht="11.25" customHeight="1">
      <c r="A34" s="1443" t="s">
        <v>573</v>
      </c>
      <c r="B34" s="1450"/>
      <c r="C34" s="1450"/>
      <c r="D34" s="705"/>
      <c r="E34" s="1450"/>
      <c r="F34" s="1451"/>
      <c r="G34" s="1450"/>
      <c r="H34" s="705"/>
      <c r="I34" s="1450"/>
      <c r="J34" s="1451"/>
      <c r="K34" s="1450"/>
      <c r="L34" s="705"/>
      <c r="M34" s="1450"/>
      <c r="N34" s="1451"/>
      <c r="O34" s="1450"/>
      <c r="P34" s="705"/>
      <c r="Q34" s="1450"/>
      <c r="R34" s="1451"/>
      <c r="S34" s="1452"/>
      <c r="T34" s="705"/>
      <c r="U34" s="1450"/>
      <c r="V34" s="1451"/>
      <c r="W34" s="1949" t="s">
        <v>516</v>
      </c>
      <c r="X34" s="1949"/>
      <c r="Y34" s="1949"/>
      <c r="Z34" s="1949"/>
      <c r="AA34" s="1949"/>
      <c r="AH34" s="619"/>
      <c r="AM34" s="619"/>
      <c r="AR34" s="619"/>
      <c r="AW34" s="619"/>
      <c r="BB34" s="619"/>
      <c r="BG34" s="619"/>
    </row>
    <row r="35" spans="1:59" ht="12">
      <c r="A35" s="704"/>
      <c r="B35" s="704"/>
      <c r="C35" s="704"/>
      <c r="D35" s="705"/>
      <c r="E35" s="704"/>
      <c r="F35" s="702"/>
      <c r="G35" s="704"/>
      <c r="H35" s="705"/>
      <c r="I35" s="704"/>
      <c r="J35" s="702"/>
      <c r="K35" s="704"/>
      <c r="L35" s="705"/>
      <c r="M35" s="704"/>
      <c r="N35" s="702"/>
      <c r="O35" s="704"/>
      <c r="P35" s="705"/>
      <c r="Q35" s="704"/>
      <c r="R35" s="702"/>
      <c r="S35" s="704"/>
      <c r="T35" s="705"/>
      <c r="U35" s="704"/>
      <c r="V35" s="702"/>
      <c r="W35" s="2566" t="s">
        <v>518</v>
      </c>
      <c r="X35" s="1949"/>
      <c r="Y35" s="1949"/>
      <c r="Z35" s="1949"/>
      <c r="AA35" s="1949"/>
      <c r="AH35" s="619"/>
      <c r="AM35" s="619"/>
      <c r="AR35" s="619"/>
      <c r="AW35" s="619"/>
      <c r="BB35" s="619"/>
      <c r="BG35" s="619"/>
    </row>
    <row r="36" spans="1:59" ht="12">
      <c r="B36" s="704"/>
      <c r="C36" s="704"/>
      <c r="D36" s="705"/>
      <c r="E36" s="704"/>
      <c r="F36" s="702"/>
      <c r="G36" s="704"/>
      <c r="H36" s="705"/>
      <c r="I36" s="704"/>
      <c r="J36" s="702"/>
      <c r="K36" s="704"/>
      <c r="L36" s="705"/>
      <c r="M36" s="704"/>
      <c r="N36" s="702"/>
      <c r="O36" s="704"/>
      <c r="P36" s="705"/>
      <c r="Q36" s="704"/>
      <c r="R36" s="702"/>
      <c r="S36" s="704"/>
      <c r="T36" s="705"/>
      <c r="U36" s="704"/>
      <c r="V36" s="702"/>
      <c r="W36" s="704"/>
      <c r="X36" s="705"/>
      <c r="Y36" s="704"/>
      <c r="Z36" s="702"/>
      <c r="AH36" s="619"/>
      <c r="AM36" s="619"/>
      <c r="AR36" s="619"/>
      <c r="AW36" s="619"/>
      <c r="BB36" s="619"/>
      <c r="BG36" s="619"/>
    </row>
    <row r="37" spans="1:59" ht="12">
      <c r="A37" s="704"/>
      <c r="B37" s="704"/>
      <c r="C37" s="704"/>
      <c r="E37" s="704"/>
      <c r="F37" s="702"/>
      <c r="G37" s="704"/>
      <c r="I37" s="704"/>
      <c r="J37" s="702"/>
      <c r="K37" s="704"/>
      <c r="M37" s="704"/>
      <c r="N37" s="702"/>
      <c r="O37" s="704"/>
      <c r="Q37" s="704"/>
      <c r="R37" s="702"/>
      <c r="S37" s="704"/>
      <c r="U37" s="704"/>
      <c r="V37" s="702"/>
      <c r="W37" s="704"/>
      <c r="Y37" s="704"/>
      <c r="Z37" s="702"/>
      <c r="AH37" s="619"/>
      <c r="AM37" s="619"/>
      <c r="AR37" s="619"/>
      <c r="AW37" s="619"/>
      <c r="BB37" s="619"/>
      <c r="BG37" s="619"/>
    </row>
    <row r="38" spans="1:59" ht="12">
      <c r="A38" s="704"/>
      <c r="B38" s="704"/>
      <c r="C38" s="704"/>
      <c r="E38" s="704"/>
      <c r="F38" s="702"/>
      <c r="G38" s="704"/>
      <c r="I38" s="704"/>
      <c r="J38" s="702"/>
      <c r="K38" s="704"/>
      <c r="M38" s="704"/>
      <c r="N38" s="702"/>
      <c r="O38" s="704"/>
      <c r="Q38" s="704"/>
      <c r="R38" s="702"/>
      <c r="S38" s="704"/>
      <c r="U38" s="704"/>
      <c r="V38" s="702"/>
      <c r="W38" s="704"/>
      <c r="Y38" s="704"/>
      <c r="Z38" s="702"/>
      <c r="AH38" s="619"/>
      <c r="AM38" s="619"/>
      <c r="AR38" s="619"/>
      <c r="AW38" s="619"/>
      <c r="BB38" s="619"/>
      <c r="BG38" s="619"/>
    </row>
    <row r="39" spans="1:59" ht="12">
      <c r="A39" s="704"/>
      <c r="B39" s="704"/>
      <c r="C39" s="704"/>
      <c r="E39" s="704"/>
      <c r="F39" s="702"/>
      <c r="G39" s="704"/>
      <c r="I39" s="704"/>
      <c r="J39" s="702"/>
      <c r="K39" s="704"/>
      <c r="M39" s="704"/>
      <c r="N39" s="702"/>
      <c r="O39" s="704"/>
      <c r="Q39" s="704"/>
      <c r="R39" s="702"/>
      <c r="S39" s="704"/>
      <c r="U39" s="704"/>
      <c r="V39" s="702"/>
      <c r="W39" s="704"/>
      <c r="Y39" s="704"/>
      <c r="Z39" s="702"/>
      <c r="AH39" s="619"/>
      <c r="AM39" s="619"/>
      <c r="AR39" s="619"/>
      <c r="AW39" s="619"/>
      <c r="BB39" s="619"/>
      <c r="BG39" s="619"/>
    </row>
    <row r="40" spans="1:59">
      <c r="A40" s="704"/>
      <c r="B40" s="704"/>
      <c r="C40" s="704"/>
      <c r="E40" s="704"/>
      <c r="G40" s="704"/>
      <c r="I40" s="704"/>
      <c r="K40" s="704"/>
      <c r="M40" s="704"/>
      <c r="O40" s="704"/>
      <c r="Q40" s="704"/>
      <c r="S40" s="704"/>
      <c r="U40" s="704"/>
      <c r="W40" s="704"/>
      <c r="Y40" s="704"/>
      <c r="AH40" s="619"/>
      <c r="AM40" s="619"/>
      <c r="AR40" s="619"/>
      <c r="AW40" s="619"/>
      <c r="BB40" s="619"/>
      <c r="BG40" s="619"/>
    </row>
    <row r="41" spans="1:59">
      <c r="A41" s="704"/>
      <c r="B41" s="704"/>
      <c r="C41" s="704"/>
      <c r="E41" s="704"/>
      <c r="G41" s="704"/>
      <c r="I41" s="704"/>
      <c r="K41" s="704"/>
      <c r="M41" s="704"/>
      <c r="O41" s="704"/>
      <c r="Q41" s="704"/>
      <c r="S41" s="704"/>
      <c r="U41" s="704"/>
      <c r="W41" s="704"/>
      <c r="Y41" s="704"/>
      <c r="AH41" s="619"/>
      <c r="AM41" s="619"/>
      <c r="AR41" s="619"/>
      <c r="AW41" s="619"/>
      <c r="BB41" s="619"/>
      <c r="BG41" s="619"/>
    </row>
    <row r="42" spans="1:59">
      <c r="AH42" s="619"/>
      <c r="AM42" s="619"/>
      <c r="AR42" s="619"/>
      <c r="AW42" s="619"/>
      <c r="BB42" s="619"/>
      <c r="BG42" s="619"/>
    </row>
    <row r="43" spans="1:59">
      <c r="AH43" s="619"/>
      <c r="AM43" s="619"/>
      <c r="AR43" s="619"/>
      <c r="AW43" s="619"/>
      <c r="BB43" s="619"/>
      <c r="BG43" s="619"/>
    </row>
    <row r="44" spans="1:59">
      <c r="AH44" s="619"/>
      <c r="AM44" s="619"/>
      <c r="AR44" s="619"/>
      <c r="AW44" s="619"/>
      <c r="BB44" s="619"/>
      <c r="BG44" s="619"/>
    </row>
    <row r="45" spans="1:59">
      <c r="AH45" s="619"/>
      <c r="AM45" s="619"/>
      <c r="AR45" s="619"/>
      <c r="AW45" s="619"/>
      <c r="BB45" s="619"/>
      <c r="BG45" s="619"/>
    </row>
    <row r="46" spans="1:59">
      <c r="AH46" s="619"/>
      <c r="AM46" s="619"/>
      <c r="AR46" s="619"/>
      <c r="AW46" s="619"/>
      <c r="BB46" s="619"/>
      <c r="BG46" s="619"/>
    </row>
    <row r="47" spans="1:59">
      <c r="AH47" s="619"/>
      <c r="AM47" s="619"/>
      <c r="AR47" s="619"/>
      <c r="AW47" s="619"/>
      <c r="BB47" s="619"/>
      <c r="BG47" s="619"/>
    </row>
    <row r="48" spans="1:59">
      <c r="AH48" s="619"/>
      <c r="AM48" s="619"/>
      <c r="AR48" s="619"/>
      <c r="AW48" s="619"/>
      <c r="BB48" s="619"/>
      <c r="BG48" s="619"/>
    </row>
    <row r="49" spans="2:59">
      <c r="AH49" s="619"/>
      <c r="AM49" s="619"/>
      <c r="AR49" s="619"/>
      <c r="AW49" s="619"/>
      <c r="BB49" s="619"/>
      <c r="BG49" s="619"/>
    </row>
    <row r="50" spans="2:59">
      <c r="AH50" s="619"/>
      <c r="AM50" s="619"/>
      <c r="AR50" s="619"/>
      <c r="AW50" s="619"/>
      <c r="BB50" s="619"/>
      <c r="BG50" s="619"/>
    </row>
    <row r="51" spans="2:59">
      <c r="B51" s="641"/>
      <c r="C51" s="641"/>
      <c r="D51" s="641"/>
      <c r="E51" s="641"/>
      <c r="F51" s="641"/>
      <c r="G51" s="641"/>
      <c r="H51" s="641"/>
      <c r="I51" s="641"/>
      <c r="J51" s="641"/>
      <c r="AH51" s="619"/>
      <c r="AM51" s="619"/>
      <c r="AR51" s="619"/>
      <c r="AW51" s="619"/>
      <c r="BB51" s="619"/>
      <c r="BG51" s="619"/>
    </row>
    <row r="52" spans="2:59">
      <c r="B52" s="706"/>
      <c r="C52" s="706"/>
      <c r="D52" s="706"/>
      <c r="E52" s="706"/>
      <c r="F52" s="706"/>
      <c r="G52" s="706"/>
      <c r="H52" s="641"/>
      <c r="I52" s="641"/>
      <c r="J52" s="641"/>
      <c r="K52" s="641"/>
      <c r="AH52" s="619"/>
      <c r="AM52" s="619"/>
      <c r="AR52" s="619"/>
      <c r="AW52" s="619"/>
      <c r="BB52" s="619"/>
      <c r="BG52" s="619"/>
    </row>
    <row r="53" spans="2:59">
      <c r="AH53" s="619"/>
      <c r="AM53" s="619"/>
      <c r="AR53" s="619"/>
      <c r="AW53" s="619"/>
      <c r="BB53" s="619"/>
      <c r="BG53" s="619"/>
    </row>
    <row r="54" spans="2:59">
      <c r="AH54" s="619"/>
      <c r="AM54" s="619"/>
      <c r="AR54" s="619"/>
      <c r="AW54" s="619"/>
      <c r="BB54" s="619"/>
      <c r="BG54" s="619"/>
    </row>
    <row r="55" spans="2:59">
      <c r="AH55" s="619"/>
      <c r="AM55" s="619"/>
      <c r="AR55" s="619"/>
      <c r="AW55" s="619"/>
      <c r="BB55" s="619"/>
      <c r="BG55" s="619"/>
    </row>
    <row r="56" spans="2:59">
      <c r="AH56" s="619"/>
      <c r="AM56" s="619"/>
      <c r="AR56" s="619"/>
      <c r="AW56" s="619"/>
      <c r="BB56" s="619"/>
      <c r="BG56" s="619"/>
    </row>
    <row r="57" spans="2:59">
      <c r="AH57" s="619"/>
      <c r="AM57" s="619"/>
      <c r="AR57" s="619"/>
      <c r="AW57" s="619"/>
      <c r="BB57" s="619"/>
      <c r="BG57" s="619"/>
    </row>
    <row r="58" spans="2:59">
      <c r="AH58" s="619"/>
      <c r="AM58" s="619"/>
      <c r="AR58" s="619"/>
      <c r="AW58" s="619"/>
      <c r="BB58" s="619"/>
      <c r="BG58" s="619"/>
    </row>
    <row r="59" spans="2:59">
      <c r="AH59" s="619"/>
      <c r="AM59" s="619"/>
      <c r="AR59" s="619"/>
      <c r="AW59" s="619"/>
      <c r="BB59" s="619"/>
      <c r="BG59" s="619"/>
    </row>
    <row r="60" spans="2:59">
      <c r="AH60" s="619"/>
      <c r="AM60" s="619"/>
      <c r="AR60" s="619"/>
      <c r="AW60" s="619"/>
      <c r="BB60" s="619"/>
      <c r="BG60" s="619"/>
    </row>
    <row r="61" spans="2:59">
      <c r="AH61" s="619"/>
      <c r="AM61" s="619"/>
      <c r="AR61" s="619"/>
      <c r="AW61" s="619"/>
      <c r="BB61" s="619"/>
      <c r="BG61" s="619"/>
    </row>
    <row r="62" spans="2:59">
      <c r="AH62" s="619"/>
      <c r="AM62" s="619"/>
      <c r="AR62" s="619"/>
      <c r="AW62" s="619"/>
      <c r="BB62" s="619"/>
      <c r="BG62" s="619"/>
    </row>
    <row r="63" spans="2:59">
      <c r="AH63" s="619"/>
      <c r="AM63" s="619"/>
      <c r="AR63" s="619"/>
      <c r="AW63" s="619"/>
      <c r="BB63" s="619"/>
      <c r="BG63" s="619"/>
    </row>
    <row r="64" spans="2:59">
      <c r="AH64" s="619"/>
      <c r="AM64" s="619"/>
      <c r="AR64" s="619"/>
      <c r="AW64" s="619"/>
      <c r="BB64" s="619"/>
      <c r="BG64" s="619"/>
    </row>
    <row r="65" s="619" customFormat="1"/>
    <row r="66" s="619" customFormat="1"/>
    <row r="67" s="619" customFormat="1"/>
    <row r="68" s="619" customFormat="1"/>
    <row r="69" s="619" customFormat="1"/>
    <row r="70" s="619" customFormat="1"/>
    <row r="71" s="619" customFormat="1"/>
    <row r="72" s="619" customFormat="1"/>
    <row r="73" s="619" customFormat="1"/>
    <row r="74" s="619" customFormat="1"/>
    <row r="75" s="619" customFormat="1"/>
    <row r="76" s="619" customFormat="1"/>
    <row r="77" s="619" customFormat="1"/>
    <row r="78" s="619" customFormat="1"/>
    <row r="79" s="619" customFormat="1"/>
    <row r="80" s="619" customFormat="1"/>
    <row r="81" s="619" customFormat="1"/>
    <row r="82" s="619" customFormat="1"/>
    <row r="83" s="619" customFormat="1"/>
    <row r="84" s="619" customFormat="1"/>
    <row r="85" s="619" customFormat="1"/>
    <row r="86" s="619" customFormat="1"/>
    <row r="87" s="619" customFormat="1"/>
    <row r="88" s="619" customFormat="1"/>
  </sheetData>
  <sheetProtection password="C536" sheet="1"/>
  <mergeCells count="42">
    <mergeCell ref="A2:B2"/>
    <mergeCell ref="P2:Q3"/>
    <mergeCell ref="AB2:AB3"/>
    <mergeCell ref="W5:X5"/>
    <mergeCell ref="Z2:Z3"/>
    <mergeCell ref="AB4:AB20"/>
    <mergeCell ref="V2:Y3"/>
    <mergeCell ref="E13:F13"/>
    <mergeCell ref="A3:B3"/>
    <mergeCell ref="X9:Z9"/>
    <mergeCell ref="A1:B1"/>
    <mergeCell ref="C2:H3"/>
    <mergeCell ref="C1:H1"/>
    <mergeCell ref="W35:AA35"/>
    <mergeCell ref="W6:Z6"/>
    <mergeCell ref="X10:Z10"/>
    <mergeCell ref="X12:Z12"/>
    <mergeCell ref="H24:J24"/>
    <mergeCell ref="W34:AA34"/>
    <mergeCell ref="E18:E19"/>
    <mergeCell ref="G18:G19"/>
    <mergeCell ref="J18:J19"/>
    <mergeCell ref="I18:I19"/>
    <mergeCell ref="H18:H19"/>
    <mergeCell ref="F18:F19"/>
    <mergeCell ref="M1:O1"/>
    <mergeCell ref="I1:L1"/>
    <mergeCell ref="S1:U2"/>
    <mergeCell ref="M2:O3"/>
    <mergeCell ref="I2:L3"/>
    <mergeCell ref="W33:AA33"/>
    <mergeCell ref="V1:Y1"/>
    <mergeCell ref="S3:U3"/>
    <mergeCell ref="P1:Q1"/>
    <mergeCell ref="R1:R2"/>
    <mergeCell ref="T16:V16"/>
    <mergeCell ref="A21:B21"/>
    <mergeCell ref="A5:B5"/>
    <mergeCell ref="A4:B4"/>
    <mergeCell ref="A18:A20"/>
    <mergeCell ref="D18:D19"/>
    <mergeCell ref="C18:C19"/>
  </mergeCells>
  <phoneticPr fontId="3"/>
  <conditionalFormatting sqref="AI5 AI18 AN5 AN18 AS5 AX5 BC5 BH5 BC7 AN7 BH9:BH10 BH14:BH16 AI8:AI16">
    <cfRule type="expression" dxfId="24" priority="4" stopIfTrue="1">
      <formula>AG5&lt;AI5</formula>
    </cfRule>
  </conditionalFormatting>
  <conditionalFormatting sqref="BH11">
    <cfRule type="expression" dxfId="23" priority="5" stopIfTrue="1">
      <formula>BA11&lt;BH11</formula>
    </cfRule>
  </conditionalFormatting>
  <conditionalFormatting sqref="BH12">
    <cfRule type="expression" dxfId="22" priority="6" stopIfTrue="1">
      <formula>BA12&lt;BH12</formula>
    </cfRule>
  </conditionalFormatting>
  <conditionalFormatting sqref="BC10 BC12">
    <cfRule type="expression" dxfId="21" priority="7" stopIfTrue="1">
      <formula>BA10&lt;BC10</formula>
    </cfRule>
  </conditionalFormatting>
  <conditionalFormatting sqref="BH13">
    <cfRule type="expression" dxfId="20" priority="8" stopIfTrue="1">
      <formula>BF13&lt;BH13</formula>
    </cfRule>
  </conditionalFormatting>
  <conditionalFormatting sqref="J5:J17 N5:N17 R5:R17 F5:F12 N20:N27 R20:R27 F20:F27 Z5 J20:J23 J25:J27 V5:V15 F14:F17 Z7:Z8 Z13:Z14 Z11">
    <cfRule type="expression" dxfId="19" priority="9" stopIfTrue="1">
      <formula>E5&lt;F5</formula>
    </cfRule>
  </conditionalFormatting>
  <conditionalFormatting sqref="V20:V27 Z20:Z27">
    <cfRule type="expression" dxfId="18" priority="10" stopIfTrue="1">
      <formula>U20&lt;V20</formula>
    </cfRule>
  </conditionalFormatting>
  <conditionalFormatting sqref="F18:F19 J18:J19">
    <cfRule type="expression" dxfId="17" priority="22" stopIfTrue="1">
      <formula>E18&lt;F18</formula>
    </cfRule>
  </conditionalFormatting>
  <conditionalFormatting sqref="Z15">
    <cfRule type="expression" dxfId="16" priority="2" stopIfTrue="1">
      <formula>Y15&lt;Z15</formula>
    </cfRule>
  </conditionalFormatting>
  <conditionalFormatting sqref="X12">
    <cfRule type="expression" dxfId="15" priority="69" stopIfTrue="1">
      <formula>#REF!&lt;X12</formula>
    </cfRule>
  </conditionalFormatting>
  <conditionalFormatting sqref="X9">
    <cfRule type="expression" dxfId="14" priority="1" stopIfTrue="1">
      <formula>#REF!&lt;X9</formula>
    </cfRule>
  </conditionalFormatting>
  <dataValidations count="1">
    <dataValidation imeMode="off" allowBlank="1" showInputMessage="1" showErrorMessage="1" sqref="U17:V17 Y5 U5:U11 T16 U13:U15 Y13:Y17 Z16:Z17 Y11 Y7:Y8"/>
  </dataValidations>
  <pageMargins left="0.78740157480314965" right="0.39370078740157483" top="0.39370078740157483" bottom="0.39370078740157483" header="0.51181102362204722" footer="0.51181102362204722"/>
  <pageSetup paperSize="9" scale="92" orientation="landscape" cellComments="asDisplayed" horizontalDpi="1200"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B1437"/>
  <sheetViews>
    <sheetView showZeros="0" view="pageBreakPreview" zoomScaleNormal="100" workbookViewId="0">
      <selection activeCell="C29" sqref="C29:H29"/>
    </sheetView>
  </sheetViews>
  <sheetFormatPr defaultRowHeight="13.5"/>
  <cols>
    <col min="1" max="1" width="3.375" style="74" customWidth="1"/>
    <col min="2" max="2" width="2.75" style="74" customWidth="1"/>
    <col min="3" max="3" width="11.125" style="74" customWidth="1"/>
    <col min="4" max="4" width="1.625" style="74" customWidth="1"/>
    <col min="5" max="5" width="6.125" style="74" customWidth="1"/>
    <col min="6" max="6" width="9.875" style="74" customWidth="1"/>
    <col min="7" max="7" width="8.875" style="74" customWidth="1"/>
    <col min="8" max="8" width="4.62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5.25" style="3" customWidth="1"/>
    <col min="27" max="16384" width="9" style="3"/>
  </cols>
  <sheetData>
    <row r="1" spans="1:157" ht="18" customHeight="1" thickTop="1">
      <c r="A1" s="2095" t="str">
        <f>市内河北!A1</f>
        <v>2022年</v>
      </c>
      <c r="B1" s="2095"/>
      <c r="C1" s="2098" t="s">
        <v>373</v>
      </c>
      <c r="D1" s="2099"/>
      <c r="E1" s="2054"/>
      <c r="F1" s="2055"/>
      <c r="G1" s="2023" t="s">
        <v>374</v>
      </c>
      <c r="H1" s="2023"/>
      <c r="I1" s="2023"/>
      <c r="J1" s="2023"/>
      <c r="K1" s="2033"/>
      <c r="L1" s="2022" t="s">
        <v>375</v>
      </c>
      <c r="M1" s="2023"/>
      <c r="N1" s="2033"/>
      <c r="O1" s="277" t="s">
        <v>40</v>
      </c>
      <c r="P1" s="2022" t="s">
        <v>376</v>
      </c>
      <c r="Q1" s="2023"/>
      <c r="R1" s="2023"/>
      <c r="S1" s="2011">
        <f>市内河北!S1</f>
        <v>0</v>
      </c>
      <c r="T1" s="2011"/>
      <c r="U1" s="2012"/>
      <c r="V1" s="2022" t="s">
        <v>41</v>
      </c>
      <c r="W1" s="2023"/>
      <c r="X1" s="2024"/>
      <c r="Y1" s="1095"/>
      <c r="Z1" s="1095"/>
      <c r="AA1" s="20"/>
      <c r="AB1" s="21"/>
    </row>
    <row r="2" spans="1:157" s="23" customFormat="1" ht="16.5" customHeight="1">
      <c r="A2" s="2034">
        <f>市内河北!A2</f>
        <v>44682</v>
      </c>
      <c r="B2" s="2035"/>
      <c r="C2" s="1959">
        <f>市内河北!C2</f>
        <v>0</v>
      </c>
      <c r="D2" s="1976"/>
      <c r="E2" s="1976"/>
      <c r="F2" s="1977"/>
      <c r="G2" s="2288">
        <f>市内河北!G2</f>
        <v>0</v>
      </c>
      <c r="H2" s="1976"/>
      <c r="I2" s="1976"/>
      <c r="J2" s="1976"/>
      <c r="K2" s="1977"/>
      <c r="L2" s="2288">
        <f>市内河北!L2</f>
        <v>0</v>
      </c>
      <c r="M2" s="1976"/>
      <c r="N2" s="1977"/>
      <c r="O2" s="2159">
        <f>市内河北!O2</f>
        <v>0</v>
      </c>
      <c r="P2" s="2093"/>
      <c r="Q2" s="2094"/>
      <c r="R2" s="2094"/>
      <c r="S2" s="2013"/>
      <c r="T2" s="2013"/>
      <c r="U2" s="2014"/>
      <c r="V2" s="3027">
        <f>市内河北!V2</f>
        <v>0</v>
      </c>
      <c r="W2" s="3028"/>
      <c r="X2" s="3029"/>
      <c r="Y2" s="1098" t="s">
        <v>377</v>
      </c>
      <c r="Z2" s="1247">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2084" t="s">
        <v>219</v>
      </c>
      <c r="B3" s="2085"/>
      <c r="C3" s="2125"/>
      <c r="D3" s="2126"/>
      <c r="E3" s="2126"/>
      <c r="F3" s="2127"/>
      <c r="G3" s="2158"/>
      <c r="H3" s="2126"/>
      <c r="I3" s="2126"/>
      <c r="J3" s="2126"/>
      <c r="K3" s="2127"/>
      <c r="L3" s="2158"/>
      <c r="M3" s="2126"/>
      <c r="N3" s="2127"/>
      <c r="O3" s="2160"/>
      <c r="P3" s="121" t="s">
        <v>148</v>
      </c>
      <c r="Q3" s="122"/>
      <c r="R3" s="122"/>
      <c r="S3" s="2043">
        <f>V34</f>
        <v>0</v>
      </c>
      <c r="T3" s="2043"/>
      <c r="U3" s="2044"/>
      <c r="V3" s="3030"/>
      <c r="W3" s="3031"/>
      <c r="X3" s="3032"/>
      <c r="Y3" s="1098"/>
      <c r="Z3" s="1171"/>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085" t="s">
        <v>294</v>
      </c>
      <c r="B4" s="2085"/>
      <c r="C4" s="278" t="s">
        <v>449</v>
      </c>
      <c r="D4" s="3008"/>
      <c r="E4" s="3008"/>
      <c r="F4" s="3008"/>
      <c r="G4" s="3008"/>
      <c r="H4" s="3008"/>
      <c r="I4" s="3008"/>
      <c r="J4" s="3008"/>
      <c r="K4" s="3009"/>
      <c r="L4" s="2059" t="s">
        <v>164</v>
      </c>
      <c r="M4" s="2060"/>
      <c r="N4" s="3033">
        <f>市内河北!N4</f>
        <v>0</v>
      </c>
      <c r="O4" s="3033"/>
      <c r="P4" s="3033"/>
      <c r="Q4" s="3033"/>
      <c r="R4" s="3033"/>
      <c r="S4" s="3033"/>
      <c r="T4" s="3034"/>
      <c r="U4" s="3036" t="s">
        <v>163</v>
      </c>
      <c r="V4" s="3037"/>
      <c r="W4" s="2512" t="s">
        <v>156</v>
      </c>
      <c r="X4" s="2513"/>
      <c r="Y4" s="1098"/>
      <c r="Z4" s="1327"/>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3006" t="s">
        <v>314</v>
      </c>
      <c r="B5" s="3007"/>
      <c r="C5" s="279" t="s">
        <v>408</v>
      </c>
      <c r="D5" s="3002"/>
      <c r="E5" s="3002"/>
      <c r="F5" s="3002"/>
      <c r="G5" s="1089" t="s">
        <v>588</v>
      </c>
      <c r="H5" s="3002"/>
      <c r="I5" s="3002"/>
      <c r="J5" s="3002"/>
      <c r="K5" s="3003"/>
      <c r="L5" s="2061" t="s">
        <v>359</v>
      </c>
      <c r="M5" s="2062"/>
      <c r="N5" s="3042">
        <f>市内河北!N5</f>
        <v>0</v>
      </c>
      <c r="O5" s="3042"/>
      <c r="P5" s="3042"/>
      <c r="Q5" s="3042"/>
      <c r="R5" s="3042"/>
      <c r="S5" s="3042"/>
      <c r="T5" s="3043"/>
      <c r="U5" s="2148">
        <f>市内河北!U5</f>
        <v>0</v>
      </c>
      <c r="V5" s="2149"/>
      <c r="W5" s="2148">
        <f>市内河北!W5</f>
        <v>0</v>
      </c>
      <c r="X5" s="2150"/>
      <c r="Y5" s="1074"/>
      <c r="Z5" s="1327"/>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5.75" customHeight="1" thickTop="1">
      <c r="A6" s="2993" t="s">
        <v>311</v>
      </c>
      <c r="B6" s="428" t="s">
        <v>312</v>
      </c>
      <c r="C6" s="429" t="s">
        <v>166</v>
      </c>
      <c r="D6" s="3004" t="s">
        <v>167</v>
      </c>
      <c r="E6" s="3005"/>
      <c r="F6" s="430" t="s">
        <v>168</v>
      </c>
      <c r="G6" s="431"/>
      <c r="H6" s="432" t="s">
        <v>169</v>
      </c>
      <c r="I6" s="433"/>
      <c r="J6" s="434" t="s">
        <v>313</v>
      </c>
      <c r="K6" s="429" t="s">
        <v>166</v>
      </c>
      <c r="L6" s="3004" t="s">
        <v>167</v>
      </c>
      <c r="M6" s="3005"/>
      <c r="N6" s="430" t="s">
        <v>168</v>
      </c>
      <c r="O6" s="435"/>
      <c r="P6" s="432" t="s">
        <v>169</v>
      </c>
      <c r="Q6" s="436"/>
      <c r="R6" s="434" t="s">
        <v>313</v>
      </c>
      <c r="S6" s="429" t="s">
        <v>166</v>
      </c>
      <c r="T6" s="3004" t="s">
        <v>167</v>
      </c>
      <c r="U6" s="3005"/>
      <c r="V6" s="430" t="s">
        <v>168</v>
      </c>
      <c r="W6" s="435"/>
      <c r="X6" s="432" t="s">
        <v>169</v>
      </c>
      <c r="Y6" s="1328"/>
      <c r="Z6" s="2992" t="s">
        <v>379</v>
      </c>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23" customFormat="1" ht="15.75" customHeight="1">
      <c r="A7" s="2994"/>
      <c r="B7" s="437">
        <v>1</v>
      </c>
      <c r="C7" s="2989" t="s">
        <v>949</v>
      </c>
      <c r="D7" s="2990"/>
      <c r="E7" s="2990"/>
      <c r="F7" s="2990"/>
      <c r="G7" s="2990"/>
      <c r="H7" s="2991"/>
      <c r="I7" s="441"/>
      <c r="J7" s="437">
        <v>15</v>
      </c>
      <c r="K7" s="442" t="s">
        <v>191</v>
      </c>
      <c r="L7" s="443"/>
      <c r="M7" s="439">
        <v>600</v>
      </c>
      <c r="N7" s="444"/>
      <c r="O7" s="445"/>
      <c r="P7" s="399" t="s">
        <v>894</v>
      </c>
      <c r="Q7" s="446"/>
      <c r="R7" s="437">
        <v>29</v>
      </c>
      <c r="S7" s="438" t="s">
        <v>177</v>
      </c>
      <c r="T7" s="443"/>
      <c r="U7" s="439">
        <v>600</v>
      </c>
      <c r="V7" s="444"/>
      <c r="W7" s="447" t="s">
        <v>160</v>
      </c>
      <c r="X7" s="440" t="s">
        <v>241</v>
      </c>
      <c r="Y7" s="1074"/>
      <c r="Z7" s="2992"/>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row>
    <row r="8" spans="1:157" s="23" customFormat="1" ht="15.75" customHeight="1">
      <c r="A8" s="2994"/>
      <c r="B8" s="448">
        <v>2</v>
      </c>
      <c r="C8" s="449" t="s">
        <v>205</v>
      </c>
      <c r="D8" s="450"/>
      <c r="E8" s="451">
        <v>2050</v>
      </c>
      <c r="F8" s="444"/>
      <c r="G8" s="452" t="s">
        <v>160</v>
      </c>
      <c r="H8" s="908" t="s">
        <v>226</v>
      </c>
      <c r="I8" s="453"/>
      <c r="J8" s="454">
        <v>16</v>
      </c>
      <c r="K8" s="455" t="s">
        <v>192</v>
      </c>
      <c r="L8" s="457"/>
      <c r="M8" s="451">
        <v>800</v>
      </c>
      <c r="N8" s="444"/>
      <c r="O8" s="452"/>
      <c r="P8" s="382" t="s">
        <v>499</v>
      </c>
      <c r="Q8" s="456"/>
      <c r="R8" s="448">
        <v>30</v>
      </c>
      <c r="S8" s="449" t="s">
        <v>178</v>
      </c>
      <c r="T8" s="457"/>
      <c r="U8" s="451">
        <v>700</v>
      </c>
      <c r="V8" s="444"/>
      <c r="W8" s="458" t="s">
        <v>160</v>
      </c>
      <c r="X8" s="267" t="s">
        <v>241</v>
      </c>
      <c r="Y8" s="1074"/>
      <c r="Z8" s="2992"/>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row>
    <row r="9" spans="1:157" s="23" customFormat="1" ht="15.75" customHeight="1">
      <c r="A9" s="2994"/>
      <c r="B9" s="448">
        <v>3</v>
      </c>
      <c r="C9" s="449" t="s">
        <v>206</v>
      </c>
      <c r="D9" s="450"/>
      <c r="E9" s="451">
        <v>850</v>
      </c>
      <c r="F9" s="444"/>
      <c r="G9" s="452"/>
      <c r="H9" s="908" t="s">
        <v>226</v>
      </c>
      <c r="I9" s="453"/>
      <c r="J9" s="454">
        <v>17</v>
      </c>
      <c r="K9" s="2081" t="s">
        <v>850</v>
      </c>
      <c r="L9" s="2082"/>
      <c r="M9" s="2082"/>
      <c r="N9" s="2082"/>
      <c r="O9" s="2082"/>
      <c r="P9" s="2083"/>
      <c r="Q9" s="456"/>
      <c r="R9" s="448">
        <v>31</v>
      </c>
      <c r="S9" s="449" t="s">
        <v>179</v>
      </c>
      <c r="T9" s="457"/>
      <c r="U9" s="451">
        <v>400</v>
      </c>
      <c r="V9" s="444"/>
      <c r="W9" s="458"/>
      <c r="X9" s="267" t="s">
        <v>241</v>
      </c>
      <c r="Y9" s="1074"/>
      <c r="Z9" s="2992"/>
      <c r="AA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row>
    <row r="10" spans="1:157" s="23" customFormat="1" ht="15.75" customHeight="1">
      <c r="A10" s="2994"/>
      <c r="B10" s="448">
        <v>4</v>
      </c>
      <c r="C10" s="449" t="s">
        <v>207</v>
      </c>
      <c r="D10" s="450"/>
      <c r="E10" s="451">
        <v>750</v>
      </c>
      <c r="F10" s="444"/>
      <c r="G10" s="452"/>
      <c r="H10" s="908" t="s">
        <v>226</v>
      </c>
      <c r="I10" s="453"/>
      <c r="J10" s="454">
        <v>18</v>
      </c>
      <c r="K10" s="455" t="s">
        <v>193</v>
      </c>
      <c r="L10" s="457"/>
      <c r="M10" s="451">
        <v>1150</v>
      </c>
      <c r="N10" s="444"/>
      <c r="O10" s="452"/>
      <c r="P10" s="382" t="s">
        <v>851</v>
      </c>
      <c r="Q10" s="456"/>
      <c r="R10" s="448">
        <v>32</v>
      </c>
      <c r="S10" s="449" t="s">
        <v>180</v>
      </c>
      <c r="T10" s="457"/>
      <c r="U10" s="451">
        <v>950</v>
      </c>
      <c r="V10" s="444"/>
      <c r="W10" s="458"/>
      <c r="X10" s="267" t="s">
        <v>241</v>
      </c>
      <c r="Y10" s="1329"/>
      <c r="Z10" s="2992"/>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row>
    <row r="11" spans="1:157" s="23" customFormat="1" ht="15.75" customHeight="1">
      <c r="A11" s="2994"/>
      <c r="B11" s="448">
        <v>5</v>
      </c>
      <c r="C11" s="449" t="s">
        <v>208</v>
      </c>
      <c r="D11" s="450"/>
      <c r="E11" s="451">
        <v>850</v>
      </c>
      <c r="F11" s="444"/>
      <c r="G11" s="452"/>
      <c r="H11" s="908" t="s">
        <v>226</v>
      </c>
      <c r="I11" s="453"/>
      <c r="J11" s="454">
        <v>19</v>
      </c>
      <c r="K11" s="455" t="s">
        <v>194</v>
      </c>
      <c r="L11" s="449"/>
      <c r="M11" s="451">
        <v>1100</v>
      </c>
      <c r="N11" s="444"/>
      <c r="O11" s="452"/>
      <c r="P11" s="382" t="s">
        <v>685</v>
      </c>
      <c r="Q11" s="456"/>
      <c r="R11" s="448">
        <v>33</v>
      </c>
      <c r="S11" s="2040" t="s">
        <v>754</v>
      </c>
      <c r="T11" s="2041"/>
      <c r="U11" s="2041"/>
      <c r="V11" s="2041"/>
      <c r="W11" s="2041"/>
      <c r="X11" s="2042"/>
      <c r="Y11" s="221"/>
      <c r="Z11" s="2992"/>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row>
    <row r="12" spans="1:157" s="23" customFormat="1" ht="15.75" customHeight="1">
      <c r="A12" s="2994"/>
      <c r="B12" s="448">
        <v>6</v>
      </c>
      <c r="C12" s="449" t="s">
        <v>209</v>
      </c>
      <c r="D12" s="450"/>
      <c r="E12" s="451">
        <v>1700</v>
      </c>
      <c r="F12" s="444"/>
      <c r="G12" s="452"/>
      <c r="H12" s="908" t="s">
        <v>226</v>
      </c>
      <c r="I12" s="453"/>
      <c r="J12" s="454">
        <v>20</v>
      </c>
      <c r="K12" s="3046" t="s">
        <v>684</v>
      </c>
      <c r="L12" s="3047"/>
      <c r="M12" s="3047"/>
      <c r="N12" s="3047"/>
      <c r="O12" s="3047"/>
      <c r="P12" s="3048"/>
      <c r="Q12" s="456"/>
      <c r="R12" s="448">
        <v>34</v>
      </c>
      <c r="S12" s="1732" t="s">
        <v>755</v>
      </c>
      <c r="T12" s="457"/>
      <c r="U12" s="451">
        <v>850</v>
      </c>
      <c r="V12" s="444"/>
      <c r="W12" s="458"/>
      <c r="X12" s="267" t="s">
        <v>241</v>
      </c>
      <c r="Y12" s="1074"/>
      <c r="Z12" s="2992"/>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row>
    <row r="13" spans="1:157" s="23" customFormat="1" ht="15.75" customHeight="1">
      <c r="A13" s="2994"/>
      <c r="B13" s="448">
        <v>7</v>
      </c>
      <c r="C13" s="449" t="s">
        <v>662</v>
      </c>
      <c r="D13" s="450"/>
      <c r="E13" s="451">
        <v>900</v>
      </c>
      <c r="F13" s="444"/>
      <c r="G13" s="452"/>
      <c r="H13" s="908" t="s">
        <v>240</v>
      </c>
      <c r="I13" s="453"/>
      <c r="J13" s="454">
        <v>21</v>
      </c>
      <c r="K13" s="455" t="s">
        <v>196</v>
      </c>
      <c r="L13" s="449"/>
      <c r="M13" s="451">
        <v>1050</v>
      </c>
      <c r="N13" s="444"/>
      <c r="O13" s="452"/>
      <c r="P13" s="267" t="s">
        <v>498</v>
      </c>
      <c r="Q13" s="456"/>
      <c r="R13" s="448">
        <v>35</v>
      </c>
      <c r="S13" s="449" t="s">
        <v>182</v>
      </c>
      <c r="T13" s="457"/>
      <c r="U13" s="451">
        <v>500</v>
      </c>
      <c r="V13" s="444"/>
      <c r="W13" s="458"/>
      <c r="X13" s="267" t="s">
        <v>244</v>
      </c>
      <c r="Y13" s="1074"/>
      <c r="Z13" s="2992"/>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row>
    <row r="14" spans="1:157" s="23" customFormat="1" ht="15.75" customHeight="1">
      <c r="A14" s="2994"/>
      <c r="B14" s="448">
        <v>8</v>
      </c>
      <c r="C14" s="3014" t="s">
        <v>663</v>
      </c>
      <c r="D14" s="3015"/>
      <c r="E14" s="3015"/>
      <c r="F14" s="3015"/>
      <c r="G14" s="3015"/>
      <c r="H14" s="3016"/>
      <c r="I14" s="453"/>
      <c r="J14" s="454">
        <v>22</v>
      </c>
      <c r="K14" s="455" t="s">
        <v>197</v>
      </c>
      <c r="L14" s="449"/>
      <c r="M14" s="451">
        <v>750</v>
      </c>
      <c r="N14" s="444"/>
      <c r="O14" s="452"/>
      <c r="P14" s="382" t="s">
        <v>500</v>
      </c>
      <c r="Q14" s="456"/>
      <c r="R14" s="448">
        <v>36</v>
      </c>
      <c r="S14" s="449" t="s">
        <v>183</v>
      </c>
      <c r="T14" s="457"/>
      <c r="U14" s="451">
        <v>1000</v>
      </c>
      <c r="V14" s="444"/>
      <c r="W14" s="452" t="s">
        <v>160</v>
      </c>
      <c r="X14" s="267" t="s">
        <v>231</v>
      </c>
      <c r="Y14" s="1074"/>
      <c r="Z14" s="2998" t="s">
        <v>378</v>
      </c>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row>
    <row r="15" spans="1:157" s="23" customFormat="1" ht="15.75" customHeight="1">
      <c r="A15" s="2994"/>
      <c r="B15" s="448">
        <v>9</v>
      </c>
      <c r="C15" s="449" t="s">
        <v>135</v>
      </c>
      <c r="D15" s="450"/>
      <c r="E15" s="451">
        <v>1150</v>
      </c>
      <c r="F15" s="444"/>
      <c r="G15" s="452"/>
      <c r="H15" s="908" t="s">
        <v>242</v>
      </c>
      <c r="I15" s="453"/>
      <c r="J15" s="454">
        <v>23</v>
      </c>
      <c r="K15" s="455" t="s">
        <v>198</v>
      </c>
      <c r="L15" s="449"/>
      <c r="M15" s="451">
        <v>300</v>
      </c>
      <c r="N15" s="444"/>
      <c r="O15" s="461"/>
      <c r="P15" s="382" t="s">
        <v>500</v>
      </c>
      <c r="Q15" s="456"/>
      <c r="R15" s="448">
        <v>37</v>
      </c>
      <c r="S15" s="449" t="s">
        <v>255</v>
      </c>
      <c r="T15" s="457"/>
      <c r="U15" s="451">
        <v>450</v>
      </c>
      <c r="V15" s="444"/>
      <c r="W15" s="458"/>
      <c r="X15" s="267" t="s">
        <v>770</v>
      </c>
      <c r="Y15" s="1074"/>
      <c r="Z15" s="2998"/>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row>
    <row r="16" spans="1:157" s="23" customFormat="1" ht="15.75" customHeight="1">
      <c r="A16" s="2994"/>
      <c r="B16" s="448">
        <v>10</v>
      </c>
      <c r="C16" s="3014" t="s">
        <v>653</v>
      </c>
      <c r="D16" s="3015"/>
      <c r="E16" s="3015"/>
      <c r="F16" s="3015"/>
      <c r="G16" s="3015"/>
      <c r="H16" s="3016"/>
      <c r="I16" s="453"/>
      <c r="J16" s="454">
        <v>24</v>
      </c>
      <c r="K16" s="455" t="s">
        <v>199</v>
      </c>
      <c r="L16" s="449"/>
      <c r="M16" s="451">
        <v>800</v>
      </c>
      <c r="N16" s="444"/>
      <c r="O16" s="452"/>
      <c r="P16" s="382" t="s">
        <v>501</v>
      </c>
      <c r="Q16" s="456"/>
      <c r="R16" s="448">
        <v>38</v>
      </c>
      <c r="S16" s="455" t="s">
        <v>203</v>
      </c>
      <c r="T16" s="457"/>
      <c r="U16" s="451">
        <v>350</v>
      </c>
      <c r="V16" s="444"/>
      <c r="W16" s="452"/>
      <c r="X16" s="382" t="s">
        <v>226</v>
      </c>
      <c r="Y16" s="1074"/>
      <c r="Z16" s="2998"/>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row>
    <row r="17" spans="1:157" s="23" customFormat="1" ht="15.75" customHeight="1">
      <c r="A17" s="2994"/>
      <c r="B17" s="448">
        <v>11</v>
      </c>
      <c r="C17" s="232" t="s">
        <v>188</v>
      </c>
      <c r="D17" s="462"/>
      <c r="E17" s="451">
        <v>800</v>
      </c>
      <c r="F17" s="444"/>
      <c r="G17" s="463" t="s">
        <v>160</v>
      </c>
      <c r="H17" s="908" t="s">
        <v>236</v>
      </c>
      <c r="I17" s="453"/>
      <c r="J17" s="454">
        <v>25</v>
      </c>
      <c r="K17" s="449" t="s">
        <v>173</v>
      </c>
      <c r="L17" s="464"/>
      <c r="M17" s="451">
        <v>1000</v>
      </c>
      <c r="N17" s="444"/>
      <c r="O17" s="465"/>
      <c r="P17" s="267" t="s">
        <v>502</v>
      </c>
      <c r="Q17" s="456"/>
      <c r="R17" s="448"/>
      <c r="S17" s="449"/>
      <c r="T17" s="457"/>
      <c r="U17" s="451"/>
      <c r="V17" s="1322"/>
      <c r="W17" s="458"/>
      <c r="X17" s="267"/>
      <c r="Y17" s="1074"/>
      <c r="Z17" s="2998"/>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row>
    <row r="18" spans="1:157" s="23" customFormat="1" ht="15.75" customHeight="1">
      <c r="A18" s="2994"/>
      <c r="B18" s="459">
        <v>12</v>
      </c>
      <c r="C18" s="467" t="s">
        <v>189</v>
      </c>
      <c r="D18" s="462"/>
      <c r="E18" s="451">
        <v>200</v>
      </c>
      <c r="F18" s="444"/>
      <c r="G18" s="452" t="s">
        <v>160</v>
      </c>
      <c r="H18" s="921" t="s">
        <v>228</v>
      </c>
      <c r="I18" s="453"/>
      <c r="J18" s="454">
        <v>26</v>
      </c>
      <c r="K18" s="2999" t="s">
        <v>686</v>
      </c>
      <c r="L18" s="3000"/>
      <c r="M18" s="3000"/>
      <c r="N18" s="3000"/>
      <c r="O18" s="3000"/>
      <c r="P18" s="3001"/>
      <c r="Q18" s="456"/>
      <c r="R18" s="448"/>
      <c r="S18" s="449"/>
      <c r="T18" s="457"/>
      <c r="U18" s="451"/>
      <c r="V18" s="1322"/>
      <c r="W18" s="466"/>
      <c r="X18" s="267"/>
      <c r="Y18" s="1074"/>
      <c r="Z18" s="2998"/>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row>
    <row r="19" spans="1:157" s="23" customFormat="1" ht="15.75" customHeight="1" thickBot="1">
      <c r="A19" s="2994"/>
      <c r="B19" s="448">
        <v>13</v>
      </c>
      <c r="C19" s="2999" t="s">
        <v>645</v>
      </c>
      <c r="D19" s="3000"/>
      <c r="E19" s="3000"/>
      <c r="F19" s="3000"/>
      <c r="G19" s="3000"/>
      <c r="H19" s="3001"/>
      <c r="I19" s="453"/>
      <c r="J19" s="454">
        <v>27</v>
      </c>
      <c r="K19" s="449" t="s">
        <v>175</v>
      </c>
      <c r="L19" s="464"/>
      <c r="M19" s="451">
        <v>1100</v>
      </c>
      <c r="N19" s="444"/>
      <c r="O19" s="468" t="s">
        <v>160</v>
      </c>
      <c r="P19" s="267" t="s">
        <v>503</v>
      </c>
      <c r="Q19" s="456"/>
      <c r="R19" s="1479"/>
      <c r="S19" s="1480"/>
      <c r="T19" s="1481"/>
      <c r="U19" s="1482"/>
      <c r="V19" s="1324"/>
      <c r="W19" s="1758"/>
      <c r="X19" s="1043"/>
      <c r="Y19" s="1074"/>
      <c r="Z19" s="2998"/>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row>
    <row r="20" spans="1:157" s="23" customFormat="1" ht="15.75" customHeight="1" thickTop="1" thickBot="1">
      <c r="A20" s="2995"/>
      <c r="B20" s="470">
        <v>14</v>
      </c>
      <c r="C20" s="476" t="s">
        <v>190</v>
      </c>
      <c r="D20" s="472"/>
      <c r="E20" s="473">
        <v>850</v>
      </c>
      <c r="F20" s="474"/>
      <c r="G20" s="477"/>
      <c r="H20" s="922" t="s">
        <v>226</v>
      </c>
      <c r="I20" s="453"/>
      <c r="J20" s="478">
        <v>28</v>
      </c>
      <c r="K20" s="471" t="s">
        <v>176</v>
      </c>
      <c r="L20" s="472"/>
      <c r="M20" s="473">
        <v>700</v>
      </c>
      <c r="N20" s="474"/>
      <c r="O20" s="479" t="s">
        <v>160</v>
      </c>
      <c r="P20" s="475" t="s">
        <v>504</v>
      </c>
      <c r="Q20" s="469"/>
      <c r="R20" s="2996" t="s">
        <v>184</v>
      </c>
      <c r="S20" s="2997"/>
      <c r="T20" s="3020">
        <f>SUM(E7:E20,M7:M20,U7:U20)</f>
        <v>25250</v>
      </c>
      <c r="U20" s="2039"/>
      <c r="V20" s="1326">
        <f>SUM(F7:F20,N7:N20,V7:V19)</f>
        <v>0</v>
      </c>
      <c r="W20" s="1759"/>
      <c r="X20" s="1760"/>
      <c r="Y20" s="1074"/>
      <c r="Z20" s="2998"/>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row>
    <row r="21" spans="1:157" s="23" customFormat="1" ht="6" customHeight="1" thickTop="1" thickBot="1">
      <c r="A21" s="144"/>
      <c r="B21" s="480"/>
      <c r="C21" s="480"/>
      <c r="D21" s="480"/>
      <c r="E21" s="481"/>
      <c r="F21" s="482"/>
      <c r="G21" s="483"/>
      <c r="H21" s="484"/>
      <c r="I21" s="485"/>
      <c r="J21" s="486"/>
      <c r="K21" s="486"/>
      <c r="L21" s="487"/>
      <c r="M21" s="488"/>
      <c r="N21" s="482"/>
      <c r="O21" s="489" t="s">
        <v>160</v>
      </c>
      <c r="P21" s="490"/>
      <c r="Q21" s="491"/>
      <c r="R21" s="453"/>
      <c r="S21" s="446"/>
      <c r="T21" s="508"/>
      <c r="U21" s="509"/>
      <c r="V21" s="492"/>
      <c r="W21" s="489"/>
      <c r="X21" s="484"/>
      <c r="Y21" s="1074"/>
      <c r="Z21" s="1327"/>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row>
    <row r="22" spans="1:157" s="23" customFormat="1" ht="15.75" customHeight="1" thickTop="1" thickBot="1">
      <c r="A22" s="3010" t="s">
        <v>380</v>
      </c>
      <c r="B22" s="871">
        <v>50</v>
      </c>
      <c r="C22" s="438" t="s">
        <v>212</v>
      </c>
      <c r="D22" s="443"/>
      <c r="E22" s="439">
        <v>150</v>
      </c>
      <c r="F22" s="493"/>
      <c r="G22" s="445" t="s">
        <v>386</v>
      </c>
      <c r="H22" s="440" t="s">
        <v>228</v>
      </c>
      <c r="I22" s="453"/>
      <c r="J22" s="494">
        <v>63</v>
      </c>
      <c r="K22" s="442" t="s">
        <v>405</v>
      </c>
      <c r="L22" s="443"/>
      <c r="M22" s="439">
        <v>300</v>
      </c>
      <c r="N22" s="493"/>
      <c r="O22" s="445" t="s">
        <v>387</v>
      </c>
      <c r="P22" s="399" t="s">
        <v>241</v>
      </c>
      <c r="Q22" s="456"/>
      <c r="R22" s="3038" t="s">
        <v>459</v>
      </c>
      <c r="S22" s="3039"/>
      <c r="T22" s="3039"/>
      <c r="U22" s="3039"/>
      <c r="V22" s="3040"/>
      <c r="W22" s="3039"/>
      <c r="X22" s="3041"/>
      <c r="Y22" s="1074"/>
      <c r="Z22" s="1327"/>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row>
    <row r="23" spans="1:157" s="23" customFormat="1" ht="15.75" customHeight="1" thickTop="1">
      <c r="A23" s="3011"/>
      <c r="B23" s="740">
        <v>51</v>
      </c>
      <c r="C23" s="449" t="s">
        <v>213</v>
      </c>
      <c r="D23" s="457"/>
      <c r="E23" s="451">
        <v>270</v>
      </c>
      <c r="F23" s="444"/>
      <c r="G23" s="452" t="s">
        <v>160</v>
      </c>
      <c r="H23" s="267" t="s">
        <v>228</v>
      </c>
      <c r="I23" s="453"/>
      <c r="J23" s="495">
        <v>64</v>
      </c>
      <c r="K23" s="455" t="s">
        <v>202</v>
      </c>
      <c r="L23" s="457"/>
      <c r="M23" s="451">
        <v>250</v>
      </c>
      <c r="N23" s="444"/>
      <c r="O23" s="452" t="s">
        <v>160</v>
      </c>
      <c r="P23" s="382" t="s">
        <v>226</v>
      </c>
      <c r="Q23" s="456"/>
      <c r="R23" s="497"/>
      <c r="S23" s="449" t="s">
        <v>447</v>
      </c>
      <c r="T23" s="457"/>
      <c r="U23" s="949" t="s">
        <v>360</v>
      </c>
      <c r="V23" s="1323" t="s">
        <v>360</v>
      </c>
      <c r="W23" s="452"/>
      <c r="X23" s="267"/>
      <c r="Y23" s="1074"/>
      <c r="Z23" s="1327"/>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row>
    <row r="24" spans="1:157" s="23" customFormat="1" ht="15.75" customHeight="1">
      <c r="A24" s="3011"/>
      <c r="B24" s="740">
        <v>52</v>
      </c>
      <c r="C24" s="2056" t="s">
        <v>793</v>
      </c>
      <c r="D24" s="2057"/>
      <c r="E24" s="2057"/>
      <c r="F24" s="2057"/>
      <c r="G24" s="2057"/>
      <c r="H24" s="3013"/>
      <c r="I24" s="453"/>
      <c r="J24" s="495">
        <v>65</v>
      </c>
      <c r="K24" s="3021" t="s">
        <v>816</v>
      </c>
      <c r="L24" s="3022"/>
      <c r="M24" s="3022"/>
      <c r="N24" s="3022"/>
      <c r="O24" s="3022"/>
      <c r="P24" s="3023"/>
      <c r="Q24" s="498"/>
      <c r="R24" s="497"/>
      <c r="S24" s="449" t="s">
        <v>381</v>
      </c>
      <c r="T24" s="457"/>
      <c r="U24" s="949" t="s">
        <v>360</v>
      </c>
      <c r="V24" s="1320" t="s">
        <v>360</v>
      </c>
      <c r="W24" s="452"/>
      <c r="X24" s="267"/>
      <c r="Y24" s="1074"/>
      <c r="Z24" s="1327"/>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row>
    <row r="25" spans="1:157" s="23" customFormat="1" ht="15.75" customHeight="1">
      <c r="A25" s="3011"/>
      <c r="B25" s="740">
        <v>53</v>
      </c>
      <c r="C25" s="449" t="s">
        <v>759</v>
      </c>
      <c r="D25" s="457"/>
      <c r="E25" s="451">
        <v>240</v>
      </c>
      <c r="F25" s="444"/>
      <c r="G25" s="452" t="s">
        <v>160</v>
      </c>
      <c r="H25" s="267" t="s">
        <v>234</v>
      </c>
      <c r="I25" s="453"/>
      <c r="J25" s="495">
        <v>66</v>
      </c>
      <c r="K25" s="455" t="s">
        <v>204</v>
      </c>
      <c r="L25" s="457"/>
      <c r="M25" s="451">
        <v>300</v>
      </c>
      <c r="N25" s="444"/>
      <c r="O25" s="452" t="s">
        <v>160</v>
      </c>
      <c r="P25" s="382" t="s">
        <v>226</v>
      </c>
      <c r="Q25" s="498"/>
      <c r="R25" s="497"/>
      <c r="S25" s="449" t="s">
        <v>382</v>
      </c>
      <c r="T25" s="464"/>
      <c r="U25" s="949" t="s">
        <v>360</v>
      </c>
      <c r="V25" s="1320" t="s">
        <v>360</v>
      </c>
      <c r="W25" s="452"/>
      <c r="X25" s="267"/>
      <c r="Y25" s="1074"/>
      <c r="Z25" s="1327"/>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row>
    <row r="26" spans="1:157" s="23" customFormat="1" ht="15.75" customHeight="1">
      <c r="A26" s="3011"/>
      <c r="B26" s="740">
        <v>54</v>
      </c>
      <c r="C26" s="449" t="s">
        <v>214</v>
      </c>
      <c r="D26" s="457"/>
      <c r="E26" s="451">
        <v>450</v>
      </c>
      <c r="F26" s="444"/>
      <c r="G26" s="452" t="s">
        <v>160</v>
      </c>
      <c r="H26" s="267" t="s">
        <v>228</v>
      </c>
      <c r="I26" s="453"/>
      <c r="J26" s="495">
        <v>67</v>
      </c>
      <c r="K26" s="449" t="s">
        <v>575</v>
      </c>
      <c r="L26" s="457"/>
      <c r="M26" s="949" t="s">
        <v>360</v>
      </c>
      <c r="N26" s="1320" t="s">
        <v>360</v>
      </c>
      <c r="O26" s="452" t="s">
        <v>160</v>
      </c>
      <c r="P26" s="267"/>
      <c r="Q26" s="498"/>
      <c r="R26" s="497"/>
      <c r="S26" s="449" t="s">
        <v>383</v>
      </c>
      <c r="T26" s="513"/>
      <c r="U26" s="1654">
        <v>250</v>
      </c>
      <c r="V26" s="1655"/>
      <c r="W26" s="1656"/>
      <c r="X26" s="267" t="s">
        <v>460</v>
      </c>
      <c r="Y26" s="1074"/>
      <c r="Z26" s="1327"/>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row>
    <row r="27" spans="1:157" s="23" customFormat="1" ht="15.75" customHeight="1">
      <c r="A27" s="3011"/>
      <c r="B27" s="740">
        <v>55</v>
      </c>
      <c r="C27" s="449" t="s">
        <v>215</v>
      </c>
      <c r="D27" s="457"/>
      <c r="E27" s="451">
        <v>250</v>
      </c>
      <c r="F27" s="444"/>
      <c r="G27" s="452" t="s">
        <v>160</v>
      </c>
      <c r="H27" s="267" t="s">
        <v>250</v>
      </c>
      <c r="I27" s="453"/>
      <c r="J27" s="495">
        <v>68</v>
      </c>
      <c r="K27" s="449" t="s">
        <v>904</v>
      </c>
      <c r="L27" s="1911"/>
      <c r="M27" s="451">
        <v>250</v>
      </c>
      <c r="N27" s="514"/>
      <c r="O27" s="452" t="s">
        <v>160</v>
      </c>
      <c r="P27" s="382" t="s">
        <v>296</v>
      </c>
      <c r="Q27" s="498"/>
      <c r="R27" s="497"/>
      <c r="S27" s="449" t="s">
        <v>385</v>
      </c>
      <c r="T27" s="513"/>
      <c r="U27" s="1654">
        <v>70</v>
      </c>
      <c r="V27" s="1655"/>
      <c r="W27" s="1657"/>
      <c r="X27" s="267" t="s">
        <v>460</v>
      </c>
      <c r="Y27" s="1074"/>
      <c r="Z27" s="1327"/>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row>
    <row r="28" spans="1:157" s="23" customFormat="1" ht="15.75" customHeight="1">
      <c r="A28" s="3011"/>
      <c r="B28" s="740">
        <v>56</v>
      </c>
      <c r="C28" s="232" t="s">
        <v>216</v>
      </c>
      <c r="D28" s="462"/>
      <c r="E28" s="949" t="s">
        <v>360</v>
      </c>
      <c r="F28" s="1320" t="s">
        <v>360</v>
      </c>
      <c r="G28" s="452"/>
      <c r="H28" s="460"/>
      <c r="I28" s="453"/>
      <c r="J28" s="495">
        <v>69</v>
      </c>
      <c r="K28" s="499" t="s">
        <v>580</v>
      </c>
      <c r="L28" s="457"/>
      <c r="M28" s="451">
        <v>400</v>
      </c>
      <c r="N28" s="514"/>
      <c r="O28" s="452" t="s">
        <v>160</v>
      </c>
      <c r="P28" s="382" t="s">
        <v>226</v>
      </c>
      <c r="Q28" s="498"/>
      <c r="R28" s="497"/>
      <c r="S28" s="3024" t="s">
        <v>909</v>
      </c>
      <c r="T28" s="3025"/>
      <c r="U28" s="3025"/>
      <c r="V28" s="3025"/>
      <c r="W28" s="3025"/>
      <c r="X28" s="3026"/>
      <c r="Y28" s="1074"/>
      <c r="Z28" s="1327"/>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row>
    <row r="29" spans="1:157" s="23" customFormat="1" ht="15.75" customHeight="1">
      <c r="A29" s="3011"/>
      <c r="B29" s="98">
        <v>57</v>
      </c>
      <c r="C29" s="2075" t="s">
        <v>951</v>
      </c>
      <c r="D29" s="2076"/>
      <c r="E29" s="2076"/>
      <c r="F29" s="2076"/>
      <c r="G29" s="2076"/>
      <c r="H29" s="2077"/>
      <c r="I29" s="453"/>
      <c r="J29" s="497">
        <v>70</v>
      </c>
      <c r="K29" s="232" t="s">
        <v>765</v>
      </c>
      <c r="L29" s="462"/>
      <c r="M29" s="451">
        <v>750</v>
      </c>
      <c r="N29" s="514"/>
      <c r="O29" s="452" t="s">
        <v>160</v>
      </c>
      <c r="P29" s="267" t="s">
        <v>241</v>
      </c>
      <c r="Q29" s="498"/>
      <c r="R29" s="497"/>
      <c r="S29" s="449" t="s">
        <v>910</v>
      </c>
      <c r="T29" s="1909"/>
      <c r="U29" s="1910">
        <v>250</v>
      </c>
      <c r="V29" s="1655"/>
      <c r="W29" s="510"/>
      <c r="X29" s="267" t="s">
        <v>296</v>
      </c>
      <c r="Y29" s="1074"/>
      <c r="Z29" s="1327"/>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5.75" customHeight="1">
      <c r="A30" s="3011"/>
      <c r="B30" s="747">
        <v>58</v>
      </c>
      <c r="C30" s="499" t="s">
        <v>950</v>
      </c>
      <c r="D30" s="457"/>
      <c r="E30" s="451">
        <v>450</v>
      </c>
      <c r="F30" s="444"/>
      <c r="G30" s="452" t="s">
        <v>160</v>
      </c>
      <c r="H30" s="267" t="s">
        <v>246</v>
      </c>
      <c r="I30" s="453"/>
      <c r="J30" s="497">
        <v>71</v>
      </c>
      <c r="K30" s="232" t="s">
        <v>185</v>
      </c>
      <c r="L30" s="462"/>
      <c r="M30" s="451">
        <v>400</v>
      </c>
      <c r="N30" s="444"/>
      <c r="O30" s="452" t="s">
        <v>160</v>
      </c>
      <c r="P30" s="267" t="s">
        <v>228</v>
      </c>
      <c r="Q30" s="498"/>
      <c r="R30" s="497"/>
      <c r="S30" s="449" t="s">
        <v>384</v>
      </c>
      <c r="T30" s="464"/>
      <c r="U30" s="1654">
        <v>150</v>
      </c>
      <c r="V30" s="1658">
        <v>0</v>
      </c>
      <c r="W30" s="1657"/>
      <c r="X30" s="267" t="s">
        <v>296</v>
      </c>
      <c r="Y30" s="1074"/>
      <c r="Z30" s="1327"/>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5.75" customHeight="1">
      <c r="A31" s="3011"/>
      <c r="B31" s="1472">
        <v>59</v>
      </c>
      <c r="C31" s="455" t="s">
        <v>200</v>
      </c>
      <c r="D31" s="457"/>
      <c r="E31" s="451">
        <v>350</v>
      </c>
      <c r="F31" s="444"/>
      <c r="G31" s="452" t="s">
        <v>160</v>
      </c>
      <c r="H31" s="382" t="s">
        <v>242</v>
      </c>
      <c r="I31" s="453"/>
      <c r="J31" s="497">
        <v>72</v>
      </c>
      <c r="K31" s="232" t="s">
        <v>790</v>
      </c>
      <c r="L31" s="1801"/>
      <c r="M31" s="451">
        <v>450</v>
      </c>
      <c r="N31" s="444"/>
      <c r="O31" s="452"/>
      <c r="P31" s="267" t="s">
        <v>228</v>
      </c>
      <c r="Q31" s="498"/>
      <c r="R31" s="511"/>
      <c r="S31" s="510"/>
      <c r="T31" s="464"/>
      <c r="U31" s="451"/>
      <c r="V31" s="1324"/>
      <c r="W31" s="466"/>
      <c r="X31" s="267"/>
      <c r="Y31" s="1074"/>
      <c r="Z31" s="1327"/>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5.75" customHeight="1" thickBot="1">
      <c r="A32" s="3011"/>
      <c r="B32" s="1483">
        <v>60</v>
      </c>
      <c r="C32" s="455" t="s">
        <v>201</v>
      </c>
      <c r="D32" s="457"/>
      <c r="E32" s="451">
        <v>250</v>
      </c>
      <c r="F32" s="444"/>
      <c r="G32" s="452" t="s">
        <v>160</v>
      </c>
      <c r="H32" s="382" t="s">
        <v>244</v>
      </c>
      <c r="I32" s="453"/>
      <c r="J32" s="497">
        <v>73</v>
      </c>
      <c r="K32" s="232" t="s">
        <v>308</v>
      </c>
      <c r="L32" s="462"/>
      <c r="M32" s="451">
        <v>150</v>
      </c>
      <c r="N32" s="444"/>
      <c r="O32" s="466" t="s">
        <v>160</v>
      </c>
      <c r="P32" s="267" t="s">
        <v>309</v>
      </c>
      <c r="Q32" s="498"/>
      <c r="R32" s="512"/>
      <c r="S32" s="506"/>
      <c r="T32" s="332"/>
      <c r="U32" s="507"/>
      <c r="V32" s="1325"/>
      <c r="W32" s="489"/>
      <c r="X32" s="351"/>
      <c r="Y32" s="1074"/>
      <c r="Z32" s="1327"/>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75" customHeight="1" thickTop="1" thickBot="1">
      <c r="A33" s="3011"/>
      <c r="B33" s="495">
        <v>61</v>
      </c>
      <c r="C33" s="455" t="s">
        <v>159</v>
      </c>
      <c r="D33" s="457"/>
      <c r="E33" s="451">
        <v>1400</v>
      </c>
      <c r="F33" s="444"/>
      <c r="G33" s="496" t="s">
        <v>160</v>
      </c>
      <c r="H33" s="382" t="s">
        <v>244</v>
      </c>
      <c r="I33" s="453"/>
      <c r="J33" s="497"/>
      <c r="K33" s="232"/>
      <c r="L33" s="462"/>
      <c r="M33" s="451"/>
      <c r="N33" s="444"/>
      <c r="O33" s="466"/>
      <c r="P33" s="267"/>
      <c r="Q33" s="453"/>
      <c r="R33" s="2996" t="s">
        <v>184</v>
      </c>
      <c r="S33" s="3035"/>
      <c r="T33" s="2038">
        <f>SUM(E22:E34,M22:M34,U23:U32)</f>
        <v>7780</v>
      </c>
      <c r="U33" s="2039"/>
      <c r="V33" s="1326">
        <f>SUM(F22:F34,N22:N34,V23:V32)</f>
        <v>0</v>
      </c>
      <c r="W33" s="485"/>
      <c r="X33" s="500"/>
      <c r="Y33" s="1074"/>
      <c r="Z33" s="1327"/>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75" customHeight="1" thickTop="1" thickBot="1">
      <c r="A34" s="3012"/>
      <c r="B34" s="502">
        <v>62</v>
      </c>
      <c r="C34" s="3017" t="s">
        <v>819</v>
      </c>
      <c r="D34" s="3018"/>
      <c r="E34" s="3018"/>
      <c r="F34" s="3018"/>
      <c r="G34" s="3018"/>
      <c r="H34" s="3019"/>
      <c r="I34" s="501"/>
      <c r="J34" s="502"/>
      <c r="K34" s="529"/>
      <c r="L34" s="528"/>
      <c r="M34" s="473"/>
      <c r="N34" s="1321"/>
      <c r="O34" s="477"/>
      <c r="P34" s="475"/>
      <c r="Q34" s="503"/>
      <c r="R34" s="3044" t="s">
        <v>186</v>
      </c>
      <c r="S34" s="3045"/>
      <c r="T34" s="2038">
        <f>SUM(T20,T33)</f>
        <v>33030</v>
      </c>
      <c r="U34" s="2039"/>
      <c r="V34" s="1326">
        <f>SUM(V20,V33)</f>
        <v>0</v>
      </c>
      <c r="W34" s="504"/>
      <c r="X34" s="505"/>
      <c r="Y34" s="1074"/>
      <c r="Z34" s="1327"/>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thickTop="1">
      <c r="A35" s="86" t="s">
        <v>657</v>
      </c>
      <c r="B35" s="107"/>
      <c r="C35" s="85"/>
      <c r="D35" s="74"/>
      <c r="E35" s="74"/>
      <c r="F35" s="74"/>
      <c r="G35" s="74"/>
      <c r="H35" s="74"/>
      <c r="I35" s="74"/>
      <c r="J35" s="74"/>
      <c r="K35" s="74"/>
      <c r="L35" s="75"/>
      <c r="M35" s="74"/>
      <c r="N35" s="76"/>
      <c r="O35" s="76"/>
      <c r="P35" s="76"/>
      <c r="Q35" s="153"/>
      <c r="R35" s="75"/>
      <c r="S35" s="74"/>
      <c r="T35" s="74"/>
      <c r="U35" s="71"/>
      <c r="V35" s="286"/>
      <c r="W35" s="272"/>
      <c r="X35" s="272"/>
      <c r="Y35" s="1074"/>
      <c r="Z35" s="1074"/>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row>
    <row r="36" spans="1:158" s="23" customFormat="1" ht="15" customHeight="1">
      <c r="A36" s="86" t="s">
        <v>537</v>
      </c>
      <c r="B36" s="107"/>
      <c r="C36" s="85"/>
      <c r="D36" s="74"/>
      <c r="E36" s="74"/>
      <c r="F36" s="74"/>
      <c r="G36" s="74"/>
      <c r="H36" s="74"/>
      <c r="I36" s="74"/>
      <c r="J36" s="74"/>
      <c r="K36" s="74"/>
      <c r="L36" s="75"/>
      <c r="M36" s="74"/>
      <c r="N36" s="76"/>
      <c r="O36" s="76"/>
      <c r="P36" s="76"/>
      <c r="Q36" s="153"/>
      <c r="R36" s="75"/>
      <c r="S36" s="74"/>
      <c r="T36" s="74"/>
      <c r="U36" s="71"/>
      <c r="V36" s="2154" t="s">
        <v>598</v>
      </c>
      <c r="W36" s="2154"/>
      <c r="X36" s="2154"/>
      <c r="Y36" s="1074"/>
      <c r="Z36" s="1074"/>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row>
    <row r="37" spans="1:158" s="23" customFormat="1" ht="15" customHeight="1">
      <c r="A37" s="86" t="s">
        <v>579</v>
      </c>
      <c r="B37" s="107"/>
      <c r="C37" s="85"/>
      <c r="D37" s="74"/>
      <c r="E37" s="74"/>
      <c r="F37" s="74"/>
      <c r="G37" s="74"/>
      <c r="H37" s="86" t="s">
        <v>578</v>
      </c>
      <c r="I37" s="74"/>
      <c r="J37" s="74"/>
      <c r="K37" s="74"/>
      <c r="L37" s="75"/>
      <c r="M37" s="74"/>
      <c r="N37" s="76"/>
      <c r="O37" s="76"/>
      <c r="P37" s="1754" t="s">
        <v>766</v>
      </c>
      <c r="Q37" s="76"/>
      <c r="R37" s="75"/>
      <c r="S37" s="74"/>
      <c r="T37" s="74"/>
      <c r="U37" s="68"/>
      <c r="V37" s="270"/>
      <c r="W37" s="1949" t="s">
        <v>516</v>
      </c>
      <c r="X37" s="1949"/>
      <c r="Y37" s="1074"/>
      <c r="Z37" s="1074"/>
      <c r="AA37" s="3"/>
      <c r="AB37" s="3"/>
      <c r="AC37" s="3"/>
      <c r="AD37" s="3"/>
      <c r="AE37" s="3"/>
      <c r="AF37" s="3"/>
      <c r="AG37" s="3"/>
      <c r="AH37" s="28"/>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row>
    <row r="38" spans="1:158" s="23" customFormat="1" ht="15" customHeight="1">
      <c r="A38" s="1902" t="s">
        <v>911</v>
      </c>
      <c r="B38" s="107"/>
      <c r="C38" s="85"/>
      <c r="D38" s="74"/>
      <c r="E38" s="74"/>
      <c r="F38" s="74"/>
      <c r="G38" s="74"/>
      <c r="H38" s="1901" t="s">
        <v>908</v>
      </c>
      <c r="I38" s="74"/>
      <c r="J38" s="74"/>
      <c r="K38" s="74"/>
      <c r="L38" s="75"/>
      <c r="M38" s="74"/>
      <c r="N38" s="76"/>
      <c r="O38" s="76"/>
      <c r="P38" s="74"/>
      <c r="Q38" s="74"/>
      <c r="R38" s="74"/>
      <c r="S38" s="74"/>
      <c r="T38" s="74"/>
      <c r="U38" s="72"/>
      <c r="V38" s="68"/>
      <c r="W38" s="2566" t="s">
        <v>517</v>
      </c>
      <c r="X38" s="1949"/>
      <c r="Y38" s="1074"/>
      <c r="Z38" s="1074"/>
      <c r="AA38" s="3"/>
      <c r="AC38" s="3"/>
      <c r="AD38" s="3"/>
      <c r="AE38" s="3"/>
      <c r="AF38" s="3"/>
      <c r="AG38" s="3"/>
      <c r="AH38" s="28"/>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row>
    <row r="39" spans="1:158" ht="14.1" customHeight="1">
      <c r="A39" s="1921" t="s">
        <v>952</v>
      </c>
      <c r="B39" s="77"/>
      <c r="C39" s="78"/>
      <c r="D39" s="78"/>
      <c r="E39" s="78"/>
      <c r="F39" s="78"/>
      <c r="G39" s="78"/>
      <c r="H39" s="78"/>
      <c r="I39" s="78"/>
      <c r="J39" s="78"/>
      <c r="K39" s="78"/>
      <c r="P39" s="73"/>
      <c r="Q39" s="73"/>
      <c r="R39" s="31"/>
      <c r="S39" s="27"/>
      <c r="T39" s="31"/>
      <c r="U39" s="73"/>
      <c r="V39" s="73"/>
      <c r="W39" s="73"/>
      <c r="X39" s="27"/>
    </row>
    <row r="40" spans="1:158" ht="14.1" customHeight="1">
      <c r="A40" s="1020" t="s">
        <v>505</v>
      </c>
      <c r="B40" s="31"/>
      <c r="C40" s="27"/>
      <c r="D40" s="31"/>
      <c r="E40" s="73"/>
      <c r="F40" s="73"/>
      <c r="G40" s="73"/>
      <c r="H40" s="27"/>
      <c r="I40" s="31"/>
      <c r="J40" s="73"/>
      <c r="K40" s="73"/>
      <c r="L40" s="27"/>
      <c r="M40" s="31"/>
      <c r="N40" s="73"/>
      <c r="O40" s="73"/>
      <c r="P40" s="73"/>
      <c r="Q40" s="73"/>
      <c r="R40" s="31"/>
      <c r="S40" s="31"/>
      <c r="T40" s="81"/>
      <c r="U40" s="73"/>
      <c r="V40" s="73"/>
      <c r="W40" s="73"/>
      <c r="X40" s="31"/>
    </row>
    <row r="41" spans="1:158">
      <c r="A41" s="1020" t="s">
        <v>506</v>
      </c>
      <c r="B41" s="73"/>
      <c r="C41" s="31"/>
      <c r="D41" s="31"/>
      <c r="E41" s="73"/>
      <c r="F41" s="73"/>
      <c r="G41" s="80"/>
      <c r="H41" s="31"/>
      <c r="I41" s="31"/>
      <c r="J41" s="73"/>
      <c r="K41" s="73"/>
      <c r="L41" s="31"/>
      <c r="M41" s="31"/>
      <c r="N41" s="73"/>
      <c r="O41" s="73"/>
      <c r="V41" s="73"/>
      <c r="W41" s="73"/>
      <c r="X41" s="31"/>
    </row>
    <row r="42" spans="1:158">
      <c r="A42" s="31"/>
      <c r="B42" s="31"/>
      <c r="C42" s="31"/>
      <c r="D42" s="81"/>
      <c r="E42" s="73"/>
      <c r="F42" s="73"/>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row>
    <row r="163" spans="1:24">
      <c r="A163" s="70"/>
      <c r="B163" s="70"/>
      <c r="C163" s="70"/>
      <c r="D163" s="70"/>
      <c r="E163" s="70"/>
      <c r="F163" s="70"/>
      <c r="G163" s="70"/>
      <c r="H163" s="70"/>
      <c r="I163" s="70"/>
      <c r="J163" s="70"/>
      <c r="K163" s="70"/>
      <c r="L163" s="70"/>
      <c r="M163" s="70"/>
      <c r="N163" s="70"/>
      <c r="O163" s="70"/>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c r="P1436" s="31"/>
      <c r="Q1436" s="31"/>
      <c r="R1436" s="31"/>
      <c r="S1436" s="31"/>
      <c r="T1436" s="31"/>
      <c r="U1436" s="31"/>
      <c r="V1436" s="31"/>
      <c r="W1436" s="31"/>
      <c r="X1436" s="31"/>
    </row>
    <row r="1437" spans="1:24">
      <c r="A1437" s="31"/>
      <c r="B1437" s="31"/>
      <c r="C1437" s="31"/>
      <c r="D1437" s="31"/>
      <c r="E1437" s="31"/>
      <c r="F1437" s="31"/>
      <c r="G1437" s="31"/>
      <c r="H1437" s="31"/>
      <c r="I1437" s="31"/>
      <c r="J1437" s="31"/>
      <c r="K1437" s="31"/>
      <c r="L1437" s="31"/>
      <c r="M1437" s="31"/>
      <c r="N1437" s="31"/>
      <c r="O1437" s="31"/>
    </row>
  </sheetData>
  <sheetProtection password="C536" sheet="1"/>
  <mergeCells count="59">
    <mergeCell ref="W5:X5"/>
    <mergeCell ref="N4:T4"/>
    <mergeCell ref="V36:X36"/>
    <mergeCell ref="S1:U2"/>
    <mergeCell ref="R33:S33"/>
    <mergeCell ref="U4:V4"/>
    <mergeCell ref="R22:X22"/>
    <mergeCell ref="N5:T5"/>
    <mergeCell ref="R34:S34"/>
    <mergeCell ref="K12:P12"/>
    <mergeCell ref="S3:U3"/>
    <mergeCell ref="G2:K3"/>
    <mergeCell ref="P1:R2"/>
    <mergeCell ref="L4:M4"/>
    <mergeCell ref="W4:X4"/>
    <mergeCell ref="V2:X3"/>
    <mergeCell ref="O2:O3"/>
    <mergeCell ref="V1:X1"/>
    <mergeCell ref="L1:N1"/>
    <mergeCell ref="C14:H14"/>
    <mergeCell ref="C16:H16"/>
    <mergeCell ref="C34:H34"/>
    <mergeCell ref="T20:U20"/>
    <mergeCell ref="W38:X38"/>
    <mergeCell ref="W37:X37"/>
    <mergeCell ref="K24:P24"/>
    <mergeCell ref="K18:P18"/>
    <mergeCell ref="S28:X28"/>
    <mergeCell ref="C29:H29"/>
    <mergeCell ref="U5:V5"/>
    <mergeCell ref="D5:F5"/>
    <mergeCell ref="C2:F3"/>
    <mergeCell ref="A22:A34"/>
    <mergeCell ref="A2:B2"/>
    <mergeCell ref="T6:U6"/>
    <mergeCell ref="T34:U34"/>
    <mergeCell ref="T33:U33"/>
    <mergeCell ref="L2:N3"/>
    <mergeCell ref="C24:H24"/>
    <mergeCell ref="H5:K5"/>
    <mergeCell ref="D6:E6"/>
    <mergeCell ref="A1:B1"/>
    <mergeCell ref="L6:M6"/>
    <mergeCell ref="A5:B5"/>
    <mergeCell ref="G1:K1"/>
    <mergeCell ref="D4:K4"/>
    <mergeCell ref="C1:D1"/>
    <mergeCell ref="A3:B3"/>
    <mergeCell ref="E1:F1"/>
    <mergeCell ref="C7:H7"/>
    <mergeCell ref="K9:P9"/>
    <mergeCell ref="Z6:Z13"/>
    <mergeCell ref="A4:B4"/>
    <mergeCell ref="L5:M5"/>
    <mergeCell ref="A6:A20"/>
    <mergeCell ref="R20:S20"/>
    <mergeCell ref="Z14:Z20"/>
    <mergeCell ref="S11:X11"/>
    <mergeCell ref="C19:H19"/>
  </mergeCells>
  <phoneticPr fontId="3"/>
  <conditionalFormatting sqref="V21 V23:V25 F8:F13 V7:V10 N7:N8 F20:F23 F17:F18 F15 V31:V32 N13:N17 N19:N23 F25:F28 N25:N34 V12:V19 N10:N11 F30:F33">
    <cfRule type="expression" dxfId="13" priority="2" stopIfTrue="1">
      <formula>E7&lt;F7</formula>
    </cfRule>
  </conditionalFormatting>
  <conditionalFormatting sqref="V20 V33:V34">
    <cfRule type="expression" dxfId="12" priority="3" stopIfTrue="1">
      <formula>T20&lt;V20</formula>
    </cfRule>
  </conditionalFormatting>
  <conditionalFormatting sqref="V26:V27 V29:V30">
    <cfRule type="expression" dxfId="11" priority="1" stopIfTrue="1">
      <formula>U26&lt;V26</formula>
    </cfRule>
  </conditionalFormatting>
  <pageMargins left="0.59055118110236227" right="0.19685039370078741" top="0.4" bottom="0.19685039370078741" header="0.51181102362204722" footer="0.26"/>
  <pageSetup paperSize="9" scale="92" orientation="landscape" cellComments="asDisplayed" horizontalDpi="1200" verticalDpi="1200" r:id="rId1"/>
  <headerFooter alignWithMargins="0">
    <oddHeader xml:space="preserve">&amp;R
</oddHeader>
    <oddFooter xml:space="preserve">&amp;R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B1437"/>
  <sheetViews>
    <sheetView showZeros="0" view="pageBreakPreview" zoomScaleNormal="100" zoomScaleSheetLayoutView="100" workbookViewId="0">
      <selection activeCell="C7" sqref="C7:H7"/>
    </sheetView>
  </sheetViews>
  <sheetFormatPr defaultRowHeight="13.5"/>
  <cols>
    <col min="1" max="1" width="3.375" style="74" customWidth="1"/>
    <col min="2" max="2" width="2.75" style="74" customWidth="1"/>
    <col min="3" max="3" width="11.5" style="74"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8.5" style="3" customWidth="1"/>
    <col min="27" max="16384" width="9" style="3"/>
  </cols>
  <sheetData>
    <row r="1" spans="1:157" ht="18" customHeight="1" thickTop="1">
      <c r="A1" s="3079" t="str">
        <f>市内河北夕刊!A1</f>
        <v>2022年</v>
      </c>
      <c r="B1" s="3079"/>
      <c r="C1" s="2172" t="s">
        <v>461</v>
      </c>
      <c r="D1" s="2173"/>
      <c r="E1" s="3080"/>
      <c r="F1" s="3081"/>
      <c r="G1" s="2103" t="s">
        <v>462</v>
      </c>
      <c r="H1" s="2103"/>
      <c r="I1" s="2103"/>
      <c r="J1" s="2103"/>
      <c r="K1" s="2104"/>
      <c r="L1" s="2102" t="s">
        <v>463</v>
      </c>
      <c r="M1" s="2103"/>
      <c r="N1" s="2104"/>
      <c r="O1" s="1093" t="s">
        <v>40</v>
      </c>
      <c r="P1" s="2102" t="s">
        <v>464</v>
      </c>
      <c r="Q1" s="2103"/>
      <c r="R1" s="2103"/>
      <c r="S1" s="3067">
        <f>S3</f>
        <v>0</v>
      </c>
      <c r="T1" s="3067"/>
      <c r="U1" s="3068"/>
      <c r="V1" s="2102" t="s">
        <v>41</v>
      </c>
      <c r="W1" s="2103"/>
      <c r="X1" s="2163"/>
      <c r="Y1" s="1095"/>
      <c r="Z1" s="1095"/>
      <c r="AA1" s="20"/>
      <c r="AB1" s="21"/>
    </row>
    <row r="2" spans="1:157" s="23" customFormat="1" ht="16.5" customHeight="1">
      <c r="A2" s="2185">
        <f>市内河北!A2</f>
        <v>44682</v>
      </c>
      <c r="B2" s="3053"/>
      <c r="C2" s="2096"/>
      <c r="D2" s="2087"/>
      <c r="E2" s="2087"/>
      <c r="F2" s="2088"/>
      <c r="G2" s="3071"/>
      <c r="H2" s="2087"/>
      <c r="I2" s="2087"/>
      <c r="J2" s="2087"/>
      <c r="K2" s="2088"/>
      <c r="L2" s="3071"/>
      <c r="M2" s="2087"/>
      <c r="N2" s="2088"/>
      <c r="O2" s="2052"/>
      <c r="P2" s="2230"/>
      <c r="Q2" s="3084"/>
      <c r="R2" s="3084"/>
      <c r="S2" s="3069"/>
      <c r="T2" s="3069"/>
      <c r="U2" s="3070"/>
      <c r="V2" s="3073"/>
      <c r="W2" s="3074"/>
      <c r="X2" s="3075"/>
      <c r="Y2" s="1098" t="s">
        <v>465</v>
      </c>
      <c r="Z2" s="1330" t="s">
        <v>474</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3052" t="s">
        <v>219</v>
      </c>
      <c r="B3" s="2170"/>
      <c r="C3" s="2097"/>
      <c r="D3" s="2090"/>
      <c r="E3" s="2090"/>
      <c r="F3" s="2091"/>
      <c r="G3" s="2089"/>
      <c r="H3" s="2090"/>
      <c r="I3" s="2090"/>
      <c r="J3" s="2090"/>
      <c r="K3" s="2091"/>
      <c r="L3" s="2089"/>
      <c r="M3" s="2090"/>
      <c r="N3" s="2091"/>
      <c r="O3" s="2053"/>
      <c r="P3" s="1331" t="s">
        <v>148</v>
      </c>
      <c r="Q3" s="1332"/>
      <c r="R3" s="1332"/>
      <c r="S3" s="3082">
        <f>V33</f>
        <v>0</v>
      </c>
      <c r="T3" s="3082"/>
      <c r="U3" s="3083"/>
      <c r="V3" s="3076"/>
      <c r="W3" s="3077"/>
      <c r="X3" s="3078"/>
      <c r="Y3" s="1098"/>
      <c r="Z3" s="1098"/>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170" t="s">
        <v>294</v>
      </c>
      <c r="B4" s="2170"/>
      <c r="C4" s="320" t="s">
        <v>449</v>
      </c>
      <c r="D4" s="3065"/>
      <c r="E4" s="3065"/>
      <c r="F4" s="3065"/>
      <c r="G4" s="3065"/>
      <c r="H4" s="3065"/>
      <c r="I4" s="3065"/>
      <c r="J4" s="3065"/>
      <c r="K4" s="3066"/>
      <c r="L4" s="2121" t="s">
        <v>164</v>
      </c>
      <c r="M4" s="2122"/>
      <c r="N4" s="2004"/>
      <c r="O4" s="2004"/>
      <c r="P4" s="2004"/>
      <c r="Q4" s="2004"/>
      <c r="R4" s="2004"/>
      <c r="S4" s="2004"/>
      <c r="T4" s="2005"/>
      <c r="U4" s="3036" t="s">
        <v>163</v>
      </c>
      <c r="V4" s="3037"/>
      <c r="W4" s="2512" t="s">
        <v>156</v>
      </c>
      <c r="X4" s="2513"/>
      <c r="Y4" s="1098"/>
      <c r="Z4" s="3090" t="s">
        <v>753</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3057"/>
      <c r="B5" s="3058"/>
      <c r="C5" s="1087" t="s">
        <v>466</v>
      </c>
      <c r="D5" s="3072"/>
      <c r="E5" s="3072"/>
      <c r="F5" s="3072"/>
      <c r="G5" s="1089" t="s">
        <v>467</v>
      </c>
      <c r="H5" s="3072"/>
      <c r="I5" s="3072"/>
      <c r="J5" s="3072"/>
      <c r="K5" s="3089"/>
      <c r="L5" s="2129" t="s">
        <v>359</v>
      </c>
      <c r="M5" s="2130"/>
      <c r="N5" s="2031"/>
      <c r="O5" s="2031"/>
      <c r="P5" s="2031"/>
      <c r="Q5" s="2031"/>
      <c r="R5" s="2031"/>
      <c r="S5" s="2031"/>
      <c r="T5" s="2032"/>
      <c r="U5" s="1998"/>
      <c r="V5" s="1999"/>
      <c r="W5" s="1998"/>
      <c r="X5" s="2019"/>
      <c r="Y5" s="1074"/>
      <c r="Z5" s="3090"/>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138" t="s">
        <v>311</v>
      </c>
      <c r="B6" s="1333" t="s">
        <v>468</v>
      </c>
      <c r="C6" s="1188" t="s">
        <v>166</v>
      </c>
      <c r="D6" s="3085" t="s">
        <v>470</v>
      </c>
      <c r="E6" s="3086"/>
      <c r="F6" s="1116" t="s">
        <v>471</v>
      </c>
      <c r="G6" s="276"/>
      <c r="H6" s="1189" t="s">
        <v>169</v>
      </c>
      <c r="I6" s="149"/>
      <c r="J6" s="1334" t="s">
        <v>469</v>
      </c>
      <c r="K6" s="1188" t="s">
        <v>166</v>
      </c>
      <c r="L6" s="3085" t="s">
        <v>470</v>
      </c>
      <c r="M6" s="3086"/>
      <c r="N6" s="1116" t="s">
        <v>471</v>
      </c>
      <c r="O6" s="276"/>
      <c r="P6" s="1335" t="s">
        <v>169</v>
      </c>
      <c r="Q6" s="151"/>
      <c r="R6" s="1334" t="s">
        <v>469</v>
      </c>
      <c r="S6" s="1188" t="s">
        <v>166</v>
      </c>
      <c r="T6" s="3085" t="s">
        <v>470</v>
      </c>
      <c r="U6" s="3086"/>
      <c r="V6" s="1116" t="s">
        <v>471</v>
      </c>
      <c r="W6" s="276"/>
      <c r="X6" s="1335" t="s">
        <v>169</v>
      </c>
      <c r="Y6" s="1328"/>
      <c r="Z6" s="3090"/>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50" customFormat="1" ht="18" customHeight="1">
      <c r="A7" s="2139"/>
      <c r="B7" s="437">
        <v>1</v>
      </c>
      <c r="C7" s="3102" t="s">
        <v>949</v>
      </c>
      <c r="D7" s="3103"/>
      <c r="E7" s="3103"/>
      <c r="F7" s="3103"/>
      <c r="G7" s="3103"/>
      <c r="H7" s="3104"/>
      <c r="I7" s="875"/>
      <c r="J7" s="437">
        <v>15</v>
      </c>
      <c r="K7" s="1339" t="s">
        <v>191</v>
      </c>
      <c r="L7" s="1340" t="s">
        <v>171</v>
      </c>
      <c r="M7" s="1337">
        <v>3500</v>
      </c>
      <c r="N7" s="744"/>
      <c r="O7" s="878"/>
      <c r="P7" s="1341" t="s">
        <v>894</v>
      </c>
      <c r="Q7" s="879"/>
      <c r="R7" s="437">
        <v>29</v>
      </c>
      <c r="S7" s="1336" t="s">
        <v>177</v>
      </c>
      <c r="T7" s="1340" t="s">
        <v>171</v>
      </c>
      <c r="U7" s="1337">
        <v>4100</v>
      </c>
      <c r="V7" s="874"/>
      <c r="W7" s="880" t="s">
        <v>160</v>
      </c>
      <c r="X7" s="1338" t="s">
        <v>241</v>
      </c>
      <c r="Y7" s="1162"/>
      <c r="Z7" s="3090"/>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row>
    <row r="8" spans="1:157" s="850" customFormat="1" ht="18" customHeight="1">
      <c r="A8" s="2139"/>
      <c r="B8" s="448">
        <v>2</v>
      </c>
      <c r="C8" s="1167" t="s">
        <v>205</v>
      </c>
      <c r="D8" s="1383" t="s">
        <v>171</v>
      </c>
      <c r="E8" s="1927">
        <v>6650</v>
      </c>
      <c r="F8" s="866">
        <v>0</v>
      </c>
      <c r="G8" s="1382" t="s">
        <v>160</v>
      </c>
      <c r="H8" s="1144" t="s">
        <v>226</v>
      </c>
      <c r="I8" s="233"/>
      <c r="J8" s="454">
        <v>16</v>
      </c>
      <c r="K8" s="1342" t="s">
        <v>192</v>
      </c>
      <c r="L8" s="1145" t="s">
        <v>171</v>
      </c>
      <c r="M8" s="1136">
        <v>5000</v>
      </c>
      <c r="N8" s="744"/>
      <c r="O8" s="881"/>
      <c r="P8" s="1343" t="s">
        <v>499</v>
      </c>
      <c r="Q8" s="882"/>
      <c r="R8" s="448">
        <v>30</v>
      </c>
      <c r="S8" s="1344" t="s">
        <v>178</v>
      </c>
      <c r="T8" s="1145" t="s">
        <v>171</v>
      </c>
      <c r="U8" s="1136">
        <v>3500</v>
      </c>
      <c r="V8" s="744"/>
      <c r="W8" s="883" t="s">
        <v>160</v>
      </c>
      <c r="X8" s="1144" t="s">
        <v>241</v>
      </c>
      <c r="Y8" s="1162"/>
      <c r="Z8" s="3090"/>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849"/>
      <c r="BP8" s="849"/>
      <c r="BQ8" s="849"/>
      <c r="BR8" s="849"/>
      <c r="BS8" s="849"/>
      <c r="BT8" s="849"/>
      <c r="BU8" s="849"/>
      <c r="BV8" s="849"/>
      <c r="BW8" s="849"/>
      <c r="BX8" s="849"/>
      <c r="BY8" s="849"/>
      <c r="BZ8" s="849"/>
      <c r="CA8" s="849"/>
      <c r="CB8" s="849"/>
      <c r="CC8" s="849"/>
      <c r="CD8" s="849"/>
      <c r="CE8" s="849"/>
      <c r="CF8" s="849"/>
      <c r="CG8" s="849"/>
      <c r="CH8" s="849"/>
      <c r="CI8" s="849"/>
      <c r="CJ8" s="849"/>
      <c r="CK8" s="849"/>
      <c r="CL8" s="849"/>
      <c r="CM8" s="849"/>
      <c r="CN8" s="849"/>
      <c r="CO8" s="849"/>
      <c r="CP8" s="849"/>
      <c r="CQ8" s="849"/>
      <c r="CR8" s="849"/>
      <c r="CS8" s="849"/>
      <c r="CT8" s="849"/>
      <c r="CU8" s="849"/>
      <c r="CV8" s="849"/>
      <c r="CW8" s="849"/>
      <c r="CX8" s="849"/>
      <c r="CY8" s="849"/>
      <c r="CZ8" s="849"/>
      <c r="DA8" s="849"/>
      <c r="DB8" s="849"/>
      <c r="DC8" s="849"/>
      <c r="DD8" s="849"/>
      <c r="DE8" s="849"/>
      <c r="DF8" s="849"/>
      <c r="DG8" s="849"/>
      <c r="DH8" s="849"/>
      <c r="DI8" s="849"/>
      <c r="DJ8" s="849"/>
      <c r="DK8" s="849"/>
      <c r="DL8" s="849"/>
      <c r="DM8" s="849"/>
      <c r="DN8" s="849"/>
      <c r="DO8" s="849"/>
      <c r="DP8" s="849"/>
      <c r="DQ8" s="849"/>
      <c r="DR8" s="849"/>
      <c r="DS8" s="849"/>
      <c r="DT8" s="849"/>
      <c r="DU8" s="849"/>
      <c r="DV8" s="849"/>
      <c r="DW8" s="849"/>
      <c r="DX8" s="849"/>
      <c r="DY8" s="849"/>
      <c r="DZ8" s="849"/>
      <c r="EA8" s="849"/>
      <c r="EB8" s="849"/>
      <c r="EC8" s="849"/>
      <c r="ED8" s="849"/>
      <c r="EE8" s="849"/>
      <c r="EF8" s="849"/>
      <c r="EG8" s="849"/>
      <c r="EH8" s="849"/>
      <c r="EI8" s="849"/>
      <c r="EJ8" s="849"/>
      <c r="EK8" s="849"/>
      <c r="EL8" s="849"/>
      <c r="EM8" s="849"/>
      <c r="EN8" s="849"/>
      <c r="EO8" s="849"/>
      <c r="EP8" s="849"/>
      <c r="EQ8" s="849"/>
      <c r="ER8" s="849"/>
      <c r="ES8" s="849"/>
      <c r="ET8" s="849"/>
      <c r="EU8" s="849"/>
      <c r="EV8" s="849"/>
      <c r="EW8" s="849"/>
      <c r="EX8" s="849"/>
      <c r="EY8" s="849"/>
      <c r="EZ8" s="849"/>
      <c r="FA8" s="849"/>
    </row>
    <row r="9" spans="1:157" s="850" customFormat="1" ht="18" customHeight="1">
      <c r="A9" s="2139"/>
      <c r="B9" s="448">
        <v>3</v>
      </c>
      <c r="C9" s="1344" t="s">
        <v>206</v>
      </c>
      <c r="D9" s="1345"/>
      <c r="E9" s="1136">
        <v>5300</v>
      </c>
      <c r="F9" s="744"/>
      <c r="G9" s="881"/>
      <c r="H9" s="1144" t="s">
        <v>226</v>
      </c>
      <c r="I9" s="233"/>
      <c r="J9" s="454">
        <v>17</v>
      </c>
      <c r="K9" s="2081" t="s">
        <v>850</v>
      </c>
      <c r="L9" s="2082"/>
      <c r="M9" s="2082"/>
      <c r="N9" s="2082"/>
      <c r="O9" s="2082"/>
      <c r="P9" s="2083"/>
      <c r="Q9" s="882"/>
      <c r="R9" s="448">
        <v>31</v>
      </c>
      <c r="S9" s="1344" t="s">
        <v>179</v>
      </c>
      <c r="T9" s="1145" t="s">
        <v>171</v>
      </c>
      <c r="U9" s="1136">
        <v>1700</v>
      </c>
      <c r="V9" s="744"/>
      <c r="W9" s="883"/>
      <c r="X9" s="1144" t="s">
        <v>241</v>
      </c>
      <c r="Y9" s="1162"/>
      <c r="Z9" s="3090"/>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849"/>
      <c r="BP9" s="849"/>
      <c r="BQ9" s="849"/>
      <c r="BR9" s="849"/>
      <c r="BS9" s="849"/>
      <c r="BT9" s="849"/>
      <c r="BU9" s="849"/>
      <c r="BV9" s="849"/>
      <c r="BW9" s="849"/>
      <c r="BX9" s="849"/>
      <c r="BY9" s="849"/>
      <c r="BZ9" s="849"/>
      <c r="CA9" s="849"/>
      <c r="CB9" s="849"/>
      <c r="CC9" s="849"/>
      <c r="CD9" s="849"/>
      <c r="CE9" s="849"/>
      <c r="CF9" s="849"/>
      <c r="CG9" s="849"/>
      <c r="CH9" s="849"/>
      <c r="CI9" s="849"/>
      <c r="CJ9" s="849"/>
      <c r="CK9" s="849"/>
      <c r="CL9" s="849"/>
      <c r="CM9" s="849"/>
      <c r="CN9" s="849"/>
      <c r="CO9" s="849"/>
      <c r="CP9" s="849"/>
      <c r="CQ9" s="849"/>
      <c r="CR9" s="849"/>
      <c r="CS9" s="849"/>
      <c r="CT9" s="849"/>
      <c r="CU9" s="849"/>
      <c r="CV9" s="849"/>
      <c r="CW9" s="849"/>
      <c r="CX9" s="849"/>
      <c r="CY9" s="849"/>
      <c r="CZ9" s="849"/>
      <c r="DA9" s="849"/>
      <c r="DB9" s="849"/>
      <c r="DC9" s="849"/>
      <c r="DD9" s="849"/>
      <c r="DE9" s="849"/>
      <c r="DF9" s="849"/>
      <c r="DG9" s="849"/>
      <c r="DH9" s="849"/>
      <c r="DI9" s="849"/>
      <c r="DJ9" s="849"/>
      <c r="DK9" s="849"/>
      <c r="DL9" s="849"/>
      <c r="DM9" s="849"/>
      <c r="DN9" s="849"/>
      <c r="DO9" s="849"/>
      <c r="DP9" s="849"/>
      <c r="DQ9" s="849"/>
      <c r="DR9" s="849"/>
      <c r="DS9" s="849"/>
      <c r="DT9" s="849"/>
      <c r="DU9" s="849"/>
      <c r="DV9" s="849"/>
      <c r="DW9" s="849"/>
      <c r="DX9" s="849"/>
      <c r="DY9" s="849"/>
      <c r="DZ9" s="849"/>
      <c r="EA9" s="849"/>
      <c r="EB9" s="849"/>
      <c r="EC9" s="849"/>
      <c r="ED9" s="849"/>
      <c r="EE9" s="849"/>
      <c r="EF9" s="849"/>
      <c r="EG9" s="849"/>
      <c r="EH9" s="849"/>
      <c r="EI9" s="849"/>
      <c r="EJ9" s="849"/>
      <c r="EK9" s="849"/>
      <c r="EL9" s="849"/>
      <c r="EM9" s="849"/>
      <c r="EN9" s="849"/>
      <c r="EO9" s="849"/>
      <c r="EP9" s="849"/>
      <c r="EQ9" s="849"/>
      <c r="ER9" s="849"/>
      <c r="ES9" s="849"/>
      <c r="ET9" s="849"/>
      <c r="EU9" s="849"/>
      <c r="EV9" s="849"/>
      <c r="EW9" s="849"/>
      <c r="EX9" s="849"/>
      <c r="EY9" s="849"/>
      <c r="EZ9" s="849"/>
      <c r="FA9" s="849"/>
    </row>
    <row r="10" spans="1:157" s="850" customFormat="1" ht="18" customHeight="1">
      <c r="A10" s="2139"/>
      <c r="B10" s="448">
        <v>4</v>
      </c>
      <c r="C10" s="1344" t="s">
        <v>207</v>
      </c>
      <c r="D10" s="1345"/>
      <c r="E10" s="1136">
        <v>2800</v>
      </c>
      <c r="F10" s="744"/>
      <c r="G10" s="881"/>
      <c r="H10" s="1144" t="s">
        <v>226</v>
      </c>
      <c r="I10" s="233"/>
      <c r="J10" s="454">
        <v>18</v>
      </c>
      <c r="K10" s="1342" t="s">
        <v>193</v>
      </c>
      <c r="L10" s="1145" t="s">
        <v>171</v>
      </c>
      <c r="M10" s="1136">
        <v>6150</v>
      </c>
      <c r="N10" s="744"/>
      <c r="O10" s="881"/>
      <c r="P10" s="1343" t="s">
        <v>851</v>
      </c>
      <c r="Q10" s="882"/>
      <c r="R10" s="448">
        <v>32</v>
      </c>
      <c r="S10" s="1344" t="s">
        <v>180</v>
      </c>
      <c r="T10" s="1145" t="s">
        <v>171</v>
      </c>
      <c r="U10" s="1136">
        <v>3800</v>
      </c>
      <c r="V10" s="744"/>
      <c r="W10" s="883"/>
      <c r="X10" s="1144" t="s">
        <v>241</v>
      </c>
      <c r="Y10" s="1346"/>
      <c r="Z10" s="3090"/>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49"/>
      <c r="BC10" s="849"/>
      <c r="BD10" s="849"/>
      <c r="BE10" s="849"/>
      <c r="BF10" s="849"/>
      <c r="BG10" s="849"/>
      <c r="BH10" s="849"/>
      <c r="BI10" s="849"/>
      <c r="BJ10" s="849"/>
      <c r="BK10" s="849"/>
      <c r="BL10" s="849"/>
      <c r="BM10" s="849"/>
      <c r="BN10" s="849"/>
      <c r="BO10" s="849"/>
      <c r="BP10" s="849"/>
      <c r="BQ10" s="849"/>
      <c r="BR10" s="849"/>
      <c r="BS10" s="849"/>
      <c r="BT10" s="849"/>
      <c r="BU10" s="849"/>
      <c r="BV10" s="849"/>
      <c r="BW10" s="849"/>
      <c r="BX10" s="849"/>
      <c r="BY10" s="849"/>
      <c r="BZ10" s="849"/>
      <c r="CA10" s="849"/>
      <c r="CB10" s="849"/>
      <c r="CC10" s="849"/>
      <c r="CD10" s="849"/>
      <c r="CE10" s="849"/>
      <c r="CF10" s="849"/>
      <c r="CG10" s="849"/>
      <c r="CH10" s="849"/>
      <c r="CI10" s="849"/>
      <c r="CJ10" s="849"/>
      <c r="CK10" s="849"/>
      <c r="CL10" s="849"/>
      <c r="CM10" s="849"/>
      <c r="CN10" s="849"/>
      <c r="CO10" s="849"/>
      <c r="CP10" s="849"/>
      <c r="CQ10" s="849"/>
      <c r="CR10" s="849"/>
      <c r="CS10" s="849"/>
      <c r="CT10" s="849"/>
      <c r="CU10" s="849"/>
      <c r="CV10" s="849"/>
      <c r="CW10" s="849"/>
      <c r="CX10" s="849"/>
      <c r="CY10" s="849"/>
      <c r="CZ10" s="849"/>
      <c r="DA10" s="849"/>
      <c r="DB10" s="849"/>
      <c r="DC10" s="849"/>
      <c r="DD10" s="849"/>
      <c r="DE10" s="849"/>
      <c r="DF10" s="849"/>
      <c r="DG10" s="849"/>
      <c r="DH10" s="849"/>
      <c r="DI10" s="849"/>
      <c r="DJ10" s="849"/>
      <c r="DK10" s="849"/>
      <c r="DL10" s="849"/>
      <c r="DM10" s="849"/>
      <c r="DN10" s="849"/>
      <c r="DO10" s="849"/>
      <c r="DP10" s="849"/>
      <c r="DQ10" s="849"/>
      <c r="DR10" s="849"/>
      <c r="DS10" s="849"/>
      <c r="DT10" s="849"/>
      <c r="DU10" s="849"/>
      <c r="DV10" s="849"/>
      <c r="DW10" s="849"/>
      <c r="DX10" s="849"/>
      <c r="DY10" s="849"/>
      <c r="DZ10" s="849"/>
      <c r="EA10" s="849"/>
      <c r="EB10" s="849"/>
      <c r="EC10" s="849"/>
      <c r="ED10" s="849"/>
      <c r="EE10" s="849"/>
      <c r="EF10" s="849"/>
      <c r="EG10" s="849"/>
      <c r="EH10" s="849"/>
      <c r="EI10" s="849"/>
      <c r="EJ10" s="849"/>
      <c r="EK10" s="849"/>
      <c r="EL10" s="849"/>
      <c r="EM10" s="849"/>
      <c r="EN10" s="849"/>
      <c r="EO10" s="849"/>
      <c r="EP10" s="849"/>
      <c r="EQ10" s="849"/>
      <c r="ER10" s="849"/>
      <c r="ES10" s="849"/>
      <c r="ET10" s="849"/>
      <c r="EU10" s="849"/>
      <c r="EV10" s="849"/>
      <c r="EW10" s="849"/>
      <c r="EX10" s="849"/>
      <c r="EY10" s="849"/>
      <c r="EZ10" s="849"/>
      <c r="FA10" s="849"/>
    </row>
    <row r="11" spans="1:157" s="850" customFormat="1" ht="18" customHeight="1">
      <c r="A11" s="2139"/>
      <c r="B11" s="448">
        <v>5</v>
      </c>
      <c r="C11" s="1344" t="s">
        <v>208</v>
      </c>
      <c r="D11" s="1345"/>
      <c r="E11" s="1136">
        <v>5150</v>
      </c>
      <c r="F11" s="744"/>
      <c r="G11" s="881"/>
      <c r="H11" s="1144" t="s">
        <v>226</v>
      </c>
      <c r="I11" s="233"/>
      <c r="J11" s="454">
        <v>19</v>
      </c>
      <c r="K11" s="1342" t="s">
        <v>194</v>
      </c>
      <c r="L11" s="1145" t="s">
        <v>171</v>
      </c>
      <c r="M11" s="1136">
        <v>6850</v>
      </c>
      <c r="N11" s="744"/>
      <c r="O11" s="881"/>
      <c r="P11" s="382" t="s">
        <v>685</v>
      </c>
      <c r="Q11" s="882"/>
      <c r="R11" s="448">
        <v>33</v>
      </c>
      <c r="S11" s="2040" t="s">
        <v>754</v>
      </c>
      <c r="T11" s="2041"/>
      <c r="U11" s="2041"/>
      <c r="V11" s="2041"/>
      <c r="W11" s="2041"/>
      <c r="X11" s="2042"/>
      <c r="Y11" s="885"/>
      <c r="Z11" s="3090"/>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49"/>
      <c r="CI11" s="849"/>
      <c r="CJ11" s="849"/>
      <c r="CK11" s="849"/>
      <c r="CL11" s="849"/>
      <c r="CM11" s="849"/>
      <c r="CN11" s="849"/>
      <c r="CO11" s="849"/>
      <c r="CP11" s="849"/>
      <c r="CQ11" s="849"/>
      <c r="CR11" s="849"/>
      <c r="CS11" s="849"/>
      <c r="CT11" s="849"/>
      <c r="CU11" s="849"/>
      <c r="CV11" s="849"/>
      <c r="CW11" s="849"/>
      <c r="CX11" s="849"/>
      <c r="CY11" s="849"/>
      <c r="CZ11" s="849"/>
      <c r="DA11" s="849"/>
      <c r="DB11" s="849"/>
      <c r="DC11" s="849"/>
      <c r="DD11" s="849"/>
      <c r="DE11" s="849"/>
      <c r="DF11" s="849"/>
      <c r="DG11" s="849"/>
      <c r="DH11" s="849"/>
      <c r="DI11" s="849"/>
      <c r="DJ11" s="849"/>
      <c r="DK11" s="849"/>
      <c r="DL11" s="849"/>
      <c r="DM11" s="849"/>
      <c r="DN11" s="849"/>
      <c r="DO11" s="849"/>
      <c r="DP11" s="849"/>
      <c r="DQ11" s="849"/>
      <c r="DR11" s="849"/>
      <c r="DS11" s="849"/>
      <c r="DT11" s="849"/>
      <c r="DU11" s="849"/>
      <c r="DV11" s="849"/>
      <c r="DW11" s="849"/>
      <c r="DX11" s="849"/>
      <c r="DY11" s="849"/>
      <c r="DZ11" s="849"/>
      <c r="EA11" s="849"/>
      <c r="EB11" s="849"/>
      <c r="EC11" s="849"/>
      <c r="ED11" s="849"/>
      <c r="EE11" s="849"/>
      <c r="EF11" s="849"/>
      <c r="EG11" s="849"/>
      <c r="EH11" s="849"/>
      <c r="EI11" s="849"/>
      <c r="EJ11" s="849"/>
      <c r="EK11" s="849"/>
      <c r="EL11" s="849"/>
      <c r="EM11" s="849"/>
      <c r="EN11" s="849"/>
      <c r="EO11" s="849"/>
      <c r="EP11" s="849"/>
      <c r="EQ11" s="849"/>
      <c r="ER11" s="849"/>
      <c r="ES11" s="849"/>
      <c r="ET11" s="849"/>
      <c r="EU11" s="849"/>
      <c r="EV11" s="849"/>
      <c r="EW11" s="849"/>
      <c r="EX11" s="849"/>
      <c r="EY11" s="849"/>
      <c r="EZ11" s="849"/>
      <c r="FA11" s="849"/>
    </row>
    <row r="12" spans="1:157" s="850" customFormat="1" ht="18" customHeight="1">
      <c r="A12" s="2139"/>
      <c r="B12" s="448">
        <v>6</v>
      </c>
      <c r="C12" s="1344" t="s">
        <v>209</v>
      </c>
      <c r="D12" s="1345"/>
      <c r="E12" s="1136">
        <v>4850</v>
      </c>
      <c r="F12" s="744"/>
      <c r="G12" s="881"/>
      <c r="H12" s="1144" t="s">
        <v>226</v>
      </c>
      <c r="I12" s="233"/>
      <c r="J12" s="454">
        <v>20</v>
      </c>
      <c r="K12" s="1342" t="s">
        <v>195</v>
      </c>
      <c r="L12" s="3046" t="s">
        <v>684</v>
      </c>
      <c r="M12" s="3047"/>
      <c r="N12" s="3047"/>
      <c r="O12" s="3047"/>
      <c r="P12" s="3048"/>
      <c r="Q12" s="882"/>
      <c r="R12" s="448">
        <v>34</v>
      </c>
      <c r="S12" s="1732" t="s">
        <v>755</v>
      </c>
      <c r="T12" s="1145" t="s">
        <v>171</v>
      </c>
      <c r="U12" s="1136">
        <v>3000</v>
      </c>
      <c r="V12" s="744"/>
      <c r="W12" s="883"/>
      <c r="X12" s="1144" t="s">
        <v>241</v>
      </c>
      <c r="Y12" s="1162"/>
      <c r="Z12" s="3090"/>
      <c r="AA12" s="849"/>
      <c r="AB12" s="849"/>
      <c r="AC12" s="849"/>
      <c r="AD12" s="849"/>
      <c r="AE12" s="849"/>
      <c r="AF12" s="849"/>
      <c r="AG12" s="849"/>
      <c r="AH12" s="849"/>
      <c r="AI12" s="849"/>
      <c r="AJ12" s="849"/>
      <c r="AK12" s="849"/>
      <c r="AL12" s="849"/>
      <c r="AM12" s="849"/>
      <c r="AN12" s="849"/>
      <c r="AO12" s="849"/>
      <c r="AP12" s="849"/>
      <c r="AQ12" s="849"/>
      <c r="AR12" s="849"/>
      <c r="AS12" s="849"/>
      <c r="AT12" s="849"/>
      <c r="AU12" s="849"/>
      <c r="AV12" s="849"/>
      <c r="AW12" s="849"/>
      <c r="AX12" s="849"/>
      <c r="AY12" s="849"/>
      <c r="AZ12" s="849"/>
      <c r="BA12" s="849"/>
      <c r="BB12" s="849"/>
      <c r="BC12" s="849"/>
      <c r="BD12" s="849"/>
      <c r="BE12" s="849"/>
      <c r="BF12" s="849"/>
      <c r="BG12" s="849"/>
      <c r="BH12" s="849"/>
      <c r="BI12" s="849"/>
      <c r="BJ12" s="849"/>
      <c r="BK12" s="849"/>
      <c r="BL12" s="849"/>
      <c r="BM12" s="849"/>
      <c r="BN12" s="849"/>
      <c r="BO12" s="849"/>
      <c r="BP12" s="849"/>
      <c r="BQ12" s="849"/>
      <c r="BR12" s="849"/>
      <c r="BS12" s="849"/>
      <c r="BT12" s="849"/>
      <c r="BU12" s="849"/>
      <c r="BV12" s="849"/>
      <c r="BW12" s="849"/>
      <c r="BX12" s="849"/>
      <c r="BY12" s="849"/>
      <c r="BZ12" s="849"/>
      <c r="CA12" s="849"/>
      <c r="CB12" s="849"/>
      <c r="CC12" s="849"/>
      <c r="CD12" s="849"/>
      <c r="CE12" s="849"/>
      <c r="CF12" s="849"/>
      <c r="CG12" s="849"/>
      <c r="CH12" s="849"/>
      <c r="CI12" s="849"/>
      <c r="CJ12" s="849"/>
      <c r="CK12" s="849"/>
      <c r="CL12" s="849"/>
      <c r="CM12" s="849"/>
      <c r="CN12" s="849"/>
      <c r="CO12" s="849"/>
      <c r="CP12" s="849"/>
      <c r="CQ12" s="849"/>
      <c r="CR12" s="849"/>
      <c r="CS12" s="849"/>
      <c r="CT12" s="849"/>
      <c r="CU12" s="849"/>
      <c r="CV12" s="849"/>
      <c r="CW12" s="849"/>
      <c r="CX12" s="849"/>
      <c r="CY12" s="849"/>
      <c r="CZ12" s="849"/>
      <c r="DA12" s="849"/>
      <c r="DB12" s="849"/>
      <c r="DC12" s="849"/>
      <c r="DD12" s="849"/>
      <c r="DE12" s="849"/>
      <c r="DF12" s="849"/>
      <c r="DG12" s="849"/>
      <c r="DH12" s="849"/>
      <c r="DI12" s="849"/>
      <c r="DJ12" s="849"/>
      <c r="DK12" s="849"/>
      <c r="DL12" s="849"/>
      <c r="DM12" s="849"/>
      <c r="DN12" s="849"/>
      <c r="DO12" s="849"/>
      <c r="DP12" s="849"/>
      <c r="DQ12" s="849"/>
      <c r="DR12" s="849"/>
      <c r="DS12" s="849"/>
      <c r="DT12" s="849"/>
      <c r="DU12" s="849"/>
      <c r="DV12" s="849"/>
      <c r="DW12" s="849"/>
      <c r="DX12" s="849"/>
      <c r="DY12" s="849"/>
      <c r="DZ12" s="849"/>
      <c r="EA12" s="849"/>
      <c r="EB12" s="849"/>
      <c r="EC12" s="849"/>
      <c r="ED12" s="849"/>
      <c r="EE12" s="849"/>
      <c r="EF12" s="849"/>
      <c r="EG12" s="849"/>
      <c r="EH12" s="849"/>
      <c r="EI12" s="849"/>
      <c r="EJ12" s="849"/>
      <c r="EK12" s="849"/>
      <c r="EL12" s="849"/>
      <c r="EM12" s="849"/>
      <c r="EN12" s="849"/>
      <c r="EO12" s="849"/>
      <c r="EP12" s="849"/>
      <c r="EQ12" s="849"/>
      <c r="ER12" s="849"/>
      <c r="ES12" s="849"/>
      <c r="ET12" s="849"/>
      <c r="EU12" s="849"/>
      <c r="EV12" s="849"/>
      <c r="EW12" s="849"/>
      <c r="EX12" s="849"/>
      <c r="EY12" s="849"/>
      <c r="EZ12" s="849"/>
      <c r="FA12" s="849"/>
    </row>
    <row r="13" spans="1:157" s="850" customFormat="1" ht="18" customHeight="1">
      <c r="A13" s="2139"/>
      <c r="B13" s="448">
        <v>7</v>
      </c>
      <c r="C13" s="1344" t="s">
        <v>662</v>
      </c>
      <c r="D13" s="1145" t="s">
        <v>171</v>
      </c>
      <c r="E13" s="1136">
        <v>6400</v>
      </c>
      <c r="F13" s="744"/>
      <c r="G13" s="881"/>
      <c r="H13" s="1144" t="s">
        <v>240</v>
      </c>
      <c r="I13" s="233"/>
      <c r="J13" s="454">
        <v>21</v>
      </c>
      <c r="K13" s="1342" t="s">
        <v>196</v>
      </c>
      <c r="L13" s="1145" t="s">
        <v>171</v>
      </c>
      <c r="M13" s="1136">
        <v>4050</v>
      </c>
      <c r="N13" s="744"/>
      <c r="O13" s="881"/>
      <c r="P13" s="1144" t="s">
        <v>498</v>
      </c>
      <c r="Q13" s="882"/>
      <c r="R13" s="448">
        <v>35</v>
      </c>
      <c r="S13" s="1344" t="s">
        <v>182</v>
      </c>
      <c r="T13" s="1145" t="s">
        <v>171</v>
      </c>
      <c r="U13" s="1136">
        <v>3050</v>
      </c>
      <c r="V13" s="744"/>
      <c r="W13" s="883"/>
      <c r="X13" s="1144" t="s">
        <v>244</v>
      </c>
      <c r="Y13" s="1162"/>
      <c r="Z13" s="3090"/>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849"/>
      <c r="AX13" s="849"/>
      <c r="AY13" s="849"/>
      <c r="AZ13" s="849"/>
      <c r="BA13" s="849"/>
      <c r="BB13" s="849"/>
      <c r="BC13" s="849"/>
      <c r="BD13" s="849"/>
      <c r="BE13" s="849"/>
      <c r="BF13" s="849"/>
      <c r="BG13" s="849"/>
      <c r="BH13" s="849"/>
      <c r="BI13" s="849"/>
      <c r="BJ13" s="849"/>
      <c r="BK13" s="849"/>
      <c r="BL13" s="849"/>
      <c r="BM13" s="849"/>
      <c r="BN13" s="849"/>
      <c r="BO13" s="849"/>
      <c r="BP13" s="849"/>
      <c r="BQ13" s="849"/>
      <c r="BR13" s="849"/>
      <c r="BS13" s="849"/>
      <c r="BT13" s="849"/>
      <c r="BU13" s="849"/>
      <c r="BV13" s="849"/>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849"/>
      <c r="CS13" s="849"/>
      <c r="CT13" s="849"/>
      <c r="CU13" s="849"/>
      <c r="CV13" s="849"/>
      <c r="CW13" s="849"/>
      <c r="CX13" s="849"/>
      <c r="CY13" s="849"/>
      <c r="CZ13" s="849"/>
      <c r="DA13" s="849"/>
      <c r="DB13" s="849"/>
      <c r="DC13" s="849"/>
      <c r="DD13" s="849"/>
      <c r="DE13" s="849"/>
      <c r="DF13" s="849"/>
      <c r="DG13" s="849"/>
      <c r="DH13" s="849"/>
      <c r="DI13" s="849"/>
      <c r="DJ13" s="849"/>
      <c r="DK13" s="849"/>
      <c r="DL13" s="849"/>
      <c r="DM13" s="849"/>
      <c r="DN13" s="849"/>
      <c r="DO13" s="849"/>
      <c r="DP13" s="849"/>
      <c r="DQ13" s="849"/>
      <c r="DR13" s="849"/>
      <c r="DS13" s="849"/>
      <c r="DT13" s="849"/>
      <c r="DU13" s="849"/>
      <c r="DV13" s="849"/>
      <c r="DW13" s="849"/>
      <c r="DX13" s="849"/>
      <c r="DY13" s="849"/>
      <c r="DZ13" s="849"/>
      <c r="EA13" s="849"/>
      <c r="EB13" s="849"/>
      <c r="EC13" s="849"/>
      <c r="ED13" s="849"/>
      <c r="EE13" s="849"/>
      <c r="EF13" s="849"/>
      <c r="EG13" s="849"/>
      <c r="EH13" s="849"/>
      <c r="EI13" s="849"/>
      <c r="EJ13" s="849"/>
      <c r="EK13" s="849"/>
      <c r="EL13" s="849"/>
      <c r="EM13" s="849"/>
      <c r="EN13" s="849"/>
      <c r="EO13" s="849"/>
      <c r="EP13" s="849"/>
      <c r="EQ13" s="849"/>
      <c r="ER13" s="849"/>
      <c r="ES13" s="849"/>
      <c r="ET13" s="849"/>
      <c r="EU13" s="849"/>
      <c r="EV13" s="849"/>
      <c r="EW13" s="849"/>
      <c r="EX13" s="849"/>
      <c r="EY13" s="849"/>
      <c r="EZ13" s="849"/>
      <c r="FA13" s="849"/>
    </row>
    <row r="14" spans="1:157" s="850" customFormat="1" ht="18" customHeight="1">
      <c r="A14" s="2139"/>
      <c r="B14" s="448">
        <v>8</v>
      </c>
      <c r="C14" s="1344" t="s">
        <v>210</v>
      </c>
      <c r="D14" s="3062" t="s">
        <v>664</v>
      </c>
      <c r="E14" s="3063"/>
      <c r="F14" s="3063"/>
      <c r="G14" s="3064"/>
      <c r="H14" s="1144"/>
      <c r="I14" s="233"/>
      <c r="J14" s="454">
        <v>22</v>
      </c>
      <c r="K14" s="1342" t="s">
        <v>197</v>
      </c>
      <c r="L14" s="1145" t="s">
        <v>171</v>
      </c>
      <c r="M14" s="1136">
        <v>6150</v>
      </c>
      <c r="N14" s="744"/>
      <c r="O14" s="881"/>
      <c r="P14" s="1343" t="s">
        <v>500</v>
      </c>
      <c r="Q14" s="882"/>
      <c r="R14" s="448">
        <v>36</v>
      </c>
      <c r="S14" s="1344" t="s">
        <v>183</v>
      </c>
      <c r="T14" s="1145" t="s">
        <v>171</v>
      </c>
      <c r="U14" s="1168">
        <v>4900</v>
      </c>
      <c r="V14" s="866"/>
      <c r="W14" s="881" t="s">
        <v>160</v>
      </c>
      <c r="X14" s="1144" t="s">
        <v>231</v>
      </c>
      <c r="Y14" s="1162"/>
      <c r="Z14" s="3090"/>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849"/>
      <c r="BV14" s="849"/>
      <c r="BW14" s="849"/>
      <c r="BX14" s="849"/>
      <c r="BY14" s="849"/>
      <c r="BZ14" s="849"/>
      <c r="CA14" s="849"/>
      <c r="CB14" s="849"/>
      <c r="CC14" s="849"/>
      <c r="CD14" s="849"/>
      <c r="CE14" s="849"/>
      <c r="CF14" s="849"/>
      <c r="CG14" s="849"/>
      <c r="CH14" s="849"/>
      <c r="CI14" s="849"/>
      <c r="CJ14" s="849"/>
      <c r="CK14" s="849"/>
      <c r="CL14" s="849"/>
      <c r="CM14" s="849"/>
      <c r="CN14" s="849"/>
      <c r="CO14" s="849"/>
      <c r="CP14" s="849"/>
      <c r="CQ14" s="849"/>
      <c r="CR14" s="849"/>
      <c r="CS14" s="849"/>
      <c r="CT14" s="849"/>
      <c r="CU14" s="849"/>
      <c r="CV14" s="849"/>
      <c r="CW14" s="849"/>
      <c r="CX14" s="849"/>
      <c r="CY14" s="849"/>
      <c r="CZ14" s="849"/>
      <c r="DA14" s="849"/>
      <c r="DB14" s="849"/>
      <c r="DC14" s="849"/>
      <c r="DD14" s="849"/>
      <c r="DE14" s="849"/>
      <c r="DF14" s="849"/>
      <c r="DG14" s="849"/>
      <c r="DH14" s="849"/>
      <c r="DI14" s="849"/>
      <c r="DJ14" s="849"/>
      <c r="DK14" s="849"/>
      <c r="DL14" s="849"/>
      <c r="DM14" s="849"/>
      <c r="DN14" s="849"/>
      <c r="DO14" s="849"/>
      <c r="DP14" s="849"/>
      <c r="DQ14" s="849"/>
      <c r="DR14" s="849"/>
      <c r="DS14" s="849"/>
      <c r="DT14" s="849"/>
      <c r="DU14" s="849"/>
      <c r="DV14" s="849"/>
      <c r="DW14" s="849"/>
      <c r="DX14" s="849"/>
      <c r="DY14" s="849"/>
      <c r="DZ14" s="849"/>
      <c r="EA14" s="849"/>
      <c r="EB14" s="849"/>
      <c r="EC14" s="849"/>
      <c r="ED14" s="849"/>
      <c r="EE14" s="849"/>
      <c r="EF14" s="849"/>
      <c r="EG14" s="849"/>
      <c r="EH14" s="849"/>
      <c r="EI14" s="849"/>
      <c r="EJ14" s="849"/>
      <c r="EK14" s="849"/>
      <c r="EL14" s="849"/>
      <c r="EM14" s="849"/>
      <c r="EN14" s="849"/>
      <c r="EO14" s="849"/>
      <c r="EP14" s="849"/>
      <c r="EQ14" s="849"/>
      <c r="ER14" s="849"/>
      <c r="ES14" s="849"/>
      <c r="ET14" s="849"/>
      <c r="EU14" s="849"/>
      <c r="EV14" s="849"/>
      <c r="EW14" s="849"/>
      <c r="EX14" s="849"/>
      <c r="EY14" s="849"/>
      <c r="EZ14" s="849"/>
      <c r="FA14" s="849"/>
    </row>
    <row r="15" spans="1:157" s="850" customFormat="1" ht="18" customHeight="1">
      <c r="A15" s="2139"/>
      <c r="B15" s="448">
        <v>9</v>
      </c>
      <c r="C15" s="1344" t="s">
        <v>135</v>
      </c>
      <c r="D15" s="1145" t="s">
        <v>171</v>
      </c>
      <c r="E15" s="1136">
        <v>5400</v>
      </c>
      <c r="F15" s="744"/>
      <c r="G15" s="881"/>
      <c r="H15" s="1144" t="s">
        <v>242</v>
      </c>
      <c r="I15" s="233"/>
      <c r="J15" s="454">
        <v>23</v>
      </c>
      <c r="K15" s="1342" t="s">
        <v>198</v>
      </c>
      <c r="L15" s="1145" t="s">
        <v>171</v>
      </c>
      <c r="M15" s="1136">
        <v>1850</v>
      </c>
      <c r="N15" s="744"/>
      <c r="O15" s="886"/>
      <c r="P15" s="1343" t="s">
        <v>500</v>
      </c>
      <c r="Q15" s="882"/>
      <c r="R15" s="448">
        <v>37</v>
      </c>
      <c r="S15" s="1344" t="s">
        <v>255</v>
      </c>
      <c r="T15" s="1145" t="s">
        <v>171</v>
      </c>
      <c r="U15" s="1647">
        <v>4000</v>
      </c>
      <c r="V15" s="744"/>
      <c r="W15" s="881" t="s">
        <v>160</v>
      </c>
      <c r="X15" s="1144" t="s">
        <v>241</v>
      </c>
      <c r="Y15" s="1162"/>
      <c r="Z15" s="3090"/>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c r="BT15" s="849"/>
      <c r="BU15" s="849"/>
      <c r="BV15" s="849"/>
      <c r="BW15" s="849"/>
      <c r="BX15" s="849"/>
      <c r="BY15" s="849"/>
      <c r="BZ15" s="849"/>
      <c r="CA15" s="849"/>
      <c r="CB15" s="849"/>
      <c r="CC15" s="849"/>
      <c r="CD15" s="849"/>
      <c r="CE15" s="849"/>
      <c r="CF15" s="849"/>
      <c r="CG15" s="849"/>
      <c r="CH15" s="849"/>
      <c r="CI15" s="849"/>
      <c r="CJ15" s="849"/>
      <c r="CK15" s="849"/>
      <c r="CL15" s="849"/>
      <c r="CM15" s="849"/>
      <c r="CN15" s="849"/>
      <c r="CO15" s="849"/>
      <c r="CP15" s="849"/>
      <c r="CQ15" s="849"/>
      <c r="CR15" s="849"/>
      <c r="CS15" s="849"/>
      <c r="CT15" s="849"/>
      <c r="CU15" s="849"/>
      <c r="CV15" s="849"/>
      <c r="CW15" s="849"/>
      <c r="CX15" s="849"/>
      <c r="CY15" s="849"/>
      <c r="CZ15" s="849"/>
      <c r="DA15" s="849"/>
      <c r="DB15" s="849"/>
      <c r="DC15" s="849"/>
      <c r="DD15" s="849"/>
      <c r="DE15" s="849"/>
      <c r="DF15" s="849"/>
      <c r="DG15" s="849"/>
      <c r="DH15" s="849"/>
      <c r="DI15" s="849"/>
      <c r="DJ15" s="849"/>
      <c r="DK15" s="849"/>
      <c r="DL15" s="849"/>
      <c r="DM15" s="849"/>
      <c r="DN15" s="849"/>
      <c r="DO15" s="849"/>
      <c r="DP15" s="849"/>
      <c r="DQ15" s="849"/>
      <c r="DR15" s="849"/>
      <c r="DS15" s="849"/>
      <c r="DT15" s="849"/>
      <c r="DU15" s="849"/>
      <c r="DV15" s="849"/>
      <c r="DW15" s="849"/>
      <c r="DX15" s="849"/>
      <c r="DY15" s="849"/>
      <c r="DZ15" s="849"/>
      <c r="EA15" s="849"/>
      <c r="EB15" s="849"/>
      <c r="EC15" s="849"/>
      <c r="ED15" s="849"/>
      <c r="EE15" s="849"/>
      <c r="EF15" s="849"/>
      <c r="EG15" s="849"/>
      <c r="EH15" s="849"/>
      <c r="EI15" s="849"/>
      <c r="EJ15" s="849"/>
      <c r="EK15" s="849"/>
      <c r="EL15" s="849"/>
      <c r="EM15" s="849"/>
      <c r="EN15" s="849"/>
      <c r="EO15" s="849"/>
      <c r="EP15" s="849"/>
      <c r="EQ15" s="849"/>
      <c r="ER15" s="849"/>
      <c r="ES15" s="849"/>
      <c r="ET15" s="849"/>
      <c r="EU15" s="849"/>
      <c r="EV15" s="849"/>
      <c r="EW15" s="849"/>
      <c r="EX15" s="849"/>
      <c r="EY15" s="849"/>
      <c r="EZ15" s="849"/>
      <c r="FA15" s="849"/>
    </row>
    <row r="16" spans="1:157" s="850" customFormat="1" ht="18" customHeight="1" thickBot="1">
      <c r="A16" s="2139"/>
      <c r="B16" s="448">
        <v>10</v>
      </c>
      <c r="C16" s="1344" t="s">
        <v>211</v>
      </c>
      <c r="D16" s="3062" t="s">
        <v>653</v>
      </c>
      <c r="E16" s="3063"/>
      <c r="F16" s="3063"/>
      <c r="G16" s="3064"/>
      <c r="H16" s="1144"/>
      <c r="I16" s="233"/>
      <c r="J16" s="454">
        <v>24</v>
      </c>
      <c r="K16" s="1342" t="s">
        <v>199</v>
      </c>
      <c r="L16" s="1145" t="s">
        <v>171</v>
      </c>
      <c r="M16" s="1136">
        <v>6000</v>
      </c>
      <c r="N16" s="744"/>
      <c r="O16" s="881"/>
      <c r="P16" s="1343" t="s">
        <v>501</v>
      </c>
      <c r="Q16" s="882"/>
      <c r="R16" s="511">
        <v>38</v>
      </c>
      <c r="S16" s="1170" t="s">
        <v>203</v>
      </c>
      <c r="T16" s="1348" t="s">
        <v>171</v>
      </c>
      <c r="U16" s="1647">
        <v>1700</v>
      </c>
      <c r="V16" s="752"/>
      <c r="W16" s="881"/>
      <c r="X16" s="1343" t="s">
        <v>226</v>
      </c>
      <c r="Y16" s="1162"/>
      <c r="Z16" s="3090"/>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c r="BT16" s="849"/>
      <c r="BU16" s="849"/>
      <c r="BV16" s="849"/>
      <c r="BW16" s="849"/>
      <c r="BX16" s="849"/>
      <c r="BY16" s="849"/>
      <c r="BZ16" s="849"/>
      <c r="CA16" s="849"/>
      <c r="CB16" s="849"/>
      <c r="CC16" s="849"/>
      <c r="CD16" s="849"/>
      <c r="CE16" s="849"/>
      <c r="CF16" s="849"/>
      <c r="CG16" s="849"/>
      <c r="CH16" s="849"/>
      <c r="CI16" s="849"/>
      <c r="CJ16" s="849"/>
      <c r="CK16" s="849"/>
      <c r="CL16" s="849"/>
      <c r="CM16" s="849"/>
      <c r="CN16" s="849"/>
      <c r="CO16" s="849"/>
      <c r="CP16" s="849"/>
      <c r="CQ16" s="849"/>
      <c r="CR16" s="849"/>
      <c r="CS16" s="849"/>
      <c r="CT16" s="849"/>
      <c r="CU16" s="849"/>
      <c r="CV16" s="849"/>
      <c r="CW16" s="849"/>
      <c r="CX16" s="849"/>
      <c r="CY16" s="849"/>
      <c r="CZ16" s="849"/>
      <c r="DA16" s="849"/>
      <c r="DB16" s="849"/>
      <c r="DC16" s="849"/>
      <c r="DD16" s="849"/>
      <c r="DE16" s="849"/>
      <c r="DF16" s="849"/>
      <c r="DG16" s="849"/>
      <c r="DH16" s="849"/>
      <c r="DI16" s="849"/>
      <c r="DJ16" s="849"/>
      <c r="DK16" s="849"/>
      <c r="DL16" s="849"/>
      <c r="DM16" s="849"/>
      <c r="DN16" s="849"/>
      <c r="DO16" s="849"/>
      <c r="DP16" s="849"/>
      <c r="DQ16" s="849"/>
      <c r="DR16" s="849"/>
      <c r="DS16" s="849"/>
      <c r="DT16" s="849"/>
      <c r="DU16" s="849"/>
      <c r="DV16" s="849"/>
      <c r="DW16" s="849"/>
      <c r="DX16" s="849"/>
      <c r="DY16" s="849"/>
      <c r="DZ16" s="849"/>
      <c r="EA16" s="849"/>
      <c r="EB16" s="849"/>
      <c r="EC16" s="849"/>
      <c r="ED16" s="849"/>
      <c r="EE16" s="849"/>
      <c r="EF16" s="849"/>
      <c r="EG16" s="849"/>
      <c r="EH16" s="849"/>
      <c r="EI16" s="849"/>
      <c r="EJ16" s="849"/>
      <c r="EK16" s="849"/>
      <c r="EL16" s="849"/>
      <c r="EM16" s="849"/>
      <c r="EN16" s="849"/>
      <c r="EO16" s="849"/>
      <c r="EP16" s="849"/>
      <c r="EQ16" s="849"/>
      <c r="ER16" s="849"/>
      <c r="ES16" s="849"/>
      <c r="ET16" s="849"/>
      <c r="EU16" s="849"/>
      <c r="EV16" s="849"/>
      <c r="EW16" s="849"/>
      <c r="EX16" s="849"/>
      <c r="EY16" s="849"/>
      <c r="EZ16" s="849"/>
      <c r="FA16" s="849"/>
    </row>
    <row r="17" spans="1:157" s="850" customFormat="1" ht="18" customHeight="1" thickTop="1">
      <c r="A17" s="2139"/>
      <c r="B17" s="448">
        <v>11</v>
      </c>
      <c r="C17" s="864" t="s">
        <v>188</v>
      </c>
      <c r="D17" s="1348" t="s">
        <v>171</v>
      </c>
      <c r="E17" s="1136">
        <v>3800</v>
      </c>
      <c r="F17" s="744"/>
      <c r="G17" s="887" t="s">
        <v>160</v>
      </c>
      <c r="H17" s="1144" t="s">
        <v>236</v>
      </c>
      <c r="I17" s="233"/>
      <c r="J17" s="454">
        <v>25</v>
      </c>
      <c r="K17" s="1344" t="s">
        <v>173</v>
      </c>
      <c r="L17" s="1145" t="s">
        <v>171</v>
      </c>
      <c r="M17" s="1136">
        <v>4000</v>
      </c>
      <c r="N17" s="744"/>
      <c r="O17" s="888"/>
      <c r="P17" s="1144" t="s">
        <v>502</v>
      </c>
      <c r="Q17" s="882"/>
      <c r="R17" s="1746"/>
      <c r="S17" s="506"/>
      <c r="T17" s="506"/>
      <c r="U17" s="506"/>
      <c r="V17" s="506"/>
      <c r="W17" s="506"/>
      <c r="X17" s="1747"/>
      <c r="Y17" s="1162"/>
      <c r="Z17" s="3090"/>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849"/>
      <c r="AX17" s="849"/>
      <c r="AY17" s="849"/>
      <c r="AZ17" s="849"/>
      <c r="BA17" s="849"/>
      <c r="BB17" s="849"/>
      <c r="BC17" s="849"/>
      <c r="BD17" s="849"/>
      <c r="BE17" s="849"/>
      <c r="BF17" s="849"/>
      <c r="BG17" s="849"/>
      <c r="BH17" s="849"/>
      <c r="BI17" s="849"/>
      <c r="BJ17" s="849"/>
      <c r="BK17" s="849"/>
      <c r="BL17" s="849"/>
      <c r="BM17" s="849"/>
      <c r="BN17" s="849"/>
      <c r="BO17" s="849"/>
      <c r="BP17" s="849"/>
      <c r="BQ17" s="849"/>
      <c r="BR17" s="849"/>
      <c r="BS17" s="849"/>
      <c r="BT17" s="849"/>
      <c r="BU17" s="849"/>
      <c r="BV17" s="849"/>
      <c r="BW17" s="849"/>
      <c r="BX17" s="849"/>
      <c r="BY17" s="849"/>
      <c r="BZ17" s="849"/>
      <c r="CA17" s="849"/>
      <c r="CB17" s="849"/>
      <c r="CC17" s="849"/>
      <c r="CD17" s="849"/>
      <c r="CE17" s="849"/>
      <c r="CF17" s="849"/>
      <c r="CG17" s="849"/>
      <c r="CH17" s="849"/>
      <c r="CI17" s="849"/>
      <c r="CJ17" s="849"/>
      <c r="CK17" s="849"/>
      <c r="CL17" s="849"/>
      <c r="CM17" s="849"/>
      <c r="CN17" s="849"/>
      <c r="CO17" s="849"/>
      <c r="CP17" s="849"/>
      <c r="CQ17" s="849"/>
      <c r="CR17" s="849"/>
      <c r="CS17" s="849"/>
      <c r="CT17" s="849"/>
      <c r="CU17" s="849"/>
      <c r="CV17" s="849"/>
      <c r="CW17" s="849"/>
      <c r="CX17" s="849"/>
      <c r="CY17" s="849"/>
      <c r="CZ17" s="849"/>
      <c r="DA17" s="849"/>
      <c r="DB17" s="849"/>
      <c r="DC17" s="849"/>
      <c r="DD17" s="849"/>
      <c r="DE17" s="849"/>
      <c r="DF17" s="849"/>
      <c r="DG17" s="849"/>
      <c r="DH17" s="849"/>
      <c r="DI17" s="849"/>
      <c r="DJ17" s="849"/>
      <c r="DK17" s="849"/>
      <c r="DL17" s="849"/>
      <c r="DM17" s="849"/>
      <c r="DN17" s="849"/>
      <c r="DO17" s="849"/>
      <c r="DP17" s="849"/>
      <c r="DQ17" s="849"/>
      <c r="DR17" s="849"/>
      <c r="DS17" s="849"/>
      <c r="DT17" s="849"/>
      <c r="DU17" s="849"/>
      <c r="DV17" s="849"/>
      <c r="DW17" s="849"/>
      <c r="DX17" s="849"/>
      <c r="DY17" s="849"/>
      <c r="DZ17" s="849"/>
      <c r="EA17" s="849"/>
      <c r="EB17" s="849"/>
      <c r="EC17" s="849"/>
      <c r="ED17" s="849"/>
      <c r="EE17" s="849"/>
      <c r="EF17" s="849"/>
      <c r="EG17" s="849"/>
      <c r="EH17" s="849"/>
      <c r="EI17" s="849"/>
      <c r="EJ17" s="849"/>
      <c r="EK17" s="849"/>
      <c r="EL17" s="849"/>
      <c r="EM17" s="849"/>
      <c r="EN17" s="849"/>
      <c r="EO17" s="849"/>
      <c r="EP17" s="849"/>
      <c r="EQ17" s="849"/>
      <c r="ER17" s="849"/>
      <c r="ES17" s="849"/>
      <c r="ET17" s="849"/>
      <c r="EU17" s="849"/>
      <c r="EV17" s="849"/>
      <c r="EW17" s="849"/>
      <c r="EX17" s="849"/>
      <c r="EY17" s="849"/>
      <c r="EZ17" s="849"/>
      <c r="FA17" s="849"/>
    </row>
    <row r="18" spans="1:157" s="850" customFormat="1" ht="18" customHeight="1">
      <c r="A18" s="2139"/>
      <c r="B18" s="459">
        <v>12</v>
      </c>
      <c r="C18" s="1170" t="s">
        <v>189</v>
      </c>
      <c r="D18" s="1348" t="s">
        <v>171</v>
      </c>
      <c r="E18" s="1136">
        <v>950</v>
      </c>
      <c r="F18" s="744"/>
      <c r="G18" s="881" t="s">
        <v>160</v>
      </c>
      <c r="H18" s="1343" t="s">
        <v>228</v>
      </c>
      <c r="I18" s="233"/>
      <c r="J18" s="454">
        <v>26</v>
      </c>
      <c r="K18" s="1344" t="s">
        <v>174</v>
      </c>
      <c r="L18" s="1349"/>
      <c r="M18" s="3087" t="s">
        <v>686</v>
      </c>
      <c r="N18" s="3087"/>
      <c r="O18" s="3087"/>
      <c r="P18" s="3088"/>
      <c r="Q18" s="882"/>
      <c r="R18" s="1746"/>
      <c r="S18" s="506"/>
      <c r="T18" s="506"/>
      <c r="U18" s="506"/>
      <c r="V18" s="506"/>
      <c r="W18" s="506"/>
      <c r="X18" s="1747"/>
      <c r="Y18" s="1162"/>
      <c r="Z18" s="3090"/>
      <c r="AA18" s="849"/>
      <c r="AB18" s="849"/>
      <c r="AC18" s="849"/>
      <c r="AD18" s="849"/>
      <c r="AE18" s="849"/>
      <c r="AF18" s="849"/>
      <c r="AG18" s="849"/>
      <c r="AH18" s="849"/>
      <c r="AI18" s="849"/>
      <c r="AJ18" s="849"/>
      <c r="AK18" s="849"/>
      <c r="AL18" s="849"/>
      <c r="AM18" s="849"/>
      <c r="AN18" s="849"/>
      <c r="AO18" s="849"/>
      <c r="AP18" s="849"/>
      <c r="AQ18" s="849"/>
      <c r="AR18" s="849"/>
      <c r="AS18" s="849"/>
      <c r="AT18" s="849"/>
      <c r="AU18" s="849"/>
      <c r="AV18" s="849"/>
      <c r="AW18" s="849"/>
      <c r="AX18" s="849"/>
      <c r="AY18" s="849"/>
      <c r="AZ18" s="849"/>
      <c r="BA18" s="849"/>
      <c r="BB18" s="849"/>
      <c r="BC18" s="849"/>
      <c r="BD18" s="849"/>
      <c r="BE18" s="849"/>
      <c r="BF18" s="849"/>
      <c r="BG18" s="849"/>
      <c r="BH18" s="849"/>
      <c r="BI18" s="849"/>
      <c r="BJ18" s="849"/>
      <c r="BK18" s="849"/>
      <c r="BL18" s="849"/>
      <c r="BM18" s="849"/>
      <c r="BN18" s="849"/>
      <c r="BO18" s="849"/>
      <c r="BP18" s="849"/>
      <c r="BQ18" s="849"/>
      <c r="BR18" s="849"/>
      <c r="BS18" s="849"/>
      <c r="BT18" s="849"/>
      <c r="BU18" s="849"/>
      <c r="BV18" s="849"/>
      <c r="BW18" s="849"/>
      <c r="BX18" s="849"/>
      <c r="BY18" s="849"/>
      <c r="BZ18" s="849"/>
      <c r="CA18" s="849"/>
      <c r="CB18" s="849"/>
      <c r="CC18" s="849"/>
      <c r="CD18" s="849"/>
      <c r="CE18" s="849"/>
      <c r="CF18" s="849"/>
      <c r="CG18" s="849"/>
      <c r="CH18" s="849"/>
      <c r="CI18" s="849"/>
      <c r="CJ18" s="849"/>
      <c r="CK18" s="849"/>
      <c r="CL18" s="849"/>
      <c r="CM18" s="849"/>
      <c r="CN18" s="849"/>
      <c r="CO18" s="849"/>
      <c r="CP18" s="849"/>
      <c r="CQ18" s="849"/>
      <c r="CR18" s="849"/>
      <c r="CS18" s="849"/>
      <c r="CT18" s="849"/>
      <c r="CU18" s="849"/>
      <c r="CV18" s="849"/>
      <c r="CW18" s="849"/>
      <c r="CX18" s="849"/>
      <c r="CY18" s="849"/>
      <c r="CZ18" s="849"/>
      <c r="DA18" s="849"/>
      <c r="DB18" s="849"/>
      <c r="DC18" s="849"/>
      <c r="DD18" s="849"/>
      <c r="DE18" s="849"/>
      <c r="DF18" s="849"/>
      <c r="DG18" s="849"/>
      <c r="DH18" s="849"/>
      <c r="DI18" s="849"/>
      <c r="DJ18" s="849"/>
      <c r="DK18" s="849"/>
      <c r="DL18" s="849"/>
      <c r="DM18" s="849"/>
      <c r="DN18" s="849"/>
      <c r="DO18" s="849"/>
      <c r="DP18" s="849"/>
      <c r="DQ18" s="849"/>
      <c r="DR18" s="849"/>
      <c r="DS18" s="849"/>
      <c r="DT18" s="849"/>
      <c r="DU18" s="849"/>
      <c r="DV18" s="849"/>
      <c r="DW18" s="849"/>
      <c r="DX18" s="849"/>
      <c r="DY18" s="849"/>
      <c r="DZ18" s="849"/>
      <c r="EA18" s="849"/>
      <c r="EB18" s="849"/>
      <c r="EC18" s="849"/>
      <c r="ED18" s="849"/>
      <c r="EE18" s="849"/>
      <c r="EF18" s="849"/>
      <c r="EG18" s="849"/>
      <c r="EH18" s="849"/>
      <c r="EI18" s="849"/>
      <c r="EJ18" s="849"/>
      <c r="EK18" s="849"/>
      <c r="EL18" s="849"/>
      <c r="EM18" s="849"/>
      <c r="EN18" s="849"/>
      <c r="EO18" s="849"/>
      <c r="EP18" s="849"/>
      <c r="EQ18" s="849"/>
      <c r="ER18" s="849"/>
      <c r="ES18" s="849"/>
      <c r="ET18" s="849"/>
      <c r="EU18" s="849"/>
      <c r="EV18" s="849"/>
      <c r="EW18" s="849"/>
      <c r="EX18" s="849"/>
      <c r="EY18" s="849"/>
      <c r="EZ18" s="849"/>
      <c r="FA18" s="849"/>
    </row>
    <row r="19" spans="1:157" s="850" customFormat="1" ht="18" customHeight="1">
      <c r="A19" s="2139"/>
      <c r="B19" s="448">
        <v>13</v>
      </c>
      <c r="C19" s="3105" t="s">
        <v>645</v>
      </c>
      <c r="D19" s="3106"/>
      <c r="E19" s="3106"/>
      <c r="F19" s="3106"/>
      <c r="G19" s="3107"/>
      <c r="H19" s="1343"/>
      <c r="I19" s="233"/>
      <c r="J19" s="454">
        <v>27</v>
      </c>
      <c r="K19" s="1344" t="s">
        <v>175</v>
      </c>
      <c r="L19" s="1145" t="s">
        <v>171</v>
      </c>
      <c r="M19" s="1136">
        <v>6400</v>
      </c>
      <c r="N19" s="744"/>
      <c r="O19" s="890" t="s">
        <v>160</v>
      </c>
      <c r="P19" s="1144" t="s">
        <v>503</v>
      </c>
      <c r="Q19" s="882"/>
      <c r="R19" s="1746"/>
      <c r="S19" s="506"/>
      <c r="T19" s="506"/>
      <c r="U19" s="506"/>
      <c r="V19" s="506"/>
      <c r="W19" s="506"/>
      <c r="X19" s="1747"/>
      <c r="Y19" s="1162"/>
      <c r="Z19" s="3090"/>
      <c r="AA19" s="849"/>
      <c r="AB19" s="849"/>
      <c r="AC19" s="849"/>
      <c r="AD19" s="849"/>
      <c r="AE19" s="849"/>
      <c r="AF19" s="849"/>
      <c r="AG19" s="849"/>
      <c r="AH19" s="849"/>
      <c r="AI19" s="849"/>
      <c r="AJ19" s="849"/>
      <c r="AK19" s="849"/>
      <c r="AL19" s="849"/>
      <c r="AM19" s="849"/>
      <c r="AN19" s="849"/>
      <c r="AO19" s="849"/>
      <c r="AP19" s="849"/>
      <c r="AQ19" s="849"/>
      <c r="AR19" s="849"/>
      <c r="AS19" s="849"/>
      <c r="AT19" s="849"/>
      <c r="AU19" s="849"/>
      <c r="AV19" s="849"/>
      <c r="AW19" s="849"/>
      <c r="AX19" s="849"/>
      <c r="AY19" s="849"/>
      <c r="AZ19" s="849"/>
      <c r="BA19" s="849"/>
      <c r="BB19" s="849"/>
      <c r="BC19" s="849"/>
      <c r="BD19" s="849"/>
      <c r="BE19" s="849"/>
      <c r="BF19" s="849"/>
      <c r="BG19" s="849"/>
      <c r="BH19" s="849"/>
      <c r="BI19" s="849"/>
      <c r="BJ19" s="849"/>
      <c r="BK19" s="849"/>
      <c r="BL19" s="849"/>
      <c r="BM19" s="849"/>
      <c r="BN19" s="849"/>
      <c r="BO19" s="849"/>
      <c r="BP19" s="849"/>
      <c r="BQ19" s="849"/>
      <c r="BR19" s="849"/>
      <c r="BS19" s="849"/>
      <c r="BT19" s="849"/>
      <c r="BU19" s="849"/>
      <c r="BV19" s="849"/>
      <c r="BW19" s="849"/>
      <c r="BX19" s="849"/>
      <c r="BY19" s="849"/>
      <c r="BZ19" s="849"/>
      <c r="CA19" s="849"/>
      <c r="CB19" s="849"/>
      <c r="CC19" s="849"/>
      <c r="CD19" s="849"/>
      <c r="CE19" s="849"/>
      <c r="CF19" s="849"/>
      <c r="CG19" s="849"/>
      <c r="CH19" s="849"/>
      <c r="CI19" s="849"/>
      <c r="CJ19" s="849"/>
      <c r="CK19" s="849"/>
      <c r="CL19" s="849"/>
      <c r="CM19" s="849"/>
      <c r="CN19" s="849"/>
      <c r="CO19" s="849"/>
      <c r="CP19" s="849"/>
      <c r="CQ19" s="849"/>
      <c r="CR19" s="849"/>
      <c r="CS19" s="849"/>
      <c r="CT19" s="849"/>
      <c r="CU19" s="849"/>
      <c r="CV19" s="849"/>
      <c r="CW19" s="849"/>
      <c r="CX19" s="849"/>
      <c r="CY19" s="849"/>
      <c r="CZ19" s="849"/>
      <c r="DA19" s="849"/>
      <c r="DB19" s="849"/>
      <c r="DC19" s="849"/>
      <c r="DD19" s="849"/>
      <c r="DE19" s="849"/>
      <c r="DF19" s="849"/>
      <c r="DG19" s="849"/>
      <c r="DH19" s="849"/>
      <c r="DI19" s="849"/>
      <c r="DJ19" s="849"/>
      <c r="DK19" s="849"/>
      <c r="DL19" s="849"/>
      <c r="DM19" s="849"/>
      <c r="DN19" s="849"/>
      <c r="DO19" s="849"/>
      <c r="DP19" s="849"/>
      <c r="DQ19" s="849"/>
      <c r="DR19" s="849"/>
      <c r="DS19" s="849"/>
      <c r="DT19" s="849"/>
      <c r="DU19" s="849"/>
      <c r="DV19" s="849"/>
      <c r="DW19" s="849"/>
      <c r="DX19" s="849"/>
      <c r="DY19" s="849"/>
      <c r="DZ19" s="849"/>
      <c r="EA19" s="849"/>
      <c r="EB19" s="849"/>
      <c r="EC19" s="849"/>
      <c r="ED19" s="849"/>
      <c r="EE19" s="849"/>
      <c r="EF19" s="849"/>
      <c r="EG19" s="849"/>
      <c r="EH19" s="849"/>
      <c r="EI19" s="849"/>
      <c r="EJ19" s="849"/>
      <c r="EK19" s="849"/>
      <c r="EL19" s="849"/>
      <c r="EM19" s="849"/>
      <c r="EN19" s="849"/>
      <c r="EO19" s="849"/>
      <c r="EP19" s="849"/>
      <c r="EQ19" s="849"/>
      <c r="ER19" s="849"/>
      <c r="ES19" s="849"/>
      <c r="ET19" s="849"/>
      <c r="EU19" s="849"/>
      <c r="EV19" s="849"/>
      <c r="EW19" s="849"/>
      <c r="EX19" s="849"/>
      <c r="EY19" s="849"/>
      <c r="EZ19" s="849"/>
      <c r="FA19" s="849"/>
    </row>
    <row r="20" spans="1:157" s="850" customFormat="1" ht="18" customHeight="1" thickBot="1">
      <c r="A20" s="2140"/>
      <c r="B20" s="470">
        <v>14</v>
      </c>
      <c r="C20" s="1354" t="s">
        <v>190</v>
      </c>
      <c r="D20" s="1351" t="s">
        <v>171</v>
      </c>
      <c r="E20" s="1352">
        <v>3400</v>
      </c>
      <c r="F20" s="752"/>
      <c r="G20" s="893"/>
      <c r="H20" s="1355" t="s">
        <v>226</v>
      </c>
      <c r="I20" s="233"/>
      <c r="J20" s="478">
        <v>28</v>
      </c>
      <c r="K20" s="1350" t="s">
        <v>176</v>
      </c>
      <c r="L20" s="1351" t="s">
        <v>171</v>
      </c>
      <c r="M20" s="1352">
        <v>3500</v>
      </c>
      <c r="N20" s="752"/>
      <c r="O20" s="895" t="s">
        <v>160</v>
      </c>
      <c r="P20" s="1353" t="s">
        <v>504</v>
      </c>
      <c r="Q20" s="891"/>
      <c r="R20" s="3093" t="s">
        <v>184</v>
      </c>
      <c r="S20" s="3094"/>
      <c r="T20" s="3099">
        <f>SUM(E7:E20,M7:M20,U7:U19)</f>
        <v>127900</v>
      </c>
      <c r="U20" s="3100"/>
      <c r="V20" s="1640">
        <f>SUM(F7:F20,N7:N20,V7:V16)</f>
        <v>0</v>
      </c>
      <c r="W20" s="1641"/>
      <c r="X20" s="1642"/>
      <c r="Y20" s="1162"/>
      <c r="Z20" s="3090"/>
      <c r="AA20" s="849"/>
      <c r="AB20" s="849"/>
      <c r="AC20" s="849"/>
      <c r="AD20" s="849"/>
      <c r="AE20" s="849"/>
      <c r="AF20" s="849"/>
      <c r="AG20" s="849"/>
      <c r="AH20" s="849"/>
      <c r="AI20" s="849"/>
      <c r="AJ20" s="849"/>
      <c r="AK20" s="849"/>
      <c r="AL20" s="849"/>
      <c r="AM20" s="849"/>
      <c r="AN20" s="849"/>
      <c r="AO20" s="849"/>
      <c r="AP20" s="849"/>
      <c r="AQ20" s="849"/>
      <c r="AR20" s="849"/>
      <c r="AS20" s="849"/>
      <c r="AT20" s="849"/>
      <c r="AU20" s="849"/>
      <c r="AV20" s="849"/>
      <c r="AW20" s="849"/>
      <c r="AX20" s="849"/>
      <c r="AY20" s="849"/>
      <c r="AZ20" s="849"/>
      <c r="BA20" s="849"/>
      <c r="BB20" s="849"/>
      <c r="BC20" s="849"/>
      <c r="BD20" s="849"/>
      <c r="BE20" s="849"/>
      <c r="BF20" s="849"/>
      <c r="BG20" s="849"/>
      <c r="BH20" s="849"/>
      <c r="BI20" s="849"/>
      <c r="BJ20" s="849"/>
      <c r="BK20" s="849"/>
      <c r="BL20" s="849"/>
      <c r="BM20" s="849"/>
      <c r="BN20" s="849"/>
      <c r="BO20" s="849"/>
      <c r="BP20" s="849"/>
      <c r="BQ20" s="849"/>
      <c r="BR20" s="849"/>
      <c r="BS20" s="849"/>
      <c r="BT20" s="849"/>
      <c r="BU20" s="849"/>
      <c r="BV20" s="849"/>
      <c r="BW20" s="849"/>
      <c r="BX20" s="849"/>
      <c r="BY20" s="849"/>
      <c r="BZ20" s="849"/>
      <c r="CA20" s="849"/>
      <c r="CB20" s="849"/>
      <c r="CC20" s="849"/>
      <c r="CD20" s="849"/>
      <c r="CE20" s="849"/>
      <c r="CF20" s="849"/>
      <c r="CG20" s="849"/>
      <c r="CH20" s="849"/>
      <c r="CI20" s="849"/>
      <c r="CJ20" s="849"/>
      <c r="CK20" s="849"/>
      <c r="CL20" s="849"/>
      <c r="CM20" s="849"/>
      <c r="CN20" s="849"/>
      <c r="CO20" s="849"/>
      <c r="CP20" s="849"/>
      <c r="CQ20" s="849"/>
      <c r="CR20" s="849"/>
      <c r="CS20" s="849"/>
      <c r="CT20" s="849"/>
      <c r="CU20" s="849"/>
      <c r="CV20" s="849"/>
      <c r="CW20" s="849"/>
      <c r="CX20" s="849"/>
      <c r="CY20" s="849"/>
      <c r="CZ20" s="849"/>
      <c r="DA20" s="849"/>
      <c r="DB20" s="849"/>
      <c r="DC20" s="849"/>
      <c r="DD20" s="849"/>
      <c r="DE20" s="849"/>
      <c r="DF20" s="849"/>
      <c r="DG20" s="849"/>
      <c r="DH20" s="849"/>
      <c r="DI20" s="849"/>
      <c r="DJ20" s="849"/>
      <c r="DK20" s="849"/>
      <c r="DL20" s="849"/>
      <c r="DM20" s="849"/>
      <c r="DN20" s="849"/>
      <c r="DO20" s="849"/>
      <c r="DP20" s="849"/>
      <c r="DQ20" s="849"/>
      <c r="DR20" s="849"/>
      <c r="DS20" s="849"/>
      <c r="DT20" s="849"/>
      <c r="DU20" s="849"/>
      <c r="DV20" s="849"/>
      <c r="DW20" s="849"/>
      <c r="DX20" s="849"/>
      <c r="DY20" s="849"/>
      <c r="DZ20" s="849"/>
      <c r="EA20" s="849"/>
      <c r="EB20" s="849"/>
      <c r="EC20" s="849"/>
      <c r="ED20" s="849"/>
      <c r="EE20" s="849"/>
      <c r="EF20" s="849"/>
      <c r="EG20" s="849"/>
      <c r="EH20" s="849"/>
      <c r="EI20" s="849"/>
      <c r="EJ20" s="849"/>
      <c r="EK20" s="849"/>
      <c r="EL20" s="849"/>
      <c r="EM20" s="849"/>
      <c r="EN20" s="849"/>
      <c r="EO20" s="849"/>
      <c r="EP20" s="849"/>
      <c r="EQ20" s="849"/>
      <c r="ER20" s="849"/>
      <c r="ES20" s="849"/>
      <c r="ET20" s="849"/>
      <c r="EU20" s="849"/>
      <c r="EV20" s="849"/>
      <c r="EW20" s="849"/>
      <c r="EX20" s="849"/>
      <c r="EY20" s="849"/>
      <c r="EZ20" s="849"/>
      <c r="FA20" s="849"/>
    </row>
    <row r="21" spans="1:157" s="850" customFormat="1" ht="6" customHeight="1" thickTop="1">
      <c r="A21" s="896"/>
      <c r="B21" s="235"/>
      <c r="C21" s="235"/>
      <c r="D21" s="235"/>
      <c r="E21" s="897"/>
      <c r="F21" s="898"/>
      <c r="G21" s="236"/>
      <c r="H21" s="923"/>
      <c r="I21" s="899"/>
      <c r="J21" s="238"/>
      <c r="K21" s="238"/>
      <c r="L21" s="239"/>
      <c r="M21" s="900"/>
      <c r="N21" s="898"/>
      <c r="O21" s="901" t="s">
        <v>160</v>
      </c>
      <c r="P21" s="926"/>
      <c r="Q21" s="902"/>
      <c r="R21" s="233"/>
      <c r="S21" s="879"/>
      <c r="T21" s="1048"/>
      <c r="U21" s="1049"/>
      <c r="V21" s="240"/>
      <c r="W21" s="901"/>
      <c r="X21" s="923"/>
      <c r="Y21" s="1162"/>
      <c r="Z21" s="3090"/>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849"/>
      <c r="AX21" s="849"/>
      <c r="AY21" s="849"/>
      <c r="AZ21" s="849"/>
      <c r="BA21" s="849"/>
      <c r="BB21" s="849"/>
      <c r="BC21" s="849"/>
      <c r="BD21" s="849"/>
      <c r="BE21" s="849"/>
      <c r="BF21" s="849"/>
      <c r="BG21" s="849"/>
      <c r="BH21" s="849"/>
      <c r="BI21" s="849"/>
      <c r="BJ21" s="849"/>
      <c r="BK21" s="849"/>
      <c r="BL21" s="849"/>
      <c r="BM21" s="849"/>
      <c r="BN21" s="849"/>
      <c r="BO21" s="849"/>
      <c r="BP21" s="849"/>
      <c r="BQ21" s="849"/>
      <c r="BR21" s="849"/>
      <c r="BS21" s="849"/>
      <c r="BT21" s="849"/>
      <c r="BU21" s="849"/>
      <c r="BV21" s="849"/>
      <c r="BW21" s="849"/>
      <c r="BX21" s="849"/>
      <c r="BY21" s="849"/>
      <c r="BZ21" s="849"/>
      <c r="CA21" s="849"/>
      <c r="CB21" s="849"/>
      <c r="CC21" s="849"/>
      <c r="CD21" s="849"/>
      <c r="CE21" s="849"/>
      <c r="CF21" s="849"/>
      <c r="CG21" s="849"/>
      <c r="CH21" s="849"/>
      <c r="CI21" s="849"/>
      <c r="CJ21" s="849"/>
      <c r="CK21" s="849"/>
      <c r="CL21" s="849"/>
      <c r="CM21" s="849"/>
      <c r="CN21" s="849"/>
      <c r="CO21" s="849"/>
      <c r="CP21" s="849"/>
      <c r="CQ21" s="849"/>
      <c r="CR21" s="849"/>
      <c r="CS21" s="849"/>
      <c r="CT21" s="849"/>
      <c r="CU21" s="849"/>
      <c r="CV21" s="849"/>
      <c r="CW21" s="849"/>
      <c r="CX21" s="849"/>
      <c r="CY21" s="849"/>
      <c r="CZ21" s="849"/>
      <c r="DA21" s="849"/>
      <c r="DB21" s="849"/>
      <c r="DC21" s="849"/>
      <c r="DD21" s="849"/>
      <c r="DE21" s="849"/>
      <c r="DF21" s="849"/>
      <c r="DG21" s="849"/>
      <c r="DH21" s="849"/>
      <c r="DI21" s="849"/>
      <c r="DJ21" s="849"/>
      <c r="DK21" s="849"/>
      <c r="DL21" s="849"/>
      <c r="DM21" s="849"/>
      <c r="DN21" s="849"/>
      <c r="DO21" s="849"/>
      <c r="DP21" s="849"/>
      <c r="DQ21" s="849"/>
      <c r="DR21" s="849"/>
      <c r="DS21" s="849"/>
      <c r="DT21" s="849"/>
      <c r="DU21" s="849"/>
      <c r="DV21" s="849"/>
      <c r="DW21" s="849"/>
      <c r="DX21" s="849"/>
      <c r="DY21" s="849"/>
      <c r="DZ21" s="849"/>
      <c r="EA21" s="849"/>
      <c r="EB21" s="849"/>
      <c r="EC21" s="849"/>
      <c r="ED21" s="849"/>
      <c r="EE21" s="849"/>
      <c r="EF21" s="849"/>
      <c r="EG21" s="849"/>
      <c r="EH21" s="849"/>
      <c r="EI21" s="849"/>
      <c r="EJ21" s="849"/>
      <c r="EK21" s="849"/>
      <c r="EL21" s="849"/>
      <c r="EM21" s="849"/>
      <c r="EN21" s="849"/>
      <c r="EO21" s="849"/>
      <c r="EP21" s="849"/>
      <c r="EQ21" s="849"/>
      <c r="ER21" s="849"/>
      <c r="ES21" s="849"/>
      <c r="ET21" s="849"/>
      <c r="EU21" s="849"/>
      <c r="EV21" s="849"/>
      <c r="EW21" s="849"/>
      <c r="EX21" s="849"/>
      <c r="EY21" s="849"/>
      <c r="EZ21" s="849"/>
      <c r="FA21" s="849"/>
    </row>
    <row r="22" spans="1:157" s="850" customFormat="1" ht="18" customHeight="1" thickBot="1">
      <c r="A22" s="3054" t="s">
        <v>752</v>
      </c>
      <c r="B22" s="871">
        <v>50</v>
      </c>
      <c r="C22" s="1356" t="s">
        <v>212</v>
      </c>
      <c r="D22" s="1357" t="s">
        <v>171</v>
      </c>
      <c r="E22" s="1358" t="s">
        <v>472</v>
      </c>
      <c r="F22" s="1359" t="s">
        <v>473</v>
      </c>
      <c r="G22" s="878" t="s">
        <v>160</v>
      </c>
      <c r="H22" s="1338" t="s">
        <v>228</v>
      </c>
      <c r="I22" s="233"/>
      <c r="J22" s="904">
        <v>60</v>
      </c>
      <c r="K22" s="1360" t="s">
        <v>201</v>
      </c>
      <c r="L22" s="1357" t="s">
        <v>171</v>
      </c>
      <c r="M22" s="1358" t="s">
        <v>472</v>
      </c>
      <c r="N22" s="1361" t="s">
        <v>473</v>
      </c>
      <c r="O22" s="878" t="s">
        <v>160</v>
      </c>
      <c r="P22" s="1341" t="s">
        <v>244</v>
      </c>
      <c r="Q22" s="882"/>
      <c r="R22" s="1636">
        <v>70</v>
      </c>
      <c r="S22" s="1659" t="s">
        <v>765</v>
      </c>
      <c r="T22" s="1340" t="s">
        <v>171</v>
      </c>
      <c r="U22" s="1358" t="s">
        <v>472</v>
      </c>
      <c r="V22" s="1643" t="s">
        <v>473</v>
      </c>
      <c r="W22" s="1648" t="s">
        <v>160</v>
      </c>
      <c r="X22" s="1649" t="s">
        <v>241</v>
      </c>
      <c r="Y22" s="1162"/>
      <c r="Z22" s="3090"/>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49"/>
      <c r="AY22" s="849"/>
      <c r="AZ22" s="849"/>
      <c r="BA22" s="849"/>
      <c r="BB22" s="849"/>
      <c r="BC22" s="849"/>
      <c r="BD22" s="849"/>
      <c r="BE22" s="849"/>
      <c r="BF22" s="849"/>
      <c r="BG22" s="849"/>
      <c r="BH22" s="849"/>
      <c r="BI22" s="849"/>
      <c r="BJ22" s="849"/>
      <c r="BK22" s="849"/>
      <c r="BL22" s="849"/>
      <c r="BM22" s="849"/>
      <c r="BN22" s="849"/>
      <c r="BO22" s="849"/>
      <c r="BP22" s="849"/>
      <c r="BQ22" s="849"/>
      <c r="BR22" s="849"/>
      <c r="BS22" s="849"/>
      <c r="BT22" s="849"/>
      <c r="BU22" s="849"/>
      <c r="BV22" s="849"/>
      <c r="BW22" s="849"/>
      <c r="BX22" s="849"/>
      <c r="BY22" s="849"/>
      <c r="BZ22" s="849"/>
      <c r="CA22" s="849"/>
      <c r="CB22" s="849"/>
      <c r="CC22" s="849"/>
      <c r="CD22" s="849"/>
      <c r="CE22" s="849"/>
      <c r="CF22" s="849"/>
      <c r="CG22" s="849"/>
      <c r="CH22" s="849"/>
      <c r="CI22" s="849"/>
      <c r="CJ22" s="849"/>
      <c r="CK22" s="849"/>
      <c r="CL22" s="849"/>
      <c r="CM22" s="849"/>
      <c r="CN22" s="849"/>
      <c r="CO22" s="849"/>
      <c r="CP22" s="849"/>
      <c r="CQ22" s="849"/>
      <c r="CR22" s="849"/>
      <c r="CS22" s="849"/>
      <c r="CT22" s="849"/>
      <c r="CU22" s="849"/>
      <c r="CV22" s="849"/>
      <c r="CW22" s="849"/>
      <c r="CX22" s="849"/>
      <c r="CY22" s="849"/>
      <c r="CZ22" s="849"/>
      <c r="DA22" s="849"/>
      <c r="DB22" s="849"/>
      <c r="DC22" s="849"/>
      <c r="DD22" s="849"/>
      <c r="DE22" s="849"/>
      <c r="DF22" s="849"/>
      <c r="DG22" s="849"/>
      <c r="DH22" s="849"/>
      <c r="DI22" s="849"/>
      <c r="DJ22" s="849"/>
      <c r="DK22" s="849"/>
      <c r="DL22" s="849"/>
      <c r="DM22" s="849"/>
      <c r="DN22" s="849"/>
      <c r="DO22" s="849"/>
      <c r="DP22" s="849"/>
      <c r="DQ22" s="849"/>
      <c r="DR22" s="849"/>
      <c r="DS22" s="849"/>
      <c r="DT22" s="849"/>
      <c r="DU22" s="849"/>
      <c r="DV22" s="849"/>
      <c r="DW22" s="849"/>
      <c r="DX22" s="849"/>
      <c r="DY22" s="849"/>
      <c r="DZ22" s="849"/>
      <c r="EA22" s="849"/>
      <c r="EB22" s="849"/>
      <c r="EC22" s="849"/>
      <c r="ED22" s="849"/>
      <c r="EE22" s="849"/>
      <c r="EF22" s="849"/>
      <c r="EG22" s="849"/>
      <c r="EH22" s="849"/>
      <c r="EI22" s="849"/>
      <c r="EJ22" s="849"/>
      <c r="EK22" s="849"/>
      <c r="EL22" s="849"/>
      <c r="EM22" s="849"/>
      <c r="EN22" s="849"/>
      <c r="EO22" s="849"/>
      <c r="EP22" s="849"/>
      <c r="EQ22" s="849"/>
      <c r="ER22" s="849"/>
      <c r="ES22" s="849"/>
      <c r="ET22" s="849"/>
      <c r="EU22" s="849"/>
      <c r="EV22" s="849"/>
      <c r="EW22" s="849"/>
      <c r="EX22" s="849"/>
      <c r="EY22" s="849"/>
      <c r="EZ22" s="849"/>
      <c r="FA22" s="849"/>
    </row>
    <row r="23" spans="1:157" s="850" customFormat="1" ht="17.100000000000001" customHeight="1" thickTop="1">
      <c r="A23" s="3055"/>
      <c r="B23" s="740">
        <v>51</v>
      </c>
      <c r="C23" s="864" t="s">
        <v>213</v>
      </c>
      <c r="D23" s="1348" t="s">
        <v>171</v>
      </c>
      <c r="E23" s="1136">
        <v>3800</v>
      </c>
      <c r="F23" s="851"/>
      <c r="G23" s="881" t="s">
        <v>160</v>
      </c>
      <c r="H23" s="1144" t="s">
        <v>228</v>
      </c>
      <c r="I23" s="233"/>
      <c r="J23" s="745">
        <v>61</v>
      </c>
      <c r="K23" s="1170" t="s">
        <v>159</v>
      </c>
      <c r="L23" s="1348" t="s">
        <v>171</v>
      </c>
      <c r="M23" s="1362" t="s">
        <v>472</v>
      </c>
      <c r="N23" s="1363" t="s">
        <v>473</v>
      </c>
      <c r="O23" s="906" t="s">
        <v>160</v>
      </c>
      <c r="P23" s="1343" t="s">
        <v>244</v>
      </c>
      <c r="Q23" s="882"/>
      <c r="R23" s="1637">
        <v>71</v>
      </c>
      <c r="S23" s="1660" t="s">
        <v>185</v>
      </c>
      <c r="T23" s="1145" t="s">
        <v>171</v>
      </c>
      <c r="U23" s="1136">
        <v>3300</v>
      </c>
      <c r="V23" s="903"/>
      <c r="W23" s="1651" t="s">
        <v>160</v>
      </c>
      <c r="X23" s="1144" t="s">
        <v>228</v>
      </c>
      <c r="Y23" s="1162"/>
      <c r="Z23" s="3090"/>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49"/>
      <c r="AY23" s="849"/>
      <c r="AZ23" s="849"/>
      <c r="BA23" s="849"/>
      <c r="BB23" s="849"/>
      <c r="BC23" s="849"/>
      <c r="BD23" s="849"/>
      <c r="BE23" s="849"/>
      <c r="BF23" s="849"/>
      <c r="BG23" s="849"/>
      <c r="BH23" s="849"/>
      <c r="BI23" s="849"/>
      <c r="BJ23" s="849"/>
      <c r="BK23" s="849"/>
      <c r="BL23" s="849"/>
      <c r="BM23" s="849"/>
      <c r="BN23" s="849"/>
      <c r="BO23" s="849"/>
      <c r="BP23" s="849"/>
      <c r="BQ23" s="849"/>
      <c r="BR23" s="849"/>
      <c r="BS23" s="849"/>
      <c r="BT23" s="849"/>
      <c r="BU23" s="849"/>
      <c r="BV23" s="849"/>
      <c r="BW23" s="849"/>
      <c r="BX23" s="849"/>
      <c r="BY23" s="849"/>
      <c r="BZ23" s="849"/>
      <c r="CA23" s="849"/>
      <c r="CB23" s="849"/>
      <c r="CC23" s="849"/>
      <c r="CD23" s="849"/>
      <c r="CE23" s="849"/>
      <c r="CF23" s="849"/>
      <c r="CG23" s="849"/>
      <c r="CH23" s="849"/>
      <c r="CI23" s="849"/>
      <c r="CJ23" s="849"/>
      <c r="CK23" s="849"/>
      <c r="CL23" s="849"/>
      <c r="CM23" s="849"/>
      <c r="CN23" s="849"/>
      <c r="CO23" s="849"/>
      <c r="CP23" s="849"/>
      <c r="CQ23" s="849"/>
      <c r="CR23" s="849"/>
      <c r="CS23" s="849"/>
      <c r="CT23" s="849"/>
      <c r="CU23" s="849"/>
      <c r="CV23" s="849"/>
      <c r="CW23" s="849"/>
      <c r="CX23" s="849"/>
      <c r="CY23" s="849"/>
      <c r="CZ23" s="849"/>
      <c r="DA23" s="849"/>
      <c r="DB23" s="849"/>
      <c r="DC23" s="849"/>
      <c r="DD23" s="849"/>
      <c r="DE23" s="849"/>
      <c r="DF23" s="849"/>
      <c r="DG23" s="849"/>
      <c r="DH23" s="849"/>
      <c r="DI23" s="849"/>
      <c r="DJ23" s="849"/>
      <c r="DK23" s="849"/>
      <c r="DL23" s="849"/>
      <c r="DM23" s="849"/>
      <c r="DN23" s="849"/>
      <c r="DO23" s="849"/>
      <c r="DP23" s="849"/>
      <c r="DQ23" s="849"/>
      <c r="DR23" s="849"/>
      <c r="DS23" s="849"/>
      <c r="DT23" s="849"/>
      <c r="DU23" s="849"/>
      <c r="DV23" s="849"/>
      <c r="DW23" s="849"/>
      <c r="DX23" s="849"/>
      <c r="DY23" s="849"/>
      <c r="DZ23" s="849"/>
      <c r="EA23" s="849"/>
      <c r="EB23" s="849"/>
      <c r="EC23" s="849"/>
      <c r="ED23" s="849"/>
      <c r="EE23" s="849"/>
      <c r="EF23" s="849"/>
      <c r="EG23" s="849"/>
      <c r="EH23" s="849"/>
      <c r="EI23" s="849"/>
      <c r="EJ23" s="849"/>
      <c r="EK23" s="849"/>
      <c r="EL23" s="849"/>
      <c r="EM23" s="849"/>
      <c r="EN23" s="849"/>
      <c r="EO23" s="849"/>
      <c r="EP23" s="849"/>
      <c r="EQ23" s="849"/>
      <c r="ER23" s="849"/>
      <c r="ES23" s="849"/>
      <c r="ET23" s="849"/>
      <c r="EU23" s="849"/>
      <c r="EV23" s="849"/>
      <c r="EW23" s="849"/>
      <c r="EX23" s="849"/>
      <c r="EY23" s="849"/>
      <c r="EZ23" s="849"/>
      <c r="FA23" s="849"/>
    </row>
    <row r="24" spans="1:157" s="850" customFormat="1" ht="17.100000000000001" customHeight="1">
      <c r="A24" s="3055"/>
      <c r="B24" s="740">
        <v>52</v>
      </c>
      <c r="C24" s="2056" t="s">
        <v>791</v>
      </c>
      <c r="D24" s="2057"/>
      <c r="E24" s="2057"/>
      <c r="F24" s="2057"/>
      <c r="G24" s="2058"/>
      <c r="H24" s="908"/>
      <c r="I24" s="233"/>
      <c r="J24" s="745">
        <v>62</v>
      </c>
      <c r="K24" s="2015" t="s">
        <v>768</v>
      </c>
      <c r="L24" s="2016"/>
      <c r="M24" s="2016"/>
      <c r="N24" s="2016"/>
      <c r="O24" s="2017"/>
      <c r="P24" s="1343"/>
      <c r="Q24" s="241"/>
      <c r="R24" s="1637">
        <v>72</v>
      </c>
      <c r="S24" s="1732" t="s">
        <v>790</v>
      </c>
      <c r="T24" s="1145" t="s">
        <v>171</v>
      </c>
      <c r="U24" s="1136">
        <v>2550</v>
      </c>
      <c r="V24" s="744"/>
      <c r="W24" s="1651"/>
      <c r="X24" s="1144" t="s">
        <v>228</v>
      </c>
      <c r="Y24" s="1162"/>
      <c r="Z24" s="3090"/>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849"/>
      <c r="BA24" s="849"/>
      <c r="BB24" s="849"/>
      <c r="BC24" s="849"/>
      <c r="BD24" s="849"/>
      <c r="BE24" s="849"/>
      <c r="BF24" s="849"/>
      <c r="BG24" s="849"/>
      <c r="BH24" s="849"/>
      <c r="BI24" s="849"/>
      <c r="BJ24" s="849"/>
      <c r="BK24" s="849"/>
      <c r="BL24" s="849"/>
      <c r="BM24" s="849"/>
      <c r="BN24" s="849"/>
      <c r="BO24" s="849"/>
      <c r="BP24" s="849"/>
      <c r="BQ24" s="849"/>
      <c r="BR24" s="849"/>
      <c r="BS24" s="849"/>
      <c r="BT24" s="849"/>
      <c r="BU24" s="849"/>
      <c r="BV24" s="849"/>
      <c r="BW24" s="849"/>
      <c r="BX24" s="849"/>
      <c r="BY24" s="849"/>
      <c r="BZ24" s="849"/>
      <c r="CA24" s="849"/>
      <c r="CB24" s="849"/>
      <c r="CC24" s="849"/>
      <c r="CD24" s="849"/>
      <c r="CE24" s="849"/>
      <c r="CF24" s="849"/>
      <c r="CG24" s="849"/>
      <c r="CH24" s="849"/>
      <c r="CI24" s="849"/>
      <c r="CJ24" s="849"/>
      <c r="CK24" s="849"/>
      <c r="CL24" s="849"/>
      <c r="CM24" s="849"/>
      <c r="CN24" s="849"/>
      <c r="CO24" s="849"/>
      <c r="CP24" s="849"/>
      <c r="CQ24" s="849"/>
      <c r="CR24" s="849"/>
      <c r="CS24" s="849"/>
      <c r="CT24" s="849"/>
      <c r="CU24" s="849"/>
      <c r="CV24" s="849"/>
      <c r="CW24" s="849"/>
      <c r="CX24" s="849"/>
      <c r="CY24" s="849"/>
      <c r="CZ24" s="849"/>
      <c r="DA24" s="849"/>
      <c r="DB24" s="849"/>
      <c r="DC24" s="849"/>
      <c r="DD24" s="849"/>
      <c r="DE24" s="849"/>
      <c r="DF24" s="849"/>
      <c r="DG24" s="849"/>
      <c r="DH24" s="849"/>
      <c r="DI24" s="849"/>
      <c r="DJ24" s="849"/>
      <c r="DK24" s="849"/>
      <c r="DL24" s="849"/>
      <c r="DM24" s="849"/>
      <c r="DN24" s="849"/>
      <c r="DO24" s="849"/>
      <c r="DP24" s="849"/>
      <c r="DQ24" s="849"/>
      <c r="DR24" s="849"/>
      <c r="DS24" s="849"/>
      <c r="DT24" s="849"/>
      <c r="DU24" s="849"/>
      <c r="DV24" s="849"/>
      <c r="DW24" s="849"/>
      <c r="DX24" s="849"/>
      <c r="DY24" s="849"/>
      <c r="DZ24" s="849"/>
      <c r="EA24" s="849"/>
      <c r="EB24" s="849"/>
      <c r="EC24" s="849"/>
      <c r="ED24" s="849"/>
      <c r="EE24" s="849"/>
      <c r="EF24" s="849"/>
      <c r="EG24" s="849"/>
      <c r="EH24" s="849"/>
      <c r="EI24" s="849"/>
      <c r="EJ24" s="849"/>
      <c r="EK24" s="849"/>
      <c r="EL24" s="849"/>
      <c r="EM24" s="849"/>
      <c r="EN24" s="849"/>
      <c r="EO24" s="849"/>
      <c r="EP24" s="849"/>
      <c r="EQ24" s="849"/>
      <c r="ER24" s="849"/>
      <c r="ES24" s="849"/>
      <c r="ET24" s="849"/>
      <c r="EU24" s="849"/>
      <c r="EV24" s="849"/>
      <c r="EW24" s="849"/>
      <c r="EX24" s="849"/>
      <c r="EY24" s="849"/>
      <c r="EZ24" s="849"/>
      <c r="FA24" s="849"/>
    </row>
    <row r="25" spans="1:157" s="850" customFormat="1" ht="17.100000000000001" customHeight="1">
      <c r="A25" s="3055"/>
      <c r="B25" s="740">
        <v>53</v>
      </c>
      <c r="C25" s="1146" t="s">
        <v>759</v>
      </c>
      <c r="D25" s="1348" t="s">
        <v>171</v>
      </c>
      <c r="E25" s="1136">
        <v>3000</v>
      </c>
      <c r="F25" s="744"/>
      <c r="G25" s="881" t="s">
        <v>160</v>
      </c>
      <c r="H25" s="1144" t="s">
        <v>234</v>
      </c>
      <c r="I25" s="233"/>
      <c r="J25" s="745">
        <v>63</v>
      </c>
      <c r="K25" s="1170" t="s">
        <v>405</v>
      </c>
      <c r="L25" s="1348" t="s">
        <v>171</v>
      </c>
      <c r="M25" s="1362" t="s">
        <v>472</v>
      </c>
      <c r="N25" s="1363" t="s">
        <v>473</v>
      </c>
      <c r="O25" s="881" t="s">
        <v>160</v>
      </c>
      <c r="P25" s="1343" t="s">
        <v>241</v>
      </c>
      <c r="Q25" s="241"/>
      <c r="R25" s="1638">
        <v>73</v>
      </c>
      <c r="S25" s="1661" t="s">
        <v>748</v>
      </c>
      <c r="T25" s="1639" t="s">
        <v>171</v>
      </c>
      <c r="U25" s="1168">
        <v>2500</v>
      </c>
      <c r="V25" s="744"/>
      <c r="W25" s="1651" t="s">
        <v>160</v>
      </c>
      <c r="X25" s="1144" t="s">
        <v>309</v>
      </c>
      <c r="Y25" s="1162"/>
      <c r="Z25" s="3090"/>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49"/>
      <c r="BJ25" s="849"/>
      <c r="BK25" s="849"/>
      <c r="BL25" s="849"/>
      <c r="BM25" s="849"/>
      <c r="BN25" s="849"/>
      <c r="BO25" s="849"/>
      <c r="BP25" s="849"/>
      <c r="BQ25" s="849"/>
      <c r="BR25" s="849"/>
      <c r="BS25" s="849"/>
      <c r="BT25" s="849"/>
      <c r="BU25" s="849"/>
      <c r="BV25" s="849"/>
      <c r="BW25" s="849"/>
      <c r="BX25" s="849"/>
      <c r="BY25" s="849"/>
      <c r="BZ25" s="849"/>
      <c r="CA25" s="849"/>
      <c r="CB25" s="849"/>
      <c r="CC25" s="849"/>
      <c r="CD25" s="849"/>
      <c r="CE25" s="849"/>
      <c r="CF25" s="849"/>
      <c r="CG25" s="849"/>
      <c r="CH25" s="849"/>
      <c r="CI25" s="849"/>
      <c r="CJ25" s="849"/>
      <c r="CK25" s="849"/>
      <c r="CL25" s="849"/>
      <c r="CM25" s="849"/>
      <c r="CN25" s="849"/>
      <c r="CO25" s="849"/>
      <c r="CP25" s="849"/>
      <c r="CQ25" s="849"/>
      <c r="CR25" s="849"/>
      <c r="CS25" s="849"/>
      <c r="CT25" s="849"/>
      <c r="CU25" s="849"/>
      <c r="CV25" s="849"/>
      <c r="CW25" s="849"/>
      <c r="CX25" s="849"/>
      <c r="CY25" s="849"/>
      <c r="CZ25" s="849"/>
      <c r="DA25" s="849"/>
      <c r="DB25" s="849"/>
      <c r="DC25" s="849"/>
      <c r="DD25" s="849"/>
      <c r="DE25" s="849"/>
      <c r="DF25" s="849"/>
      <c r="DG25" s="849"/>
      <c r="DH25" s="849"/>
      <c r="DI25" s="849"/>
      <c r="DJ25" s="849"/>
      <c r="DK25" s="849"/>
      <c r="DL25" s="849"/>
      <c r="DM25" s="849"/>
      <c r="DN25" s="849"/>
      <c r="DO25" s="849"/>
      <c r="DP25" s="849"/>
      <c r="DQ25" s="849"/>
      <c r="DR25" s="849"/>
      <c r="DS25" s="849"/>
      <c r="DT25" s="849"/>
      <c r="DU25" s="849"/>
      <c r="DV25" s="849"/>
      <c r="DW25" s="849"/>
      <c r="DX25" s="849"/>
      <c r="DY25" s="849"/>
      <c r="DZ25" s="849"/>
      <c r="EA25" s="849"/>
      <c r="EB25" s="849"/>
      <c r="EC25" s="849"/>
      <c r="ED25" s="849"/>
      <c r="EE25" s="849"/>
      <c r="EF25" s="849"/>
      <c r="EG25" s="849"/>
      <c r="EH25" s="849"/>
      <c r="EI25" s="849"/>
      <c r="EJ25" s="849"/>
      <c r="EK25" s="849"/>
      <c r="EL25" s="849"/>
      <c r="EM25" s="849"/>
      <c r="EN25" s="849"/>
      <c r="EO25" s="849"/>
      <c r="EP25" s="849"/>
      <c r="EQ25" s="849"/>
      <c r="ER25" s="849"/>
      <c r="ES25" s="849"/>
      <c r="ET25" s="849"/>
      <c r="EU25" s="849"/>
      <c r="EV25" s="849"/>
      <c r="EW25" s="849"/>
      <c r="EX25" s="849"/>
      <c r="EY25" s="849"/>
      <c r="EZ25" s="849"/>
      <c r="FA25" s="849"/>
    </row>
    <row r="26" spans="1:157" s="850" customFormat="1" ht="17.100000000000001" customHeight="1">
      <c r="A26" s="3055"/>
      <c r="B26" s="740">
        <v>54</v>
      </c>
      <c r="C26" s="864" t="s">
        <v>214</v>
      </c>
      <c r="D26" s="1348" t="s">
        <v>171</v>
      </c>
      <c r="E26" s="1136">
        <v>3550</v>
      </c>
      <c r="F26" s="744"/>
      <c r="G26" s="881" t="s">
        <v>160</v>
      </c>
      <c r="H26" s="1144" t="s">
        <v>228</v>
      </c>
      <c r="I26" s="233"/>
      <c r="J26" s="745">
        <v>64</v>
      </c>
      <c r="K26" s="1170" t="s">
        <v>202</v>
      </c>
      <c r="L26" s="1348" t="s">
        <v>571</v>
      </c>
      <c r="M26" s="1362" t="s">
        <v>472</v>
      </c>
      <c r="N26" s="1363" t="s">
        <v>473</v>
      </c>
      <c r="O26" s="881" t="s">
        <v>160</v>
      </c>
      <c r="P26" s="1343" t="s">
        <v>226</v>
      </c>
      <c r="Q26" s="241"/>
      <c r="R26" s="1644">
        <v>74</v>
      </c>
      <c r="S26" s="449" t="s">
        <v>749</v>
      </c>
      <c r="T26" s="1639" t="s">
        <v>171</v>
      </c>
      <c r="U26" s="1406">
        <v>1500</v>
      </c>
      <c r="V26" s="444"/>
      <c r="W26" s="1652"/>
      <c r="X26" s="267" t="s">
        <v>460</v>
      </c>
      <c r="Y26" s="1162"/>
      <c r="Z26" s="3090"/>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49"/>
      <c r="AY26" s="849"/>
      <c r="AZ26" s="849"/>
      <c r="BA26" s="849"/>
      <c r="BB26" s="849"/>
      <c r="BC26" s="849"/>
      <c r="BD26" s="849"/>
      <c r="BE26" s="849"/>
      <c r="BF26" s="849"/>
      <c r="BG26" s="849"/>
      <c r="BH26" s="849"/>
      <c r="BI26" s="849"/>
      <c r="BJ26" s="849"/>
      <c r="BK26" s="849"/>
      <c r="BL26" s="849"/>
      <c r="BM26" s="849"/>
      <c r="BN26" s="849"/>
      <c r="BO26" s="849"/>
      <c r="BP26" s="849"/>
      <c r="BQ26" s="849"/>
      <c r="BR26" s="849"/>
      <c r="BS26" s="849"/>
      <c r="BT26" s="849"/>
      <c r="BU26" s="849"/>
      <c r="BV26" s="849"/>
      <c r="BW26" s="849"/>
      <c r="BX26" s="849"/>
      <c r="BY26" s="849"/>
      <c r="BZ26" s="849"/>
      <c r="CA26" s="849"/>
      <c r="CB26" s="849"/>
      <c r="CC26" s="849"/>
      <c r="CD26" s="849"/>
      <c r="CE26" s="849"/>
      <c r="CF26" s="849"/>
      <c r="CG26" s="849"/>
      <c r="CH26" s="849"/>
      <c r="CI26" s="849"/>
      <c r="CJ26" s="849"/>
      <c r="CK26" s="849"/>
      <c r="CL26" s="849"/>
      <c r="CM26" s="849"/>
      <c r="CN26" s="849"/>
      <c r="CO26" s="849"/>
      <c r="CP26" s="849"/>
      <c r="CQ26" s="849"/>
      <c r="CR26" s="849"/>
      <c r="CS26" s="849"/>
      <c r="CT26" s="849"/>
      <c r="CU26" s="849"/>
      <c r="CV26" s="849"/>
      <c r="CW26" s="849"/>
      <c r="CX26" s="849"/>
      <c r="CY26" s="849"/>
      <c r="CZ26" s="849"/>
      <c r="DA26" s="849"/>
      <c r="DB26" s="849"/>
      <c r="DC26" s="849"/>
      <c r="DD26" s="849"/>
      <c r="DE26" s="849"/>
      <c r="DF26" s="849"/>
      <c r="DG26" s="849"/>
      <c r="DH26" s="849"/>
      <c r="DI26" s="849"/>
      <c r="DJ26" s="849"/>
      <c r="DK26" s="849"/>
      <c r="DL26" s="849"/>
      <c r="DM26" s="849"/>
      <c r="DN26" s="849"/>
      <c r="DO26" s="849"/>
      <c r="DP26" s="849"/>
      <c r="DQ26" s="849"/>
      <c r="DR26" s="849"/>
      <c r="DS26" s="849"/>
      <c r="DT26" s="849"/>
      <c r="DU26" s="849"/>
      <c r="DV26" s="849"/>
      <c r="DW26" s="849"/>
      <c r="DX26" s="849"/>
      <c r="DY26" s="849"/>
      <c r="DZ26" s="849"/>
      <c r="EA26" s="849"/>
      <c r="EB26" s="849"/>
      <c r="EC26" s="849"/>
      <c r="ED26" s="849"/>
      <c r="EE26" s="849"/>
      <c r="EF26" s="849"/>
      <c r="EG26" s="849"/>
      <c r="EH26" s="849"/>
      <c r="EI26" s="849"/>
      <c r="EJ26" s="849"/>
      <c r="EK26" s="849"/>
      <c r="EL26" s="849"/>
      <c r="EM26" s="849"/>
      <c r="EN26" s="849"/>
      <c r="EO26" s="849"/>
      <c r="EP26" s="849"/>
      <c r="EQ26" s="849"/>
      <c r="ER26" s="849"/>
      <c r="ES26" s="849"/>
      <c r="ET26" s="849"/>
      <c r="EU26" s="849"/>
      <c r="EV26" s="849"/>
      <c r="EW26" s="849"/>
      <c r="EX26" s="849"/>
      <c r="EY26" s="849"/>
      <c r="EZ26" s="849"/>
      <c r="FA26" s="849"/>
    </row>
    <row r="27" spans="1:157" s="850" customFormat="1" ht="17.100000000000001" customHeight="1">
      <c r="A27" s="3055"/>
      <c r="B27" s="740">
        <v>55</v>
      </c>
      <c r="C27" s="864" t="s">
        <v>215</v>
      </c>
      <c r="D27" s="1348" t="s">
        <v>171</v>
      </c>
      <c r="E27" s="1136">
        <v>2300</v>
      </c>
      <c r="F27" s="866"/>
      <c r="G27" s="881" t="s">
        <v>160</v>
      </c>
      <c r="H27" s="1144" t="s">
        <v>250</v>
      </c>
      <c r="I27" s="233"/>
      <c r="J27" s="745">
        <v>65</v>
      </c>
      <c r="K27" s="3059" t="s">
        <v>817</v>
      </c>
      <c r="L27" s="3060"/>
      <c r="M27" s="3060"/>
      <c r="N27" s="3060"/>
      <c r="O27" s="3061"/>
      <c r="P27" s="1343"/>
      <c r="Q27" s="241"/>
      <c r="R27" s="1644">
        <v>75</v>
      </c>
      <c r="S27" s="449" t="s">
        <v>750</v>
      </c>
      <c r="T27" s="1639" t="s">
        <v>171</v>
      </c>
      <c r="U27" s="1406">
        <v>850</v>
      </c>
      <c r="V27" s="444"/>
      <c r="W27" s="1652"/>
      <c r="X27" s="267" t="s">
        <v>460</v>
      </c>
      <c r="Y27" s="1162"/>
      <c r="Z27" s="3090"/>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849"/>
      <c r="AZ27" s="849"/>
      <c r="BA27" s="849"/>
      <c r="BB27" s="849"/>
      <c r="BC27" s="849"/>
      <c r="BD27" s="849"/>
      <c r="BE27" s="849"/>
      <c r="BF27" s="849"/>
      <c r="BG27" s="849"/>
      <c r="BH27" s="849"/>
      <c r="BI27" s="849"/>
      <c r="BJ27" s="849"/>
      <c r="BK27" s="849"/>
      <c r="BL27" s="849"/>
      <c r="BM27" s="849"/>
      <c r="BN27" s="849"/>
      <c r="BO27" s="849"/>
      <c r="BP27" s="849"/>
      <c r="BQ27" s="849"/>
      <c r="BR27" s="849"/>
      <c r="BS27" s="849"/>
      <c r="BT27" s="849"/>
      <c r="BU27" s="849"/>
      <c r="BV27" s="849"/>
      <c r="BW27" s="849"/>
      <c r="BX27" s="849"/>
      <c r="BY27" s="849"/>
      <c r="BZ27" s="849"/>
      <c r="CA27" s="849"/>
      <c r="CB27" s="849"/>
      <c r="CC27" s="849"/>
      <c r="CD27" s="849"/>
      <c r="CE27" s="849"/>
      <c r="CF27" s="849"/>
      <c r="CG27" s="849"/>
      <c r="CH27" s="849"/>
      <c r="CI27" s="849"/>
      <c r="CJ27" s="849"/>
      <c r="CK27" s="849"/>
      <c r="CL27" s="849"/>
      <c r="CM27" s="849"/>
      <c r="CN27" s="849"/>
      <c r="CO27" s="849"/>
      <c r="CP27" s="849"/>
      <c r="CQ27" s="849"/>
      <c r="CR27" s="849"/>
      <c r="CS27" s="849"/>
      <c r="CT27" s="849"/>
      <c r="CU27" s="849"/>
      <c r="CV27" s="849"/>
      <c r="CW27" s="849"/>
      <c r="CX27" s="849"/>
      <c r="CY27" s="849"/>
      <c r="CZ27" s="849"/>
      <c r="DA27" s="849"/>
      <c r="DB27" s="849"/>
      <c r="DC27" s="849"/>
      <c r="DD27" s="849"/>
      <c r="DE27" s="849"/>
      <c r="DF27" s="849"/>
      <c r="DG27" s="849"/>
      <c r="DH27" s="849"/>
      <c r="DI27" s="849"/>
      <c r="DJ27" s="849"/>
      <c r="DK27" s="849"/>
      <c r="DL27" s="849"/>
      <c r="DM27" s="849"/>
      <c r="DN27" s="849"/>
      <c r="DO27" s="849"/>
      <c r="DP27" s="849"/>
      <c r="DQ27" s="849"/>
      <c r="DR27" s="849"/>
      <c r="DS27" s="849"/>
      <c r="DT27" s="849"/>
      <c r="DU27" s="849"/>
      <c r="DV27" s="849"/>
      <c r="DW27" s="849"/>
      <c r="DX27" s="849"/>
      <c r="DY27" s="849"/>
      <c r="DZ27" s="849"/>
      <c r="EA27" s="849"/>
      <c r="EB27" s="849"/>
      <c r="EC27" s="849"/>
      <c r="ED27" s="849"/>
      <c r="EE27" s="849"/>
      <c r="EF27" s="849"/>
      <c r="EG27" s="849"/>
      <c r="EH27" s="849"/>
      <c r="EI27" s="849"/>
      <c r="EJ27" s="849"/>
      <c r="EK27" s="849"/>
      <c r="EL27" s="849"/>
      <c r="EM27" s="849"/>
      <c r="EN27" s="849"/>
      <c r="EO27" s="849"/>
      <c r="EP27" s="849"/>
      <c r="EQ27" s="849"/>
      <c r="ER27" s="849"/>
      <c r="ES27" s="849"/>
      <c r="ET27" s="849"/>
      <c r="EU27" s="849"/>
      <c r="EV27" s="849"/>
      <c r="EW27" s="849"/>
      <c r="EX27" s="849"/>
      <c r="EY27" s="849"/>
      <c r="EZ27" s="849"/>
      <c r="FA27" s="849"/>
    </row>
    <row r="28" spans="1:157" s="850" customFormat="1" ht="17.100000000000001" customHeight="1" thickBot="1">
      <c r="A28" s="3055"/>
      <c r="B28" s="740">
        <v>56</v>
      </c>
      <c r="C28" s="864" t="s">
        <v>216</v>
      </c>
      <c r="D28" s="1348" t="s">
        <v>171</v>
      </c>
      <c r="E28" s="1136">
        <v>3600</v>
      </c>
      <c r="F28" s="752"/>
      <c r="G28" s="881"/>
      <c r="H28" s="1347" t="s">
        <v>825</v>
      </c>
      <c r="I28" s="233"/>
      <c r="J28" s="745">
        <v>66</v>
      </c>
      <c r="K28" s="1170" t="s">
        <v>204</v>
      </c>
      <c r="L28" s="1900" t="s">
        <v>571</v>
      </c>
      <c r="M28" s="1362" t="s">
        <v>472</v>
      </c>
      <c r="N28" s="1363" t="s">
        <v>473</v>
      </c>
      <c r="O28" s="881" t="s">
        <v>160</v>
      </c>
      <c r="P28" s="1343" t="s">
        <v>226</v>
      </c>
      <c r="Q28" s="241"/>
      <c r="R28" s="1644">
        <v>76</v>
      </c>
      <c r="S28" s="3024" t="s">
        <v>909</v>
      </c>
      <c r="T28" s="3025"/>
      <c r="U28" s="3025"/>
      <c r="V28" s="3025"/>
      <c r="W28" s="3025"/>
      <c r="X28" s="3026"/>
      <c r="Y28" s="1162"/>
      <c r="Z28" s="3090"/>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849"/>
      <c r="BT28" s="849"/>
      <c r="BU28" s="849"/>
      <c r="BV28" s="849"/>
      <c r="BW28" s="849"/>
      <c r="BX28" s="849"/>
      <c r="BY28" s="849"/>
      <c r="BZ28" s="849"/>
      <c r="CA28" s="849"/>
      <c r="CB28" s="849"/>
      <c r="CC28" s="849"/>
      <c r="CD28" s="849"/>
      <c r="CE28" s="849"/>
      <c r="CF28" s="849"/>
      <c r="CG28" s="849"/>
      <c r="CH28" s="849"/>
      <c r="CI28" s="849"/>
      <c r="CJ28" s="849"/>
      <c r="CK28" s="849"/>
      <c r="CL28" s="849"/>
      <c r="CM28" s="849"/>
      <c r="CN28" s="849"/>
      <c r="CO28" s="849"/>
      <c r="CP28" s="849"/>
      <c r="CQ28" s="849"/>
      <c r="CR28" s="849"/>
      <c r="CS28" s="849"/>
      <c r="CT28" s="849"/>
      <c r="CU28" s="849"/>
      <c r="CV28" s="849"/>
      <c r="CW28" s="849"/>
      <c r="CX28" s="849"/>
      <c r="CY28" s="849"/>
      <c r="CZ28" s="849"/>
      <c r="DA28" s="849"/>
      <c r="DB28" s="849"/>
      <c r="DC28" s="849"/>
      <c r="DD28" s="849"/>
      <c r="DE28" s="849"/>
      <c r="DF28" s="849"/>
      <c r="DG28" s="849"/>
      <c r="DH28" s="849"/>
      <c r="DI28" s="849"/>
      <c r="DJ28" s="849"/>
      <c r="DK28" s="849"/>
      <c r="DL28" s="849"/>
      <c r="DM28" s="849"/>
      <c r="DN28" s="849"/>
      <c r="DO28" s="849"/>
      <c r="DP28" s="849"/>
      <c r="DQ28" s="849"/>
      <c r="DR28" s="849"/>
      <c r="DS28" s="849"/>
      <c r="DT28" s="849"/>
      <c r="DU28" s="849"/>
      <c r="DV28" s="849"/>
      <c r="DW28" s="849"/>
      <c r="DX28" s="849"/>
      <c r="DY28" s="849"/>
      <c r="DZ28" s="849"/>
      <c r="EA28" s="849"/>
      <c r="EB28" s="849"/>
      <c r="EC28" s="849"/>
      <c r="ED28" s="849"/>
      <c r="EE28" s="849"/>
      <c r="EF28" s="849"/>
      <c r="EG28" s="849"/>
      <c r="EH28" s="849"/>
      <c r="EI28" s="849"/>
      <c r="EJ28" s="849"/>
      <c r="EK28" s="849"/>
      <c r="EL28" s="849"/>
      <c r="EM28" s="849"/>
      <c r="EN28" s="849"/>
      <c r="EO28" s="849"/>
      <c r="EP28" s="849"/>
      <c r="EQ28" s="849"/>
      <c r="ER28" s="849"/>
      <c r="ES28" s="849"/>
      <c r="ET28" s="849"/>
      <c r="EU28" s="849"/>
      <c r="EV28" s="849"/>
      <c r="EW28" s="849"/>
      <c r="EX28" s="849"/>
      <c r="EY28" s="849"/>
      <c r="EZ28" s="849"/>
      <c r="FA28" s="849"/>
    </row>
    <row r="29" spans="1:157" s="23" customFormat="1" ht="17.100000000000001" customHeight="1" thickTop="1" thickBot="1">
      <c r="A29" s="3055"/>
      <c r="B29" s="98">
        <v>57</v>
      </c>
      <c r="C29" s="3049" t="s">
        <v>951</v>
      </c>
      <c r="D29" s="3050"/>
      <c r="E29" s="3050"/>
      <c r="F29" s="3050"/>
      <c r="G29" s="3050"/>
      <c r="H29" s="3051"/>
      <c r="I29" s="142"/>
      <c r="J29" s="1618">
        <v>67</v>
      </c>
      <c r="K29" s="1619" t="s">
        <v>575</v>
      </c>
      <c r="L29" s="1348" t="s">
        <v>571</v>
      </c>
      <c r="M29" s="1620" t="s">
        <v>472</v>
      </c>
      <c r="N29" s="1621" t="s">
        <v>473</v>
      </c>
      <c r="O29" s="1622" t="s">
        <v>160</v>
      </c>
      <c r="P29" s="1617" t="s">
        <v>226</v>
      </c>
      <c r="Q29" s="139"/>
      <c r="R29" s="1645">
        <v>77</v>
      </c>
      <c r="S29" s="449" t="s">
        <v>954</v>
      </c>
      <c r="T29" s="1912" t="s">
        <v>171</v>
      </c>
      <c r="U29" s="1406">
        <v>4800</v>
      </c>
      <c r="V29" s="444"/>
      <c r="W29" s="1653"/>
      <c r="X29" s="267" t="s">
        <v>296</v>
      </c>
      <c r="Y29" s="1074"/>
      <c r="Z29" s="3090"/>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thickBot="1">
      <c r="A30" s="3055"/>
      <c r="B30" s="1724">
        <v>58</v>
      </c>
      <c r="C30" s="1853" t="s">
        <v>953</v>
      </c>
      <c r="D30" s="1900" t="s">
        <v>171</v>
      </c>
      <c r="E30" s="1647">
        <v>2000</v>
      </c>
      <c r="F30" s="903"/>
      <c r="G30" s="282" t="s">
        <v>160</v>
      </c>
      <c r="H30" s="931" t="s">
        <v>246</v>
      </c>
      <c r="I30" s="142"/>
      <c r="J30" s="1646">
        <v>68</v>
      </c>
      <c r="K30" s="157" t="s">
        <v>956</v>
      </c>
      <c r="L30" s="1904" t="s">
        <v>571</v>
      </c>
      <c r="M30" s="1647">
        <v>1200</v>
      </c>
      <c r="N30" s="1629"/>
      <c r="O30" s="1650" t="s">
        <v>160</v>
      </c>
      <c r="P30" s="931" t="s">
        <v>296</v>
      </c>
      <c r="Q30" s="142"/>
      <c r="R30" s="1671">
        <v>78</v>
      </c>
      <c r="S30" s="1480" t="s">
        <v>955</v>
      </c>
      <c r="T30" s="1912" t="s">
        <v>171</v>
      </c>
      <c r="U30" s="1922">
        <v>1650</v>
      </c>
      <c r="V30" s="1672">
        <v>0</v>
      </c>
      <c r="W30" s="1673"/>
      <c r="X30" s="1043" t="s">
        <v>296</v>
      </c>
      <c r="Y30" s="1074"/>
      <c r="Z30" s="3090"/>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Top="1" thickBot="1">
      <c r="A31" s="3056"/>
      <c r="B31" s="1728">
        <v>59</v>
      </c>
      <c r="C31" s="1725" t="s">
        <v>747</v>
      </c>
      <c r="D31" s="1726" t="s">
        <v>171</v>
      </c>
      <c r="E31" s="1727">
        <v>2000</v>
      </c>
      <c r="F31" s="752"/>
      <c r="G31" s="1854" t="s">
        <v>160</v>
      </c>
      <c r="H31" s="1364" t="s">
        <v>242</v>
      </c>
      <c r="I31" s="150"/>
      <c r="J31" s="1623">
        <v>69</v>
      </c>
      <c r="K31" s="1624" t="s">
        <v>580</v>
      </c>
      <c r="L31" s="1351" t="s">
        <v>571</v>
      </c>
      <c r="M31" s="1625" t="s">
        <v>472</v>
      </c>
      <c r="N31" s="1626" t="s">
        <v>473</v>
      </c>
      <c r="O31" s="1627" t="s">
        <v>160</v>
      </c>
      <c r="P31" s="1628" t="s">
        <v>226</v>
      </c>
      <c r="Q31" s="152"/>
      <c r="R31" s="1729">
        <v>79</v>
      </c>
      <c r="S31" s="471" t="s">
        <v>751</v>
      </c>
      <c r="T31" s="1351" t="s">
        <v>171</v>
      </c>
      <c r="U31" s="1730">
        <v>5100</v>
      </c>
      <c r="V31" s="474"/>
      <c r="W31" s="1673"/>
      <c r="X31" s="1043" t="s">
        <v>746</v>
      </c>
      <c r="Y31" s="1074"/>
      <c r="Z31" s="3090"/>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7" t="s">
        <v>657</v>
      </c>
      <c r="B32" s="572"/>
      <c r="C32" s="238"/>
      <c r="D32" s="1630"/>
      <c r="E32" s="1631"/>
      <c r="F32" s="1632"/>
      <c r="G32" s="1633"/>
      <c r="H32" s="534"/>
      <c r="I32" s="142"/>
      <c r="J32" s="962"/>
      <c r="K32" s="176"/>
      <c r="L32" s="1634"/>
      <c r="M32" s="1631"/>
      <c r="N32" s="1632"/>
      <c r="O32" s="1633"/>
      <c r="P32" s="1635"/>
      <c r="Q32" s="139"/>
      <c r="R32" s="3101" t="s">
        <v>184</v>
      </c>
      <c r="S32" s="3096"/>
      <c r="T32" s="3091">
        <f>SUM(E22:E31,M22:M31,U22:U31)</f>
        <v>43700</v>
      </c>
      <c r="U32" s="3092"/>
      <c r="V32" s="1172">
        <f>SUM(F22:F31,N22:N31,V22:V31)</f>
        <v>0</v>
      </c>
      <c r="W32" s="1731"/>
      <c r="X32" s="500"/>
      <c r="Y32" s="1074"/>
      <c r="Z32" s="3090"/>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thickBot="1">
      <c r="A33" s="207" t="s">
        <v>389</v>
      </c>
      <c r="B33" s="1365"/>
      <c r="C33" s="1181"/>
      <c r="D33" s="1176"/>
      <c r="E33" s="1176"/>
      <c r="F33" s="1176"/>
      <c r="G33" s="1176"/>
      <c r="H33" s="1176"/>
      <c r="I33" s="1176"/>
      <c r="J33" s="1176"/>
      <c r="K33" s="1176"/>
      <c r="L33" s="1180"/>
      <c r="M33" s="1176"/>
      <c r="N33" s="153"/>
      <c r="O33" s="153"/>
      <c r="P33" s="153"/>
      <c r="Q33" s="153"/>
      <c r="R33" s="3095" t="s">
        <v>186</v>
      </c>
      <c r="S33" s="3096"/>
      <c r="T33" s="3097">
        <f>SUM(T20,T32)</f>
        <v>171600</v>
      </c>
      <c r="U33" s="3098"/>
      <c r="V33" s="1172">
        <f>SUM(V20,V32)</f>
        <v>0</v>
      </c>
      <c r="W33" s="140"/>
      <c r="X33" s="505"/>
      <c r="Y33" s="1074"/>
      <c r="Z33" s="3090"/>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thickTop="1">
      <c r="A34" s="86" t="s">
        <v>579</v>
      </c>
      <c r="B34" s="1365"/>
      <c r="C34" s="1181"/>
      <c r="D34" s="1176"/>
      <c r="E34" s="1176"/>
      <c r="F34" s="1176"/>
      <c r="G34" s="1176"/>
      <c r="H34" s="86" t="s">
        <v>578</v>
      </c>
      <c r="I34" s="1176"/>
      <c r="J34" s="1176"/>
      <c r="K34" s="1176"/>
      <c r="L34" s="1180"/>
      <c r="M34" s="1176"/>
      <c r="N34" s="153"/>
      <c r="O34" s="153"/>
      <c r="P34" s="153"/>
      <c r="Q34" s="153"/>
      <c r="R34" s="1180"/>
      <c r="S34" s="1176"/>
      <c r="T34" s="1176"/>
      <c r="U34" s="1366"/>
      <c r="V34" s="2154" t="s">
        <v>598</v>
      </c>
      <c r="W34" s="2154"/>
      <c r="X34" s="2154"/>
      <c r="Y34" s="1074"/>
      <c r="Z34" s="1074"/>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1902" t="s">
        <v>911</v>
      </c>
      <c r="B35" s="107"/>
      <c r="C35" s="85"/>
      <c r="D35" s="74"/>
      <c r="E35" s="74"/>
      <c r="F35" s="74"/>
      <c r="G35" s="74"/>
      <c r="H35" s="1901" t="s">
        <v>908</v>
      </c>
      <c r="I35" s="74"/>
      <c r="J35" s="74"/>
      <c r="K35" s="74"/>
      <c r="L35" s="75"/>
      <c r="M35" s="74"/>
      <c r="N35" s="76"/>
      <c r="O35" s="76"/>
      <c r="P35" s="74"/>
      <c r="Q35" s="1903"/>
      <c r="R35" s="1903"/>
      <c r="S35" s="1903"/>
      <c r="T35" s="1903"/>
      <c r="U35" s="1903"/>
      <c r="V35" s="1903"/>
      <c r="W35" s="1949" t="s">
        <v>516</v>
      </c>
      <c r="X35" s="1949"/>
      <c r="Y35" s="1074"/>
      <c r="Z35" s="1074"/>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906" t="s">
        <v>922</v>
      </c>
      <c r="B36" s="1903"/>
      <c r="C36" s="1903"/>
      <c r="D36" s="1903"/>
      <c r="E36" s="1903"/>
      <c r="F36" s="1903"/>
      <c r="G36" s="1903"/>
      <c r="H36" s="1903"/>
      <c r="I36" s="1903"/>
      <c r="J36" s="1903"/>
      <c r="K36" s="1903"/>
      <c r="L36" s="1903"/>
      <c r="M36" s="1903"/>
      <c r="N36" s="1903"/>
      <c r="O36" s="1903"/>
      <c r="P36" s="1903"/>
      <c r="Q36" s="1903"/>
      <c r="R36" s="1903"/>
      <c r="S36" s="1903"/>
      <c r="T36" s="1903"/>
      <c r="U36" s="1903"/>
      <c r="V36" s="1903"/>
      <c r="W36" s="1949" t="s">
        <v>517</v>
      </c>
      <c r="X36" s="1949"/>
      <c r="Y36" s="1074"/>
      <c r="Z36" s="1074"/>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1906" t="s">
        <v>923</v>
      </c>
      <c r="B37" s="1903"/>
      <c r="C37" s="1903"/>
      <c r="D37" s="1903"/>
      <c r="E37" s="1903"/>
      <c r="F37" s="1903"/>
      <c r="G37" s="1903"/>
      <c r="H37" s="1903"/>
      <c r="I37" s="1903"/>
      <c r="J37" s="1903"/>
      <c r="K37" s="1903"/>
      <c r="L37" s="1903"/>
      <c r="M37" s="1903"/>
      <c r="N37" s="1903"/>
      <c r="O37" s="1903"/>
      <c r="P37" s="1903"/>
      <c r="Q37" s="1903"/>
      <c r="R37" s="1903"/>
      <c r="S37" s="1903"/>
      <c r="T37" s="1903"/>
      <c r="U37" s="1903"/>
      <c r="V37" s="1903"/>
      <c r="W37" s="73"/>
      <c r="X37" s="27"/>
    </row>
    <row r="38" spans="1:158" ht="14.1" customHeight="1">
      <c r="A38" s="1906" t="s">
        <v>924</v>
      </c>
      <c r="B38" s="1903"/>
      <c r="C38" s="1903"/>
      <c r="D38" s="1903"/>
      <c r="E38" s="1903"/>
      <c r="F38" s="1903"/>
      <c r="G38" s="1903"/>
      <c r="H38" s="1903"/>
      <c r="I38" s="1903"/>
      <c r="J38" s="1903"/>
      <c r="K38" s="1903"/>
      <c r="L38" s="1903"/>
      <c r="M38" s="1903"/>
      <c r="N38" s="1903"/>
      <c r="O38" s="1903"/>
      <c r="P38" s="1903"/>
      <c r="Q38" s="1903"/>
      <c r="R38" s="1903"/>
      <c r="S38" s="1903"/>
      <c r="T38" s="1903"/>
      <c r="U38" s="1903"/>
      <c r="V38" s="1903"/>
      <c r="W38" s="73"/>
      <c r="X38" s="31"/>
    </row>
    <row r="39" spans="1:158" ht="14.25" customHeight="1">
      <c r="A39" s="1906" t="s">
        <v>925</v>
      </c>
      <c r="B39" s="1903"/>
      <c r="C39" s="1903"/>
      <c r="D39" s="1903"/>
      <c r="E39" s="1903"/>
      <c r="F39" s="1903"/>
      <c r="G39" s="1903"/>
      <c r="H39" s="1903"/>
      <c r="I39" s="1903"/>
      <c r="J39" s="1903"/>
      <c r="K39" s="1903"/>
      <c r="L39" s="1903"/>
      <c r="M39" s="1903"/>
      <c r="N39" s="1903"/>
      <c r="O39" s="1903"/>
      <c r="P39" s="1903"/>
      <c r="Q39" s="1903"/>
      <c r="R39" s="1903"/>
      <c r="S39" s="1903"/>
      <c r="T39" s="1903"/>
      <c r="U39" s="1903"/>
      <c r="V39" s="1903"/>
      <c r="W39" s="73"/>
      <c r="X39" s="31"/>
    </row>
    <row r="40" spans="1:158" ht="14.25" customHeight="1">
      <c r="A40" s="1906" t="s">
        <v>926</v>
      </c>
      <c r="B40" s="1903"/>
      <c r="C40" s="1903"/>
      <c r="D40" s="1903"/>
      <c r="E40" s="1903"/>
      <c r="F40" s="1903"/>
      <c r="G40" s="1903"/>
      <c r="H40" s="1903"/>
      <c r="I40" s="1903"/>
      <c r="J40" s="1903"/>
      <c r="K40" s="1903"/>
      <c r="L40" s="1903"/>
      <c r="M40" s="1903"/>
      <c r="N40" s="1903"/>
      <c r="O40" s="1903"/>
      <c r="P40" s="1903"/>
      <c r="Q40" s="1903"/>
      <c r="R40" s="1903"/>
      <c r="S40" s="1903"/>
      <c r="T40" s="1903"/>
      <c r="U40" s="1903"/>
      <c r="V40" s="1903"/>
      <c r="W40" s="73"/>
      <c r="X40" s="31"/>
    </row>
    <row r="41" spans="1:158" ht="14.25" customHeight="1">
      <c r="A41" s="1906" t="s">
        <v>927</v>
      </c>
      <c r="B41" s="1903"/>
      <c r="C41" s="1903"/>
      <c r="D41" s="1903"/>
      <c r="E41" s="1903"/>
      <c r="F41" s="1903"/>
      <c r="G41" s="1903"/>
      <c r="H41" s="1903"/>
      <c r="I41" s="1903"/>
      <c r="J41" s="1903"/>
      <c r="K41" s="1903"/>
      <c r="L41" s="1903"/>
      <c r="M41" s="1903"/>
      <c r="N41" s="1903"/>
      <c r="O41" s="1903"/>
      <c r="P41" s="1903"/>
      <c r="Q41" s="1903"/>
      <c r="R41" s="1903"/>
      <c r="S41" s="1903"/>
      <c r="T41" s="1903"/>
      <c r="U41" s="1903"/>
      <c r="V41" s="1903"/>
      <c r="W41" s="73"/>
      <c r="X41" s="31"/>
    </row>
    <row r="42" spans="1:158">
      <c r="A42" s="1921" t="s">
        <v>957</v>
      </c>
      <c r="B42" s="31"/>
      <c r="C42" s="31"/>
      <c r="D42" s="81"/>
      <c r="E42" s="73"/>
      <c r="F42" s="73"/>
      <c r="S42" s="70"/>
      <c r="T42" s="70"/>
      <c r="U42" s="70"/>
      <c r="V42" s="70"/>
      <c r="W42" s="70"/>
      <c r="X42" s="70"/>
    </row>
    <row r="43" spans="1:158">
      <c r="A43" s="1078" t="s">
        <v>505</v>
      </c>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1078" t="s">
        <v>506</v>
      </c>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row>
    <row r="163" spans="1:24">
      <c r="A163" s="70"/>
      <c r="B163" s="70"/>
      <c r="C163" s="70"/>
      <c r="D163" s="70"/>
      <c r="E163" s="70"/>
      <c r="F163" s="70"/>
      <c r="G163" s="70"/>
      <c r="H163" s="70"/>
      <c r="I163" s="70"/>
      <c r="J163" s="70"/>
      <c r="K163" s="70"/>
      <c r="L163" s="70"/>
      <c r="M163" s="70"/>
      <c r="N163" s="70"/>
      <c r="O163" s="70"/>
      <c r="P163" s="70"/>
      <c r="Q163" s="70"/>
      <c r="R163" s="70"/>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c r="P1436" s="31"/>
      <c r="Q1436" s="31"/>
      <c r="R1436" s="31"/>
      <c r="S1436" s="31"/>
      <c r="T1436" s="31"/>
      <c r="U1436" s="31"/>
      <c r="V1436" s="31"/>
      <c r="W1436" s="31"/>
      <c r="X1436" s="31"/>
    </row>
    <row r="1437" spans="1:24">
      <c r="A1437" s="31"/>
      <c r="B1437" s="31"/>
      <c r="C1437" s="31"/>
      <c r="D1437" s="31"/>
      <c r="E1437" s="31"/>
      <c r="F1437" s="31"/>
      <c r="G1437" s="31"/>
      <c r="H1437" s="31"/>
      <c r="I1437" s="31"/>
      <c r="J1437" s="31"/>
      <c r="K1437" s="31"/>
      <c r="L1437" s="31"/>
      <c r="M1437" s="31"/>
      <c r="N1437" s="31"/>
      <c r="O1437" s="31"/>
      <c r="P1437" s="31"/>
      <c r="Q1437" s="31"/>
      <c r="R1437" s="31"/>
    </row>
  </sheetData>
  <sheetProtection password="C536" sheet="1"/>
  <mergeCells count="57">
    <mergeCell ref="D16:G16"/>
    <mergeCell ref="L12:P12"/>
    <mergeCell ref="T20:U20"/>
    <mergeCell ref="R32:S32"/>
    <mergeCell ref="W36:X36"/>
    <mergeCell ref="V34:X34"/>
    <mergeCell ref="W35:X35"/>
    <mergeCell ref="D6:E6"/>
    <mergeCell ref="C24:G24"/>
    <mergeCell ref="K24:O24"/>
    <mergeCell ref="C7:H7"/>
    <mergeCell ref="C19:G19"/>
    <mergeCell ref="N4:T4"/>
    <mergeCell ref="L4:M4"/>
    <mergeCell ref="Z4:Z33"/>
    <mergeCell ref="T32:U32"/>
    <mergeCell ref="R20:S20"/>
    <mergeCell ref="W5:X5"/>
    <mergeCell ref="R33:S33"/>
    <mergeCell ref="T33:U33"/>
    <mergeCell ref="N5:T5"/>
    <mergeCell ref="S28:X28"/>
    <mergeCell ref="S11:X11"/>
    <mergeCell ref="T6:U6"/>
    <mergeCell ref="K9:P9"/>
    <mergeCell ref="L6:M6"/>
    <mergeCell ref="M18:P18"/>
    <mergeCell ref="L5:M5"/>
    <mergeCell ref="H5:K5"/>
    <mergeCell ref="A1:B1"/>
    <mergeCell ref="G1:K1"/>
    <mergeCell ref="C1:D1"/>
    <mergeCell ref="E1:F1"/>
    <mergeCell ref="C2:F3"/>
    <mergeCell ref="S3:U3"/>
    <mergeCell ref="P1:R2"/>
    <mergeCell ref="G2:K3"/>
    <mergeCell ref="D4:K4"/>
    <mergeCell ref="S1:U2"/>
    <mergeCell ref="O2:O3"/>
    <mergeCell ref="L2:N3"/>
    <mergeCell ref="D5:F5"/>
    <mergeCell ref="U5:V5"/>
    <mergeCell ref="V1:X1"/>
    <mergeCell ref="V2:X3"/>
    <mergeCell ref="W4:X4"/>
    <mergeCell ref="U4:V4"/>
    <mergeCell ref="C29:H29"/>
    <mergeCell ref="A3:B3"/>
    <mergeCell ref="A2:B2"/>
    <mergeCell ref="L1:N1"/>
    <mergeCell ref="A6:A20"/>
    <mergeCell ref="A4:B4"/>
    <mergeCell ref="A22:A31"/>
    <mergeCell ref="A5:B5"/>
    <mergeCell ref="K27:O27"/>
    <mergeCell ref="D14:G14"/>
  </mergeCells>
  <phoneticPr fontId="3"/>
  <conditionalFormatting sqref="F23 V21 F8:F13 N7:N8 V7:V10 V23:V25 F20:F21 F17:F18 F15 N13:N17 N19:N21 V12:V14 F25:F27 N10:N11">
    <cfRule type="expression" dxfId="10" priority="14" stopIfTrue="1">
      <formula>E7&lt;F7</formula>
    </cfRule>
  </conditionalFormatting>
  <conditionalFormatting sqref="V20">
    <cfRule type="expression" dxfId="9" priority="15" stopIfTrue="1">
      <formula>T20&lt;V20</formula>
    </cfRule>
  </conditionalFormatting>
  <conditionalFormatting sqref="N30">
    <cfRule type="expression" dxfId="8" priority="13" stopIfTrue="1">
      <formula>M30&lt;N30</formula>
    </cfRule>
  </conditionalFormatting>
  <conditionalFormatting sqref="V26:V27 V29:V30">
    <cfRule type="expression" dxfId="7" priority="10" stopIfTrue="1">
      <formula>U26&lt;V26</formula>
    </cfRule>
  </conditionalFormatting>
  <conditionalFormatting sqref="V33">
    <cfRule type="expression" dxfId="6" priority="8" stopIfTrue="1">
      <formula>T33&lt;V33</formula>
    </cfRule>
  </conditionalFormatting>
  <conditionalFormatting sqref="V32">
    <cfRule type="expression" dxfId="5" priority="7" stopIfTrue="1">
      <formula>T32&lt;V32</formula>
    </cfRule>
  </conditionalFormatting>
  <conditionalFormatting sqref="V31">
    <cfRule type="expression" dxfId="4" priority="6" stopIfTrue="1">
      <formula>U31&lt;V31</formula>
    </cfRule>
  </conditionalFormatting>
  <conditionalFormatting sqref="F31">
    <cfRule type="expression" dxfId="3" priority="5" stopIfTrue="1">
      <formula>E31&lt;F31</formula>
    </cfRule>
  </conditionalFormatting>
  <conditionalFormatting sqref="F30">
    <cfRule type="expression" dxfId="2" priority="3" stopIfTrue="1">
      <formula>E30&lt;F30</formula>
    </cfRule>
  </conditionalFormatting>
  <conditionalFormatting sqref="V15:V16">
    <cfRule type="expression" dxfId="1" priority="2" stopIfTrue="1">
      <formula>U15&lt;V15</formula>
    </cfRule>
  </conditionalFormatting>
  <conditionalFormatting sqref="F28">
    <cfRule type="expression" dxfId="0" priority="1" stopIfTrue="1">
      <formula>E28&lt;F28</formula>
    </cfRule>
  </conditionalFormatting>
  <pageMargins left="0.59055118110236227" right="0.19685039370078741" top="0.39370078740157483" bottom="0.19685039370078741" header="0.51181102362204722" footer="0.51181102362204722"/>
  <pageSetup paperSize="9" scale="84" orientation="landscape" cellComments="asDisplayed" r:id="rId1"/>
  <headerFooter alignWithMargins="0">
    <oddHeader xml:space="preserve">&amp;R
</oddHeader>
    <oddFooter xml:space="preserve">&amp;R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23"/>
  <sheetViews>
    <sheetView showZeros="0" view="pageBreakPreview" zoomScale="93" zoomScaleNormal="100" zoomScaleSheetLayoutView="93" workbookViewId="0">
      <selection activeCell="A23" sqref="A23"/>
    </sheetView>
  </sheetViews>
  <sheetFormatPr defaultRowHeight="13.5"/>
  <cols>
    <col min="1" max="1" width="6.125" style="1689" customWidth="1"/>
    <col min="2" max="2" width="7.625" style="1689" customWidth="1"/>
    <col min="3" max="3" width="6.625" style="1689" customWidth="1"/>
    <col min="4" max="4" width="7.625" style="1689" customWidth="1"/>
    <col min="5" max="5" width="4.75" style="1689" customWidth="1"/>
    <col min="6" max="6" width="2.25" style="1689" customWidth="1"/>
    <col min="7" max="14" width="7.625" style="1689" customWidth="1"/>
    <col min="15" max="18" width="9.5" style="1689" customWidth="1"/>
    <col min="19" max="16384" width="9" style="1689"/>
  </cols>
  <sheetData>
    <row r="1" spans="1:19" ht="33" customHeight="1">
      <c r="A1" s="1688" t="s">
        <v>710</v>
      </c>
    </row>
    <row r="2" spans="1:19" ht="24" customHeight="1">
      <c r="A2" s="1720" t="str">
        <f>河北パワーＰ!A1</f>
        <v>2022年</v>
      </c>
      <c r="B2" s="1691" t="s">
        <v>413</v>
      </c>
      <c r="C2" s="3197"/>
      <c r="D2" s="3198"/>
      <c r="E2" s="1691" t="s">
        <v>339</v>
      </c>
      <c r="F2" s="1692"/>
      <c r="G2" s="1692"/>
      <c r="H2" s="1693"/>
      <c r="I2" s="1691" t="s">
        <v>711</v>
      </c>
      <c r="J2" s="3197"/>
      <c r="K2" s="3198"/>
      <c r="L2" s="1694" t="s">
        <v>712</v>
      </c>
      <c r="M2" s="1691" t="s">
        <v>713</v>
      </c>
      <c r="N2" s="1692"/>
      <c r="O2" s="1691" t="s">
        <v>714</v>
      </c>
      <c r="P2" s="1693"/>
      <c r="Q2" s="1691" t="s">
        <v>715</v>
      </c>
      <c r="R2" s="1693"/>
      <c r="S2" s="1719"/>
    </row>
    <row r="3" spans="1:19" ht="24" customHeight="1">
      <c r="A3" s="1723">
        <f>河北パワーＰ!A2</f>
        <v>44682</v>
      </c>
      <c r="B3" s="3199"/>
      <c r="C3" s="3200"/>
      <c r="D3" s="3201"/>
      <c r="E3" s="3199"/>
      <c r="F3" s="3200"/>
      <c r="G3" s="3200"/>
      <c r="H3" s="3201"/>
      <c r="I3" s="3199"/>
      <c r="J3" s="3200"/>
      <c r="K3" s="3201"/>
      <c r="L3" s="3205"/>
      <c r="M3" s="3207">
        <f>Q18</f>
        <v>0</v>
      </c>
      <c r="N3" s="3208"/>
      <c r="O3" s="3184"/>
      <c r="P3" s="3185"/>
      <c r="Q3" s="3184"/>
      <c r="R3" s="3185"/>
    </row>
    <row r="4" spans="1:19" ht="24" customHeight="1">
      <c r="A4" s="1695"/>
      <c r="B4" s="3202"/>
      <c r="C4" s="3203"/>
      <c r="D4" s="3204"/>
      <c r="E4" s="3202"/>
      <c r="F4" s="3203"/>
      <c r="G4" s="3203"/>
      <c r="H4" s="3204"/>
      <c r="I4" s="3202"/>
      <c r="J4" s="3203"/>
      <c r="K4" s="3204"/>
      <c r="L4" s="3206"/>
      <c r="M4" s="3209"/>
      <c r="N4" s="3210"/>
      <c r="O4" s="3186"/>
      <c r="P4" s="3187"/>
      <c r="Q4" s="3186"/>
      <c r="R4" s="3187"/>
    </row>
    <row r="5" spans="1:19" ht="24" customHeight="1">
      <c r="B5" s="1696" t="s">
        <v>449</v>
      </c>
      <c r="C5" s="3188"/>
      <c r="D5" s="3188"/>
      <c r="E5" s="3188"/>
      <c r="F5" s="3188"/>
      <c r="G5" s="3188"/>
      <c r="H5" s="3188"/>
      <c r="I5" s="3188"/>
      <c r="J5" s="3189"/>
      <c r="K5" s="1697" t="s">
        <v>589</v>
      </c>
      <c r="L5" s="3188"/>
      <c r="M5" s="3188"/>
      <c r="N5" s="3189"/>
      <c r="O5" s="1698" t="s">
        <v>716</v>
      </c>
      <c r="P5" s="1699"/>
      <c r="Q5" s="1700"/>
      <c r="R5" s="1699"/>
    </row>
    <row r="6" spans="1:19" ht="24" customHeight="1" thickBot="1">
      <c r="A6" s="1695"/>
      <c r="B6" s="1701" t="s">
        <v>591</v>
      </c>
      <c r="C6" s="3190"/>
      <c r="D6" s="3190"/>
      <c r="E6" s="3190"/>
      <c r="F6" s="3190"/>
      <c r="G6" s="1702" t="s">
        <v>588</v>
      </c>
      <c r="H6" s="3190"/>
      <c r="I6" s="3190"/>
      <c r="J6" s="3191"/>
      <c r="K6" s="1703" t="s">
        <v>717</v>
      </c>
      <c r="L6" s="3192"/>
      <c r="M6" s="3193"/>
      <c r="N6" s="3194"/>
      <c r="O6" s="3195"/>
      <c r="P6" s="3196"/>
      <c r="Q6" s="1701"/>
      <c r="R6" s="1704"/>
    </row>
    <row r="7" spans="1:19" ht="24" customHeight="1" thickTop="1">
      <c r="A7" s="3173" t="s">
        <v>395</v>
      </c>
      <c r="B7" s="3174"/>
      <c r="C7" s="3175"/>
      <c r="D7" s="3176" t="s">
        <v>718</v>
      </c>
      <c r="E7" s="3176"/>
      <c r="F7" s="3177"/>
      <c r="G7" s="3178" t="s">
        <v>719</v>
      </c>
      <c r="H7" s="3177"/>
      <c r="I7" s="3178" t="s">
        <v>168</v>
      </c>
      <c r="J7" s="3179"/>
      <c r="K7" s="3180" t="s">
        <v>720</v>
      </c>
      <c r="L7" s="3181"/>
      <c r="M7" s="3182" t="s">
        <v>721</v>
      </c>
      <c r="N7" s="3183"/>
      <c r="O7" s="3157" t="s">
        <v>722</v>
      </c>
      <c r="P7" s="3158"/>
      <c r="Q7" s="3159" t="s">
        <v>723</v>
      </c>
      <c r="R7" s="3160"/>
    </row>
    <row r="8" spans="1:19" ht="24" customHeight="1">
      <c r="A8" s="1705" t="s">
        <v>328</v>
      </c>
      <c r="B8" s="1706" t="s">
        <v>724</v>
      </c>
      <c r="C8" s="1707"/>
      <c r="D8" s="3161" t="s">
        <v>284</v>
      </c>
      <c r="E8" s="3161"/>
      <c r="F8" s="1708" t="s">
        <v>171</v>
      </c>
      <c r="G8" s="3162">
        <v>2100</v>
      </c>
      <c r="H8" s="3163"/>
      <c r="I8" s="3164">
        <v>0</v>
      </c>
      <c r="J8" s="3164"/>
      <c r="K8" s="3165">
        <v>1300</v>
      </c>
      <c r="L8" s="3166"/>
      <c r="M8" s="3167">
        <v>0</v>
      </c>
      <c r="N8" s="3168"/>
      <c r="O8" s="3169">
        <f>SUM(G8,K8)</f>
        <v>3400</v>
      </c>
      <c r="P8" s="3170"/>
      <c r="Q8" s="3171">
        <f>SUM(I8,M8)</f>
        <v>0</v>
      </c>
      <c r="R8" s="3172"/>
    </row>
    <row r="9" spans="1:19" ht="24" customHeight="1">
      <c r="A9" s="1709"/>
      <c r="B9" s="1710"/>
      <c r="C9" s="1707"/>
      <c r="D9" s="3148" t="s">
        <v>725</v>
      </c>
      <c r="E9" s="3148"/>
      <c r="F9" s="1687" t="s">
        <v>171</v>
      </c>
      <c r="G9" s="3149">
        <v>1800</v>
      </c>
      <c r="H9" s="3150"/>
      <c r="I9" s="3151"/>
      <c r="J9" s="3151"/>
      <c r="K9" s="3152">
        <v>1500</v>
      </c>
      <c r="L9" s="3153"/>
      <c r="M9" s="3154"/>
      <c r="N9" s="3155"/>
      <c r="O9" s="3152">
        <v>3300</v>
      </c>
      <c r="P9" s="3156"/>
      <c r="Q9" s="3133">
        <f t="shared" ref="Q9:Q16" si="0">SUM(I9,M9)</f>
        <v>0</v>
      </c>
      <c r="R9" s="3134"/>
    </row>
    <row r="10" spans="1:19" ht="24" customHeight="1">
      <c r="A10" s="1711"/>
      <c r="B10" s="1710"/>
      <c r="C10" s="1707"/>
      <c r="D10" s="3148" t="s">
        <v>507</v>
      </c>
      <c r="E10" s="3148"/>
      <c r="F10" s="1687" t="s">
        <v>171</v>
      </c>
      <c r="G10" s="3149">
        <v>2800</v>
      </c>
      <c r="H10" s="3150"/>
      <c r="I10" s="3151"/>
      <c r="J10" s="3151"/>
      <c r="K10" s="3152">
        <v>3050</v>
      </c>
      <c r="L10" s="3153"/>
      <c r="M10" s="3154"/>
      <c r="N10" s="3155"/>
      <c r="O10" s="3152">
        <v>5850</v>
      </c>
      <c r="P10" s="3156"/>
      <c r="Q10" s="3133">
        <f t="shared" si="0"/>
        <v>0</v>
      </c>
      <c r="R10" s="3134"/>
    </row>
    <row r="11" spans="1:19" ht="24" customHeight="1">
      <c r="A11" s="1711"/>
      <c r="B11" s="1710"/>
      <c r="C11" s="1707"/>
      <c r="D11" s="3148" t="s">
        <v>726</v>
      </c>
      <c r="E11" s="3148"/>
      <c r="F11" s="1687" t="s">
        <v>171</v>
      </c>
      <c r="G11" s="3149">
        <v>3350</v>
      </c>
      <c r="H11" s="3150"/>
      <c r="I11" s="3151"/>
      <c r="J11" s="3151"/>
      <c r="K11" s="3152">
        <v>3200</v>
      </c>
      <c r="L11" s="3153"/>
      <c r="M11" s="3154"/>
      <c r="N11" s="3155"/>
      <c r="O11" s="3152">
        <f t="shared" ref="O11:O16" si="1">SUM(G11,K11)</f>
        <v>6550</v>
      </c>
      <c r="P11" s="3156"/>
      <c r="Q11" s="3133">
        <f t="shared" si="0"/>
        <v>0</v>
      </c>
      <c r="R11" s="3134"/>
    </row>
    <row r="12" spans="1:19" ht="24" customHeight="1">
      <c r="A12" s="1711"/>
      <c r="B12" s="1710"/>
      <c r="C12" s="1707"/>
      <c r="D12" s="3148" t="s">
        <v>508</v>
      </c>
      <c r="E12" s="3148"/>
      <c r="F12" s="1687" t="s">
        <v>171</v>
      </c>
      <c r="G12" s="3149">
        <v>2650</v>
      </c>
      <c r="H12" s="3150"/>
      <c r="I12" s="3151"/>
      <c r="J12" s="3151"/>
      <c r="K12" s="3152">
        <v>2500</v>
      </c>
      <c r="L12" s="3153"/>
      <c r="M12" s="3154"/>
      <c r="N12" s="3155"/>
      <c r="O12" s="3152">
        <f t="shared" si="1"/>
        <v>5150</v>
      </c>
      <c r="P12" s="3156"/>
      <c r="Q12" s="3133">
        <f t="shared" si="0"/>
        <v>0</v>
      </c>
      <c r="R12" s="3134"/>
    </row>
    <row r="13" spans="1:19" ht="24" customHeight="1">
      <c r="A13" s="1711"/>
      <c r="B13" s="1710"/>
      <c r="C13" s="1707"/>
      <c r="D13" s="3148" t="s">
        <v>727</v>
      </c>
      <c r="E13" s="3148"/>
      <c r="F13" s="1687" t="s">
        <v>171</v>
      </c>
      <c r="G13" s="3149">
        <v>3050</v>
      </c>
      <c r="H13" s="3150"/>
      <c r="I13" s="3151"/>
      <c r="J13" s="3151"/>
      <c r="K13" s="3152">
        <v>4300</v>
      </c>
      <c r="L13" s="3153"/>
      <c r="M13" s="3154"/>
      <c r="N13" s="3155"/>
      <c r="O13" s="3152">
        <f t="shared" si="1"/>
        <v>7350</v>
      </c>
      <c r="P13" s="3156"/>
      <c r="Q13" s="3133">
        <f t="shared" si="0"/>
        <v>0</v>
      </c>
      <c r="R13" s="3134"/>
    </row>
    <row r="14" spans="1:19" ht="24" customHeight="1">
      <c r="A14" s="1711"/>
      <c r="B14" s="1710"/>
      <c r="C14" s="1707"/>
      <c r="D14" s="3148" t="s">
        <v>509</v>
      </c>
      <c r="E14" s="3148"/>
      <c r="F14" s="1687" t="s">
        <v>171</v>
      </c>
      <c r="G14" s="3149">
        <v>2700</v>
      </c>
      <c r="H14" s="3150"/>
      <c r="I14" s="3151"/>
      <c r="J14" s="3151"/>
      <c r="K14" s="3152">
        <v>2800</v>
      </c>
      <c r="L14" s="3153"/>
      <c r="M14" s="3154"/>
      <c r="N14" s="3155"/>
      <c r="O14" s="3152">
        <f t="shared" si="1"/>
        <v>5500</v>
      </c>
      <c r="P14" s="3156"/>
      <c r="Q14" s="3133">
        <f t="shared" si="0"/>
        <v>0</v>
      </c>
      <c r="R14" s="3134"/>
    </row>
    <row r="15" spans="1:19" ht="24" customHeight="1">
      <c r="A15" s="1711"/>
      <c r="B15" s="1710"/>
      <c r="C15" s="1707"/>
      <c r="D15" s="3148" t="s">
        <v>728</v>
      </c>
      <c r="E15" s="3148"/>
      <c r="F15" s="1687" t="s">
        <v>171</v>
      </c>
      <c r="G15" s="3149">
        <v>1700</v>
      </c>
      <c r="H15" s="3150"/>
      <c r="I15" s="3151"/>
      <c r="J15" s="3151"/>
      <c r="K15" s="3152">
        <v>900</v>
      </c>
      <c r="L15" s="3153"/>
      <c r="M15" s="3154"/>
      <c r="N15" s="3155"/>
      <c r="O15" s="3152">
        <f t="shared" si="1"/>
        <v>2600</v>
      </c>
      <c r="P15" s="3156"/>
      <c r="Q15" s="3133">
        <f t="shared" si="0"/>
        <v>0</v>
      </c>
      <c r="R15" s="3134"/>
    </row>
    <row r="16" spans="1:19" ht="24" customHeight="1">
      <c r="A16" s="1711"/>
      <c r="B16" s="1710"/>
      <c r="C16" s="1707"/>
      <c r="D16" s="3135" t="s">
        <v>968</v>
      </c>
      <c r="E16" s="3136"/>
      <c r="F16" s="1686" t="s">
        <v>171</v>
      </c>
      <c r="G16" s="3137">
        <v>2400</v>
      </c>
      <c r="H16" s="3138"/>
      <c r="I16" s="3139"/>
      <c r="J16" s="3140"/>
      <c r="K16" s="3141">
        <v>1300</v>
      </c>
      <c r="L16" s="3142"/>
      <c r="M16" s="3143"/>
      <c r="N16" s="3144"/>
      <c r="O16" s="3141">
        <f t="shared" si="1"/>
        <v>3700</v>
      </c>
      <c r="P16" s="3145"/>
      <c r="Q16" s="3146">
        <f t="shared" si="0"/>
        <v>0</v>
      </c>
      <c r="R16" s="3147"/>
    </row>
    <row r="17" spans="1:18" ht="24" customHeight="1">
      <c r="A17" s="3112" t="s">
        <v>756</v>
      </c>
      <c r="B17" s="3113"/>
      <c r="C17" s="3114"/>
      <c r="D17" s="3115" t="s">
        <v>757</v>
      </c>
      <c r="E17" s="3116"/>
      <c r="F17" s="1733" t="s">
        <v>758</v>
      </c>
      <c r="G17" s="3117">
        <v>1450</v>
      </c>
      <c r="H17" s="3118"/>
      <c r="I17" s="3119">
        <v>0</v>
      </c>
      <c r="J17" s="3120"/>
      <c r="K17" s="3108">
        <v>650</v>
      </c>
      <c r="L17" s="3121"/>
      <c r="M17" s="3122">
        <v>0</v>
      </c>
      <c r="N17" s="3123"/>
      <c r="O17" s="3108">
        <f>SUM(G17,K17)</f>
        <v>2100</v>
      </c>
      <c r="P17" s="3109"/>
      <c r="Q17" s="3110">
        <f>SUM(I17,M17)</f>
        <v>0</v>
      </c>
      <c r="R17" s="3111"/>
    </row>
    <row r="18" spans="1:18" ht="24" customHeight="1" thickBot="1">
      <c r="A18" s="1712"/>
      <c r="B18" s="1713"/>
      <c r="C18" s="1714"/>
      <c r="D18" s="3126" t="s">
        <v>270</v>
      </c>
      <c r="E18" s="3127"/>
      <c r="F18" s="1715"/>
      <c r="G18" s="3124">
        <f>SUM(G8:H17)</f>
        <v>24000</v>
      </c>
      <c r="H18" s="3125"/>
      <c r="I18" s="3124">
        <f>SUM(I8:J17)</f>
        <v>0</v>
      </c>
      <c r="J18" s="3125"/>
      <c r="K18" s="3128">
        <f>SUM(K8:L17)</f>
        <v>21500</v>
      </c>
      <c r="L18" s="3129"/>
      <c r="M18" s="3130">
        <f>SUM(M8:N17)</f>
        <v>0</v>
      </c>
      <c r="N18" s="3131"/>
      <c r="O18" s="3132">
        <f>SUM(O8:P17)</f>
        <v>45500</v>
      </c>
      <c r="P18" s="3125"/>
      <c r="Q18" s="3124">
        <f>SUM(Q8:R17)</f>
        <v>0</v>
      </c>
      <c r="R18" s="3125"/>
    </row>
    <row r="19" spans="1:18" ht="24" customHeight="1" thickTop="1">
      <c r="A19" s="1716" t="s">
        <v>729</v>
      </c>
      <c r="B19" s="1717"/>
      <c r="C19" s="1695"/>
      <c r="D19" s="1695"/>
      <c r="E19" s="1695"/>
      <c r="F19" s="1695"/>
      <c r="G19" s="1695"/>
      <c r="H19" s="1695"/>
      <c r="I19" s="1695"/>
      <c r="J19" s="1695"/>
      <c r="K19" s="1695"/>
      <c r="L19" s="1695"/>
      <c r="M19" s="1695"/>
      <c r="N19" s="1695"/>
      <c r="O19" s="1695"/>
      <c r="P19" s="1695"/>
      <c r="Q19" s="1695"/>
    </row>
    <row r="20" spans="1:18" ht="24" customHeight="1">
      <c r="A20" s="1716" t="s">
        <v>730</v>
      </c>
      <c r="B20" s="1717"/>
      <c r="C20" s="1695"/>
      <c r="P20" s="2154" t="s">
        <v>598</v>
      </c>
      <c r="Q20" s="2154"/>
      <c r="R20" s="2154"/>
    </row>
    <row r="21" spans="1:18" ht="24" customHeight="1">
      <c r="A21" s="1690" t="s">
        <v>731</v>
      </c>
      <c r="B21" s="1718"/>
      <c r="C21" s="1718"/>
      <c r="Q21" s="1949" t="s">
        <v>516</v>
      </c>
      <c r="R21" s="1949"/>
    </row>
    <row r="22" spans="1:18" ht="24" customHeight="1">
      <c r="A22" s="1690" t="s">
        <v>732</v>
      </c>
      <c r="B22" s="1718"/>
      <c r="C22" s="1718"/>
      <c r="Q22" s="1949" t="s">
        <v>517</v>
      </c>
      <c r="R22" s="1949"/>
    </row>
    <row r="23" spans="1:18" ht="21.75" customHeight="1">
      <c r="A23" s="1926" t="s">
        <v>967</v>
      </c>
    </row>
  </sheetData>
  <sheetProtection password="C536" sheet="1"/>
  <mergeCells count="104">
    <mergeCell ref="P20:R20"/>
    <mergeCell ref="Q21:R21"/>
    <mergeCell ref="Q22:R22"/>
    <mergeCell ref="C2:D2"/>
    <mergeCell ref="J2:K2"/>
    <mergeCell ref="B3:D4"/>
    <mergeCell ref="E3:H4"/>
    <mergeCell ref="I3:K4"/>
    <mergeCell ref="L3:L4"/>
    <mergeCell ref="M3:N4"/>
    <mergeCell ref="O3:P4"/>
    <mergeCell ref="Q3:R4"/>
    <mergeCell ref="C5:J5"/>
    <mergeCell ref="L5:N5"/>
    <mergeCell ref="C6:F6"/>
    <mergeCell ref="H6:J6"/>
    <mergeCell ref="L6:N6"/>
    <mergeCell ref="O6:P6"/>
    <mergeCell ref="A7:C7"/>
    <mergeCell ref="D7:F7"/>
    <mergeCell ref="G7:H7"/>
    <mergeCell ref="I7:J7"/>
    <mergeCell ref="K7:L7"/>
    <mergeCell ref="M7:N7"/>
    <mergeCell ref="O7:P7"/>
    <mergeCell ref="Q7:R7"/>
    <mergeCell ref="D8:E8"/>
    <mergeCell ref="G8:H8"/>
    <mergeCell ref="I8:J8"/>
    <mergeCell ref="K8:L8"/>
    <mergeCell ref="M8:N8"/>
    <mergeCell ref="O8:P8"/>
    <mergeCell ref="Q8:R8"/>
    <mergeCell ref="O10:P10"/>
    <mergeCell ref="Q10:R10"/>
    <mergeCell ref="D9:E9"/>
    <mergeCell ref="G9:H9"/>
    <mergeCell ref="I9:J9"/>
    <mergeCell ref="K9:L9"/>
    <mergeCell ref="M9:N9"/>
    <mergeCell ref="O9:P9"/>
    <mergeCell ref="I11:J11"/>
    <mergeCell ref="K11:L11"/>
    <mergeCell ref="M11:N11"/>
    <mergeCell ref="O11:P11"/>
    <mergeCell ref="Q9:R9"/>
    <mergeCell ref="D10:E10"/>
    <mergeCell ref="G10:H10"/>
    <mergeCell ref="I10:J10"/>
    <mergeCell ref="K10:L10"/>
    <mergeCell ref="M10:N10"/>
    <mergeCell ref="Q11:R11"/>
    <mergeCell ref="D12:E12"/>
    <mergeCell ref="G12:H12"/>
    <mergeCell ref="I12:J12"/>
    <mergeCell ref="K12:L12"/>
    <mergeCell ref="M12:N12"/>
    <mergeCell ref="O12:P12"/>
    <mergeCell ref="Q12:R12"/>
    <mergeCell ref="D11:E11"/>
    <mergeCell ref="G11:H11"/>
    <mergeCell ref="O14:P14"/>
    <mergeCell ref="Q14:R14"/>
    <mergeCell ref="D13:E13"/>
    <mergeCell ref="G13:H13"/>
    <mergeCell ref="I13:J13"/>
    <mergeCell ref="K13:L13"/>
    <mergeCell ref="M13:N13"/>
    <mergeCell ref="O13:P13"/>
    <mergeCell ref="I15:J15"/>
    <mergeCell ref="K15:L15"/>
    <mergeCell ref="M15:N15"/>
    <mergeCell ref="O15:P15"/>
    <mergeCell ref="Q13:R13"/>
    <mergeCell ref="D14:E14"/>
    <mergeCell ref="G14:H14"/>
    <mergeCell ref="I14:J14"/>
    <mergeCell ref="K14:L14"/>
    <mergeCell ref="M14:N14"/>
    <mergeCell ref="Q15:R15"/>
    <mergeCell ref="D16:E16"/>
    <mergeCell ref="G16:H16"/>
    <mergeCell ref="I16:J16"/>
    <mergeCell ref="K16:L16"/>
    <mergeCell ref="M16:N16"/>
    <mergeCell ref="O16:P16"/>
    <mergeCell ref="Q16:R16"/>
    <mergeCell ref="D15:E15"/>
    <mergeCell ref="G15:H15"/>
    <mergeCell ref="Q18:R18"/>
    <mergeCell ref="D18:E18"/>
    <mergeCell ref="G18:H18"/>
    <mergeCell ref="I18:J18"/>
    <mergeCell ref="K18:L18"/>
    <mergeCell ref="M18:N18"/>
    <mergeCell ref="O18:P18"/>
    <mergeCell ref="O17:P17"/>
    <mergeCell ref="Q17:R17"/>
    <mergeCell ref="A17:C17"/>
    <mergeCell ref="D17:E17"/>
    <mergeCell ref="G17:H17"/>
    <mergeCell ref="I17:J17"/>
    <mergeCell ref="K17:L17"/>
    <mergeCell ref="M17:N17"/>
  </mergeCells>
  <phoneticPr fontId="3"/>
  <dataValidations count="1">
    <dataValidation imeMode="off" allowBlank="1" showInputMessage="1" showErrorMessage="1" sqref="M8:M18 I8:I18 K8:K18 G8:G18 O8:O18 Q8:Q18"/>
  </dataValidations>
  <pageMargins left="0.7" right="0.7" top="0.75" bottom="0.75" header="0.3" footer="0.3"/>
  <pageSetup paperSize="9"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54"/>
  <sheetViews>
    <sheetView topLeftCell="A28" zoomScaleNormal="100" workbookViewId="0">
      <selection activeCell="B51" sqref="B51"/>
    </sheetView>
  </sheetViews>
  <sheetFormatPr defaultRowHeight="13.5"/>
  <cols>
    <col min="1" max="1" width="14.25" style="1817" customWidth="1"/>
    <col min="2" max="2" width="116.5" style="1818" customWidth="1"/>
  </cols>
  <sheetData>
    <row r="1" spans="1:2" ht="20.100000000000001" customHeight="1"/>
    <row r="2" spans="1:2" ht="20.100000000000001" customHeight="1">
      <c r="A2" s="1942" t="s">
        <v>831</v>
      </c>
      <c r="B2" s="1942"/>
    </row>
    <row r="3" spans="1:2" ht="20.100000000000001" customHeight="1">
      <c r="A3" s="1819">
        <v>44593</v>
      </c>
      <c r="B3" s="1818" t="s">
        <v>868</v>
      </c>
    </row>
    <row r="4" spans="1:2" ht="20.100000000000001" customHeight="1">
      <c r="A4" s="1819"/>
    </row>
    <row r="5" spans="1:2" ht="20.100000000000001" customHeight="1">
      <c r="A5" s="1819">
        <v>44635</v>
      </c>
      <c r="B5" t="s">
        <v>896</v>
      </c>
    </row>
    <row r="6" spans="1:2" ht="20.100000000000001" customHeight="1">
      <c r="A6" s="1819"/>
      <c r="B6" t="s">
        <v>900</v>
      </c>
    </row>
    <row r="7" spans="1:2" ht="20.100000000000001" customHeight="1">
      <c r="A7" s="1819"/>
      <c r="B7" t="s">
        <v>897</v>
      </c>
    </row>
    <row r="8" spans="1:2" ht="20.100000000000001" customHeight="1">
      <c r="A8" s="1819"/>
      <c r="B8" t="s">
        <v>898</v>
      </c>
    </row>
    <row r="9" spans="1:2" ht="20.100000000000001" customHeight="1">
      <c r="A9" s="1819"/>
      <c r="B9" t="s">
        <v>899</v>
      </c>
    </row>
    <row r="10" spans="1:2" ht="20.100000000000001" customHeight="1">
      <c r="A10" s="1819"/>
      <c r="B10" t="s">
        <v>919</v>
      </c>
    </row>
    <row r="11" spans="1:2" ht="20.100000000000001" customHeight="1">
      <c r="A11" s="1819"/>
      <c r="B11" t="s">
        <v>918</v>
      </c>
    </row>
    <row r="12" spans="1:2" ht="20.100000000000001" customHeight="1">
      <c r="A12" s="1819"/>
      <c r="B12" t="s">
        <v>917</v>
      </c>
    </row>
    <row r="13" spans="1:2" ht="20.100000000000001" customHeight="1">
      <c r="A13" s="1819"/>
      <c r="B13" t="s">
        <v>916</v>
      </c>
    </row>
    <row r="14" spans="1:2" ht="20.100000000000001" customHeight="1">
      <c r="A14" s="1819"/>
      <c r="B14" t="s">
        <v>920</v>
      </c>
    </row>
    <row r="15" spans="1:2" ht="20.100000000000001" customHeight="1">
      <c r="A15" s="1819"/>
      <c r="B15" t="s">
        <v>915</v>
      </c>
    </row>
    <row r="16" spans="1:2" ht="20.100000000000001" customHeight="1">
      <c r="A16" s="1819"/>
      <c r="B16" t="s">
        <v>901</v>
      </c>
    </row>
    <row r="17" spans="1:2" ht="20.100000000000001" customHeight="1">
      <c r="A17" s="1819"/>
      <c r="B17" t="s">
        <v>914</v>
      </c>
    </row>
    <row r="18" spans="1:2" ht="20.100000000000001" customHeight="1">
      <c r="A18" s="1819"/>
      <c r="B18" t="s">
        <v>913</v>
      </c>
    </row>
    <row r="19" spans="1:2" ht="20.100000000000001" customHeight="1">
      <c r="A19" s="1819"/>
      <c r="B19" s="1818" t="s">
        <v>912</v>
      </c>
    </row>
    <row r="20" spans="1:2" ht="20.100000000000001" customHeight="1">
      <c r="A20" s="1819"/>
      <c r="B20" s="1818" t="s">
        <v>902</v>
      </c>
    </row>
    <row r="21" spans="1:2" ht="20.100000000000001" customHeight="1">
      <c r="A21" s="1819"/>
      <c r="B21" s="1818" t="s">
        <v>903</v>
      </c>
    </row>
    <row r="22" spans="1:2" ht="20.100000000000001" customHeight="1">
      <c r="A22" s="1819"/>
    </row>
    <row r="23" spans="1:2" ht="20.100000000000001" customHeight="1">
      <c r="A23" s="1819">
        <v>44652</v>
      </c>
      <c r="B23" s="1818" t="s">
        <v>936</v>
      </c>
    </row>
    <row r="24" spans="1:2" ht="20.100000000000001" customHeight="1">
      <c r="A24" s="1819"/>
      <c r="B24" s="1818" t="s">
        <v>928</v>
      </c>
    </row>
    <row r="25" spans="1:2" ht="20.100000000000001" customHeight="1">
      <c r="A25" s="1819"/>
      <c r="B25" s="1818" t="s">
        <v>929</v>
      </c>
    </row>
    <row r="26" spans="1:2" ht="20.100000000000001" customHeight="1">
      <c r="A26" s="1819"/>
      <c r="B26" s="1818" t="s">
        <v>930</v>
      </c>
    </row>
    <row r="27" spans="1:2" ht="20.100000000000001" customHeight="1">
      <c r="B27" s="1818" t="s">
        <v>931</v>
      </c>
    </row>
    <row r="28" spans="1:2" ht="20.100000000000001" customHeight="1">
      <c r="B28" s="1818" t="s">
        <v>932</v>
      </c>
    </row>
    <row r="29" spans="1:2" ht="20.100000000000001" customHeight="1">
      <c r="B29" s="1818" t="s">
        <v>933</v>
      </c>
    </row>
    <row r="30" spans="1:2" ht="20.100000000000001" customHeight="1">
      <c r="B30" s="1818" t="s">
        <v>934</v>
      </c>
    </row>
    <row r="31" spans="1:2" ht="20.100000000000001" customHeight="1">
      <c r="B31" s="1818" t="s">
        <v>935</v>
      </c>
    </row>
    <row r="32" spans="1:2" ht="20.100000000000001" customHeight="1">
      <c r="B32" s="1818" t="s">
        <v>937</v>
      </c>
    </row>
    <row r="33" spans="1:2" ht="20.100000000000001" customHeight="1">
      <c r="B33" s="1818" t="s">
        <v>931</v>
      </c>
    </row>
    <row r="34" spans="1:2" ht="20.100000000000001" customHeight="1">
      <c r="B34" s="1818" t="s">
        <v>938</v>
      </c>
    </row>
    <row r="35" spans="1:2" ht="20.100000000000001" customHeight="1">
      <c r="B35" s="1818" t="s">
        <v>939</v>
      </c>
    </row>
    <row r="36" spans="1:2" ht="20.100000000000001" customHeight="1">
      <c r="B36" s="1818" t="s">
        <v>940</v>
      </c>
    </row>
    <row r="37" spans="1:2" ht="20.100000000000001" customHeight="1">
      <c r="B37" s="1818" t="s">
        <v>931</v>
      </c>
    </row>
    <row r="38" spans="1:2" ht="20.100000000000001" customHeight="1">
      <c r="B38" s="1818" t="s">
        <v>941</v>
      </c>
    </row>
    <row r="39" spans="1:2" ht="20.100000000000001" customHeight="1">
      <c r="B39" s="1818" t="s">
        <v>942</v>
      </c>
    </row>
    <row r="40" spans="1:2" ht="20.100000000000001" customHeight="1">
      <c r="B40" s="1818" t="s">
        <v>943</v>
      </c>
    </row>
    <row r="41" spans="1:2" ht="20.100000000000001" customHeight="1">
      <c r="B41" s="1818" t="s">
        <v>944</v>
      </c>
    </row>
    <row r="42" spans="1:2" ht="20.100000000000001" customHeight="1"/>
    <row r="43" spans="1:2" ht="20.100000000000001" customHeight="1"/>
    <row r="44" spans="1:2" ht="20.100000000000001" customHeight="1">
      <c r="A44" s="1819">
        <v>44652</v>
      </c>
      <c r="B44" s="1818" t="s">
        <v>962</v>
      </c>
    </row>
    <row r="45" spans="1:2" ht="20.100000000000001" customHeight="1">
      <c r="B45" s="1818" t="s">
        <v>963</v>
      </c>
    </row>
    <row r="46" spans="1:2" ht="20.100000000000001" customHeight="1"/>
    <row r="47" spans="1:2" ht="20.100000000000001" customHeight="1">
      <c r="A47" s="1819">
        <v>44682</v>
      </c>
      <c r="B47" s="1818" t="s">
        <v>969</v>
      </c>
    </row>
    <row r="48" spans="1:2" ht="20.100000000000001" customHeight="1">
      <c r="B48" s="1818" t="s">
        <v>970</v>
      </c>
    </row>
    <row r="49" spans="2:2" ht="20.100000000000001" customHeight="1">
      <c r="B49" s="1818" t="s">
        <v>971</v>
      </c>
    </row>
    <row r="50" spans="2:2" ht="20.100000000000001" customHeight="1"/>
    <row r="51" spans="2:2" ht="20.100000000000001" customHeight="1"/>
    <row r="52" spans="2:2" ht="20.100000000000001" customHeight="1"/>
    <row r="53" spans="2:2" ht="20.100000000000001" customHeight="1"/>
    <row r="54" spans="2:2" ht="20.100000000000001" customHeight="1"/>
  </sheetData>
  <mergeCells count="1">
    <mergeCell ref="A2:B2"/>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V58"/>
  <sheetViews>
    <sheetView showGridLines="0" view="pageBreakPreview" zoomScaleNormal="100" zoomScaleSheetLayoutView="100" workbookViewId="0">
      <selection activeCell="Y42" sqref="Y42"/>
    </sheetView>
  </sheetViews>
  <sheetFormatPr defaultColWidth="11" defaultRowHeight="13.5"/>
  <cols>
    <col min="1" max="100" width="1.625" style="1769" customWidth="1"/>
    <col min="101" max="16384" width="11" style="1769"/>
  </cols>
  <sheetData>
    <row r="1" spans="1:100" ht="30" customHeight="1">
      <c r="A1" s="1943" t="s">
        <v>568</v>
      </c>
      <c r="B1" s="1943"/>
      <c r="C1" s="1943"/>
      <c r="D1" s="1943"/>
      <c r="E1" s="1943"/>
      <c r="F1" s="1943"/>
      <c r="G1" s="1943"/>
      <c r="H1" s="1943"/>
      <c r="I1" s="1943"/>
      <c r="J1" s="1943"/>
      <c r="K1" s="1943"/>
      <c r="L1" s="1943"/>
      <c r="M1" s="1943"/>
      <c r="N1" s="1943"/>
      <c r="O1" s="1943"/>
      <c r="P1" s="1943"/>
      <c r="Q1" s="1943"/>
      <c r="R1" s="1943"/>
      <c r="S1" s="1943"/>
      <c r="T1" s="1943"/>
      <c r="U1" s="1943"/>
      <c r="V1" s="1943"/>
      <c r="W1" s="1943"/>
      <c r="X1" s="1943"/>
      <c r="Y1" s="1943"/>
      <c r="Z1" s="1943"/>
      <c r="AA1" s="1943"/>
      <c r="AB1" s="1943"/>
      <c r="AC1" s="1943"/>
      <c r="AD1" s="1943"/>
      <c r="AE1" s="1943"/>
      <c r="AF1" s="1943"/>
      <c r="AG1" s="1943"/>
      <c r="AH1" s="1943"/>
      <c r="AI1" s="1943"/>
      <c r="AJ1" s="1943"/>
      <c r="AK1" s="1943"/>
      <c r="AL1" s="1943"/>
      <c r="AM1" s="1943"/>
      <c r="AN1" s="1943"/>
      <c r="AO1" s="1943"/>
      <c r="AP1" s="1943"/>
      <c r="AQ1" s="1943"/>
      <c r="AR1" s="1943"/>
      <c r="AS1" s="1943"/>
      <c r="AT1" s="1943"/>
      <c r="AU1" s="1943"/>
      <c r="AV1" s="1943"/>
      <c r="AW1" s="1943"/>
      <c r="AX1" s="1943"/>
      <c r="AY1" s="1943"/>
      <c r="AZ1" s="1943"/>
      <c r="BA1" s="1943"/>
      <c r="BB1" s="1943"/>
      <c r="BC1" s="1943"/>
      <c r="BD1" s="1943"/>
      <c r="BE1" s="1943"/>
      <c r="BF1" s="1943"/>
      <c r="BG1" s="1943"/>
      <c r="BH1" s="1943"/>
      <c r="BI1" s="1943"/>
      <c r="BJ1" s="1943"/>
      <c r="BK1" s="1943"/>
      <c r="BL1" s="1943"/>
      <c r="BM1" s="1943"/>
      <c r="BN1" s="1943"/>
      <c r="BO1" s="1943"/>
      <c r="BP1" s="1943"/>
      <c r="BQ1" s="1943"/>
      <c r="BR1" s="1943"/>
      <c r="BS1" s="1943"/>
      <c r="BT1" s="1943"/>
      <c r="BU1" s="1943"/>
      <c r="BV1" s="1943"/>
      <c r="BW1" s="1943"/>
      <c r="BX1" s="1943"/>
      <c r="BY1" s="1943"/>
      <c r="BZ1" s="1943"/>
      <c r="CA1" s="1943"/>
      <c r="CB1" s="1943"/>
      <c r="CC1" s="1943"/>
      <c r="CD1" s="1943"/>
      <c r="CE1" s="1943"/>
      <c r="CF1" s="1943"/>
      <c r="CG1" s="1943"/>
      <c r="CH1" s="1943"/>
      <c r="CI1" s="1943"/>
      <c r="CJ1" s="1943"/>
      <c r="CK1" s="1767"/>
      <c r="CL1" s="1767"/>
      <c r="CM1" s="1767"/>
      <c r="CN1" s="1767"/>
      <c r="CO1" s="1767"/>
      <c r="CP1" s="1767"/>
      <c r="CQ1" s="1767"/>
      <c r="CR1" s="1767"/>
      <c r="CS1" s="1767"/>
      <c r="CT1" s="1767"/>
      <c r="CU1" s="1767"/>
      <c r="CV1" s="1768"/>
    </row>
    <row r="2" spans="1:100" ht="13.5" customHeight="1">
      <c r="A2" s="1943"/>
      <c r="B2" s="1943"/>
      <c r="C2" s="1943"/>
      <c r="D2" s="1943"/>
      <c r="E2" s="1943"/>
      <c r="F2" s="1943"/>
      <c r="G2" s="1943"/>
      <c r="H2" s="1943"/>
      <c r="I2" s="1943"/>
      <c r="J2" s="1943"/>
      <c r="K2" s="1943"/>
      <c r="L2" s="1943"/>
      <c r="M2" s="1943"/>
      <c r="N2" s="1943"/>
      <c r="O2" s="1943"/>
      <c r="P2" s="1943"/>
      <c r="Q2" s="1943"/>
      <c r="R2" s="1943"/>
      <c r="S2" s="1943"/>
      <c r="T2" s="1943"/>
      <c r="U2" s="1943"/>
      <c r="V2" s="1943"/>
      <c r="W2" s="1943"/>
      <c r="X2" s="1943"/>
      <c r="Y2" s="1943"/>
      <c r="Z2" s="1943"/>
      <c r="AA2" s="1943"/>
      <c r="AB2" s="1943"/>
      <c r="AC2" s="1943"/>
      <c r="AD2" s="1943"/>
      <c r="AE2" s="1943"/>
      <c r="AF2" s="1943"/>
      <c r="AG2" s="1943"/>
      <c r="AH2" s="1943"/>
      <c r="AI2" s="1943"/>
      <c r="AJ2" s="1943"/>
      <c r="AK2" s="1943"/>
      <c r="AL2" s="1943"/>
      <c r="AM2" s="1943"/>
      <c r="AN2" s="1943"/>
      <c r="AO2" s="1943"/>
      <c r="AP2" s="1943"/>
      <c r="AQ2" s="1943"/>
      <c r="AR2" s="1943"/>
      <c r="AS2" s="1943"/>
      <c r="AT2" s="1943"/>
      <c r="AU2" s="1943"/>
      <c r="AV2" s="1943"/>
      <c r="AW2" s="1943"/>
      <c r="AX2" s="1943"/>
      <c r="AY2" s="1943"/>
      <c r="AZ2" s="1943"/>
      <c r="BA2" s="1943"/>
      <c r="BB2" s="1943"/>
      <c r="BC2" s="1943"/>
      <c r="BD2" s="1943"/>
      <c r="BE2" s="1943"/>
      <c r="BF2" s="1943"/>
      <c r="BG2" s="1943"/>
      <c r="BH2" s="1943"/>
      <c r="BI2" s="1943"/>
      <c r="BJ2" s="1943"/>
      <c r="BK2" s="1943"/>
      <c r="BL2" s="1943"/>
      <c r="BM2" s="1943"/>
      <c r="BN2" s="1943"/>
      <c r="BO2" s="1943"/>
      <c r="BP2" s="1943"/>
      <c r="BQ2" s="1943"/>
      <c r="BR2" s="1943"/>
      <c r="BS2" s="1943"/>
      <c r="BT2" s="1943"/>
      <c r="BU2" s="1943"/>
      <c r="BV2" s="1943"/>
      <c r="BW2" s="1943"/>
      <c r="BX2" s="1943"/>
      <c r="BY2" s="1943"/>
      <c r="BZ2" s="1943"/>
      <c r="CA2" s="1943"/>
      <c r="CB2" s="1943"/>
      <c r="CC2" s="1943"/>
      <c r="CD2" s="1943"/>
      <c r="CE2" s="1943"/>
      <c r="CF2" s="1943"/>
      <c r="CG2" s="1943"/>
      <c r="CH2" s="1943"/>
      <c r="CI2" s="1943"/>
      <c r="CJ2" s="1943"/>
      <c r="CK2" s="1767"/>
      <c r="CL2" s="1767"/>
      <c r="CM2" s="1767"/>
      <c r="CN2" s="1767"/>
      <c r="CO2" s="1767"/>
      <c r="CP2" s="1767"/>
      <c r="CQ2" s="1767"/>
      <c r="CR2" s="1767"/>
      <c r="CS2" s="1767"/>
      <c r="CT2" s="1767"/>
      <c r="CU2" s="1767"/>
      <c r="CV2" s="1768"/>
    </row>
    <row r="3" spans="1:100" s="1771" customFormat="1" ht="12">
      <c r="A3" s="1944" t="s">
        <v>26</v>
      </c>
      <c r="B3" s="1944"/>
      <c r="C3" s="1944"/>
      <c r="D3" s="1770" t="s">
        <v>550</v>
      </c>
      <c r="E3" s="1770"/>
      <c r="F3" s="1770"/>
      <c r="G3" s="1770"/>
      <c r="H3" s="1770"/>
    </row>
    <row r="4" spans="1:100" s="1771" customFormat="1" ht="12">
      <c r="A4" s="1772"/>
      <c r="D4" s="1773" t="s">
        <v>551</v>
      </c>
      <c r="F4" s="1771" t="s">
        <v>569</v>
      </c>
      <c r="AU4" s="1944"/>
      <c r="AV4" s="1944"/>
      <c r="AW4" s="1944"/>
      <c r="AX4" s="1770"/>
    </row>
    <row r="5" spans="1:100" s="1770" customFormat="1" ht="13.5" customHeight="1">
      <c r="A5" s="1772"/>
      <c r="B5" s="1771"/>
      <c r="C5" s="1771"/>
      <c r="D5" s="1773" t="s">
        <v>552</v>
      </c>
      <c r="E5" s="1771"/>
      <c r="F5" s="1771" t="s">
        <v>553</v>
      </c>
      <c r="G5" s="1771"/>
      <c r="H5" s="1771"/>
      <c r="I5" s="1771"/>
      <c r="J5" s="1771"/>
      <c r="K5" s="1771"/>
      <c r="L5" s="1771"/>
      <c r="M5" s="1771"/>
      <c r="N5" s="1771"/>
      <c r="O5" s="1771"/>
      <c r="P5" s="1771"/>
      <c r="Q5" s="1771"/>
      <c r="R5" s="1771"/>
      <c r="S5" s="1771"/>
      <c r="T5" s="1771"/>
      <c r="U5" s="1771"/>
      <c r="V5" s="1771"/>
      <c r="W5" s="1771"/>
      <c r="X5" s="1771"/>
      <c r="Y5" s="1771"/>
      <c r="Z5" s="1771"/>
      <c r="AA5" s="1771"/>
      <c r="AB5" s="1771"/>
      <c r="AC5" s="1771"/>
      <c r="AD5" s="1771"/>
      <c r="AE5" s="1771"/>
      <c r="AF5" s="1771"/>
      <c r="AG5" s="1771"/>
      <c r="AH5" s="1771"/>
      <c r="AI5" s="1771"/>
      <c r="AJ5" s="1771"/>
      <c r="AK5" s="1771"/>
      <c r="AL5" s="1771"/>
      <c r="AM5" s="1771"/>
      <c r="AN5" s="1771"/>
      <c r="AO5" s="1771"/>
      <c r="AP5" s="1771"/>
      <c r="AQ5" s="1771"/>
      <c r="AR5" s="1771"/>
      <c r="AS5" s="1771"/>
      <c r="AT5" s="1771"/>
      <c r="AU5" s="1771"/>
      <c r="AV5" s="1771"/>
      <c r="AW5" s="1771"/>
      <c r="AX5" s="1945"/>
      <c r="AY5" s="1945"/>
      <c r="BA5" s="1771"/>
      <c r="BB5" s="1946"/>
      <c r="BC5" s="1946"/>
      <c r="BD5" s="1946"/>
      <c r="BE5" s="1946"/>
      <c r="BF5" s="1946"/>
      <c r="BG5" s="1946"/>
      <c r="BH5" s="1946"/>
      <c r="BI5" s="1946"/>
      <c r="BJ5" s="1946"/>
      <c r="BK5" s="1946"/>
      <c r="BL5" s="1946"/>
      <c r="BM5" s="1946"/>
      <c r="BN5" s="1946"/>
      <c r="BO5" s="1946"/>
      <c r="BP5" s="1946"/>
      <c r="BQ5" s="1946"/>
      <c r="BR5" s="1946"/>
      <c r="BS5" s="1946"/>
      <c r="BT5" s="1946"/>
      <c r="BU5" s="1946"/>
      <c r="BV5" s="1946"/>
      <c r="BW5" s="1946"/>
      <c r="BX5" s="1946"/>
      <c r="BY5" s="1946"/>
      <c r="BZ5" s="1946"/>
      <c r="CA5" s="1946"/>
      <c r="CB5" s="1946"/>
      <c r="CC5" s="1946"/>
      <c r="CD5" s="1946"/>
      <c r="CE5" s="1946"/>
      <c r="CF5" s="1771"/>
      <c r="CG5" s="1771"/>
      <c r="CH5" s="1771"/>
      <c r="CI5" s="1771"/>
      <c r="CJ5" s="1771"/>
      <c r="CK5" s="1771"/>
      <c r="CL5" s="1771"/>
      <c r="CM5" s="1771"/>
      <c r="CN5" s="1771"/>
      <c r="CO5" s="1771"/>
      <c r="CP5" s="1771"/>
      <c r="CQ5" s="1771"/>
      <c r="CR5" s="1771"/>
      <c r="CS5" s="1771"/>
      <c r="CT5" s="1771"/>
      <c r="CU5" s="1771"/>
    </row>
    <row r="6" spans="1:100" s="1771" customFormat="1" ht="13.5" customHeight="1">
      <c r="A6" s="1772"/>
      <c r="F6" s="1771" t="s">
        <v>27</v>
      </c>
      <c r="BB6" s="1946"/>
      <c r="BC6" s="1946"/>
      <c r="BD6" s="1946"/>
      <c r="BE6" s="1946"/>
      <c r="BF6" s="1946"/>
      <c r="BG6" s="1946"/>
      <c r="BH6" s="1946"/>
      <c r="BI6" s="1946"/>
      <c r="BJ6" s="1946"/>
      <c r="BK6" s="1946"/>
      <c r="BL6" s="1946"/>
      <c r="BM6" s="1946"/>
      <c r="BN6" s="1946"/>
      <c r="BO6" s="1946"/>
      <c r="BP6" s="1946"/>
      <c r="BQ6" s="1946"/>
      <c r="BR6" s="1946"/>
      <c r="BS6" s="1946"/>
      <c r="BT6" s="1946"/>
      <c r="BU6" s="1946"/>
      <c r="BV6" s="1946"/>
      <c r="BW6" s="1946"/>
      <c r="BX6" s="1946"/>
      <c r="BY6" s="1946"/>
      <c r="BZ6" s="1946"/>
      <c r="CA6" s="1946"/>
      <c r="CB6" s="1946"/>
      <c r="CC6" s="1946"/>
      <c r="CD6" s="1946"/>
      <c r="CE6" s="1946"/>
    </row>
    <row r="7" spans="1:100" s="1771" customFormat="1" ht="13.5" customHeight="1">
      <c r="A7" s="1772"/>
      <c r="F7" s="1771" t="s">
        <v>28</v>
      </c>
    </row>
    <row r="8" spans="1:100" s="1771" customFormat="1" ht="13.5" customHeight="1">
      <c r="A8" s="1772"/>
      <c r="D8" s="1773" t="s">
        <v>554</v>
      </c>
      <c r="F8" s="1771" t="s">
        <v>0</v>
      </c>
    </row>
    <row r="9" spans="1:100" s="1771" customFormat="1" ht="13.5" customHeight="1">
      <c r="A9" s="1772"/>
      <c r="F9" s="1771" t="s">
        <v>29</v>
      </c>
    </row>
    <row r="10" spans="1:100" s="1771" customFormat="1" ht="13.5" customHeight="1">
      <c r="A10" s="1772"/>
      <c r="D10" s="1773" t="s">
        <v>555</v>
      </c>
      <c r="F10" s="1771" t="s">
        <v>30</v>
      </c>
    </row>
    <row r="11" spans="1:100" s="1771" customFormat="1" ht="13.5" customHeight="1">
      <c r="A11" s="1772"/>
      <c r="AX11" s="1945"/>
      <c r="AY11" s="1945"/>
      <c r="AZ11" s="1770"/>
    </row>
    <row r="12" spans="1:100" s="1770" customFormat="1" ht="13.5" customHeight="1">
      <c r="A12" s="1772"/>
      <c r="B12" s="1771"/>
      <c r="C12" s="1771"/>
      <c r="D12" s="1771"/>
      <c r="E12" s="1771"/>
      <c r="F12" s="1771"/>
      <c r="G12" s="1771"/>
      <c r="H12" s="1771"/>
      <c r="I12" s="1771"/>
      <c r="J12" s="1771"/>
      <c r="K12" s="1771"/>
      <c r="L12" s="1771"/>
      <c r="M12" s="1771"/>
      <c r="N12" s="1771"/>
      <c r="O12" s="1771"/>
      <c r="P12" s="1771"/>
      <c r="Q12" s="1771"/>
      <c r="R12" s="1771"/>
      <c r="S12" s="1771"/>
      <c r="T12" s="1771"/>
      <c r="U12" s="1771"/>
      <c r="V12" s="1771"/>
      <c r="W12" s="1771"/>
      <c r="X12" s="1771"/>
      <c r="Y12" s="1771"/>
      <c r="Z12" s="1771"/>
      <c r="AA12" s="1771"/>
      <c r="AB12" s="1771"/>
      <c r="AC12" s="1771"/>
      <c r="AD12" s="1771"/>
      <c r="AE12" s="1771"/>
      <c r="AF12" s="1771"/>
      <c r="AG12" s="1771"/>
      <c r="AH12" s="1771"/>
      <c r="AI12" s="1771"/>
      <c r="AJ12" s="1771"/>
      <c r="AK12" s="1771"/>
      <c r="AL12" s="1771"/>
      <c r="AM12" s="1771"/>
      <c r="AN12" s="1771"/>
      <c r="AO12" s="1771"/>
      <c r="AP12" s="1771"/>
      <c r="AQ12" s="1771"/>
      <c r="AR12" s="1771"/>
      <c r="AS12" s="1771"/>
      <c r="AT12" s="1771"/>
      <c r="AU12" s="1771"/>
      <c r="AV12" s="1771"/>
      <c r="AW12" s="1771"/>
      <c r="AX12" s="1771"/>
      <c r="AY12" s="1771"/>
      <c r="AZ12" s="1771"/>
      <c r="BA12" s="1771"/>
      <c r="BB12" s="1771"/>
      <c r="BC12" s="1771"/>
      <c r="BD12" s="1771"/>
      <c r="BE12" s="1771"/>
      <c r="BF12" s="1771"/>
      <c r="BG12" s="1771"/>
      <c r="BH12" s="1771"/>
      <c r="BI12" s="1771"/>
      <c r="BJ12" s="1771"/>
      <c r="BK12" s="1771"/>
      <c r="BL12" s="1771"/>
      <c r="BM12" s="1771"/>
      <c r="BN12" s="1771"/>
      <c r="BO12" s="1771"/>
      <c r="BP12" s="1771"/>
      <c r="BQ12" s="1771"/>
      <c r="BR12" s="1771"/>
      <c r="BS12" s="1771"/>
      <c r="BT12" s="1771"/>
      <c r="BU12" s="1771"/>
      <c r="BV12" s="1771"/>
      <c r="BW12" s="1771"/>
      <c r="BX12" s="1771"/>
      <c r="BY12" s="1771"/>
      <c r="BZ12" s="1771"/>
      <c r="CA12" s="1771"/>
      <c r="CB12" s="1771"/>
      <c r="CC12" s="1771"/>
      <c r="CD12" s="1771"/>
      <c r="CE12" s="1771"/>
      <c r="CF12" s="1771"/>
      <c r="CG12" s="1771"/>
      <c r="CH12" s="1771"/>
      <c r="CI12" s="1771"/>
      <c r="CJ12" s="1771"/>
      <c r="CK12" s="1771"/>
      <c r="CL12" s="1771"/>
      <c r="CM12" s="1771"/>
      <c r="CN12" s="1771"/>
      <c r="CO12" s="1771"/>
      <c r="CP12" s="1771"/>
      <c r="CQ12" s="1771"/>
      <c r="CR12" s="1771"/>
      <c r="CS12" s="1771"/>
      <c r="CT12" s="1771"/>
      <c r="CU12" s="1771"/>
    </row>
    <row r="13" spans="1:100" s="1771" customFormat="1" ht="13.5" customHeight="1">
      <c r="A13" s="1944" t="s">
        <v>31</v>
      </c>
      <c r="B13" s="1944"/>
      <c r="C13" s="1944"/>
      <c r="D13" s="1770" t="s">
        <v>1</v>
      </c>
      <c r="E13" s="1770"/>
      <c r="F13" s="1770"/>
    </row>
    <row r="14" spans="1:100" s="1771" customFormat="1" ht="13.5" customHeight="1">
      <c r="A14" s="1944"/>
      <c r="B14" s="1944"/>
      <c r="C14" s="1944"/>
      <c r="D14" s="1771" t="s">
        <v>2</v>
      </c>
      <c r="E14" s="1770"/>
      <c r="F14" s="1770"/>
    </row>
    <row r="15" spans="1:100" s="1770" customFormat="1" ht="13.5" customHeight="1">
      <c r="A15" s="1772"/>
      <c r="B15" s="1771"/>
      <c r="C15" s="1771"/>
      <c r="D15" s="1771" t="s">
        <v>3</v>
      </c>
      <c r="E15" s="1771"/>
      <c r="F15" s="1771"/>
      <c r="G15" s="1771"/>
      <c r="H15" s="1771"/>
      <c r="I15" s="1771"/>
      <c r="J15" s="1771"/>
      <c r="K15" s="1771"/>
      <c r="L15" s="1771"/>
      <c r="M15" s="1771"/>
      <c r="N15" s="1771"/>
      <c r="O15" s="1771"/>
      <c r="P15" s="1771"/>
      <c r="Q15" s="1771"/>
      <c r="R15" s="1771"/>
      <c r="S15" s="1771"/>
      <c r="T15" s="1771"/>
      <c r="U15" s="1771"/>
      <c r="V15" s="1771"/>
      <c r="W15" s="1771"/>
      <c r="X15" s="1771"/>
      <c r="Y15" s="1771"/>
      <c r="Z15" s="1771"/>
      <c r="AA15" s="1771"/>
      <c r="AB15" s="1771"/>
      <c r="AC15" s="1771"/>
      <c r="AD15" s="1771"/>
      <c r="AE15" s="1771"/>
      <c r="AF15" s="1771"/>
      <c r="AG15" s="1771"/>
      <c r="AH15" s="1771"/>
      <c r="AI15" s="1771"/>
      <c r="AJ15" s="1771"/>
      <c r="AK15" s="1771"/>
      <c r="AL15" s="1771"/>
      <c r="AM15" s="1771"/>
      <c r="AN15" s="1771"/>
      <c r="AO15" s="1771"/>
      <c r="AP15" s="1771"/>
      <c r="AQ15" s="1771"/>
      <c r="AR15" s="1771"/>
      <c r="AS15" s="1771"/>
      <c r="AT15" s="1771"/>
      <c r="AU15" s="1771"/>
      <c r="AV15" s="1771"/>
      <c r="AW15" s="1771"/>
      <c r="AX15" s="1945"/>
      <c r="AY15" s="1945"/>
      <c r="BA15" s="1771"/>
      <c r="BB15" s="1771"/>
      <c r="BC15" s="1771"/>
      <c r="BD15" s="1771"/>
      <c r="BE15" s="1771"/>
      <c r="BF15" s="1771"/>
      <c r="BG15" s="1771"/>
      <c r="BH15" s="1771"/>
      <c r="BI15" s="1771"/>
      <c r="BJ15" s="1771"/>
      <c r="BK15" s="1771"/>
      <c r="BL15" s="1771"/>
      <c r="BM15" s="1771"/>
      <c r="BN15" s="1771"/>
      <c r="BO15" s="1771"/>
      <c r="BP15" s="1771"/>
      <c r="BQ15" s="1771"/>
      <c r="BR15" s="1771"/>
      <c r="BS15" s="1771"/>
      <c r="BT15" s="1771"/>
      <c r="BU15" s="1771"/>
      <c r="BV15" s="1771"/>
      <c r="BW15" s="1771"/>
      <c r="BX15" s="1771"/>
      <c r="BY15" s="1771"/>
      <c r="BZ15" s="1771"/>
      <c r="CA15" s="1771"/>
      <c r="CB15" s="1771"/>
      <c r="CC15" s="1771"/>
      <c r="CD15" s="1771"/>
      <c r="CE15" s="1771"/>
      <c r="CF15" s="1771"/>
      <c r="CG15" s="1771"/>
      <c r="CH15" s="1771"/>
      <c r="CI15" s="1771"/>
      <c r="CJ15" s="1771"/>
      <c r="CK15" s="1771"/>
      <c r="CL15" s="1771"/>
      <c r="CM15" s="1771"/>
      <c r="CN15" s="1771"/>
      <c r="CO15" s="1771"/>
      <c r="CP15" s="1771"/>
      <c r="CQ15" s="1771"/>
      <c r="CR15" s="1771"/>
      <c r="CS15" s="1771"/>
      <c r="CT15" s="1771"/>
      <c r="CU15" s="1771"/>
    </row>
    <row r="16" spans="1:100" s="1771" customFormat="1" ht="13.5" customHeight="1">
      <c r="A16" s="1772"/>
    </row>
    <row r="17" spans="1:99" s="1771" customFormat="1" ht="13.5" customHeight="1">
      <c r="A17" s="1944" t="s">
        <v>32</v>
      </c>
      <c r="B17" s="1944"/>
      <c r="C17" s="1944"/>
      <c r="D17" s="1770" t="s">
        <v>556</v>
      </c>
    </row>
    <row r="18" spans="1:99" s="1771" customFormat="1" ht="13.5" customHeight="1">
      <c r="A18" s="1772"/>
      <c r="D18" s="1774" t="s">
        <v>551</v>
      </c>
      <c r="F18" s="1770" t="s">
        <v>557</v>
      </c>
    </row>
    <row r="19" spans="1:99" s="1771" customFormat="1" ht="13.5" customHeight="1">
      <c r="A19" s="1944"/>
      <c r="B19" s="1944"/>
      <c r="C19" s="1944"/>
      <c r="D19" s="1774" t="s">
        <v>552</v>
      </c>
      <c r="F19" s="1770" t="s">
        <v>558</v>
      </c>
      <c r="AX19" s="1945"/>
      <c r="AY19" s="1945"/>
      <c r="AZ19" s="1770"/>
    </row>
    <row r="20" spans="1:99" s="1771" customFormat="1" ht="13.5" customHeight="1">
      <c r="A20" s="1944"/>
      <c r="B20" s="1944"/>
      <c r="C20" s="1944"/>
      <c r="D20" s="1774" t="s">
        <v>554</v>
      </c>
      <c r="F20" s="1770" t="s">
        <v>559</v>
      </c>
    </row>
    <row r="21" spans="1:99" s="1771" customFormat="1" ht="13.5" customHeight="1">
      <c r="D21" s="1774" t="s">
        <v>555</v>
      </c>
      <c r="E21" s="1774"/>
      <c r="F21" s="1770" t="s">
        <v>560</v>
      </c>
    </row>
    <row r="22" spans="1:99" s="1771" customFormat="1" ht="13.5" customHeight="1">
      <c r="D22" s="1774" t="s">
        <v>561</v>
      </c>
      <c r="E22" s="1774"/>
      <c r="F22" s="1770" t="s">
        <v>562</v>
      </c>
    </row>
    <row r="23" spans="1:99" s="1771" customFormat="1" ht="13.5" customHeight="1">
      <c r="D23" s="1774" t="s">
        <v>563</v>
      </c>
      <c r="E23" s="1774"/>
      <c r="F23" s="1770" t="s">
        <v>564</v>
      </c>
      <c r="AX23" s="1945"/>
      <c r="AY23" s="1945"/>
      <c r="AZ23" s="1770"/>
    </row>
    <row r="24" spans="1:99" s="1771" customFormat="1" ht="13.5" customHeight="1">
      <c r="D24" s="1774" t="s">
        <v>565</v>
      </c>
      <c r="E24" s="1774"/>
      <c r="F24" s="1770" t="s">
        <v>566</v>
      </c>
    </row>
    <row r="25" spans="1:99" s="1771" customFormat="1" ht="13.5" customHeight="1">
      <c r="D25" s="1774"/>
      <c r="E25" s="1774"/>
      <c r="F25" s="1770"/>
    </row>
    <row r="26" spans="1:99" s="1770" customFormat="1" ht="13.5" customHeight="1">
      <c r="A26" s="1771"/>
      <c r="B26" s="1771"/>
      <c r="C26" s="1774" t="s">
        <v>33</v>
      </c>
      <c r="D26" s="1775" t="s">
        <v>4</v>
      </c>
      <c r="E26" s="1774"/>
      <c r="G26" s="1771"/>
      <c r="H26" s="1771"/>
      <c r="I26" s="1771"/>
      <c r="J26" s="1771"/>
      <c r="K26" s="1771"/>
      <c r="L26" s="1771"/>
      <c r="M26" s="1771"/>
      <c r="N26" s="1771"/>
      <c r="O26" s="1771"/>
      <c r="P26" s="1771"/>
      <c r="Q26" s="1771"/>
      <c r="R26" s="1771"/>
      <c r="S26" s="1771"/>
      <c r="T26" s="1771"/>
      <c r="U26" s="1771"/>
      <c r="V26" s="1771"/>
      <c r="W26" s="1771"/>
      <c r="X26" s="1771"/>
      <c r="Y26" s="1771"/>
      <c r="Z26" s="1771"/>
      <c r="AA26" s="1771"/>
      <c r="AB26" s="1771"/>
      <c r="AC26" s="1771"/>
      <c r="AD26" s="1771"/>
      <c r="AE26" s="1771"/>
      <c r="AF26" s="1771"/>
      <c r="AG26" s="1771"/>
      <c r="AH26" s="1771"/>
      <c r="AI26" s="1771"/>
      <c r="AJ26" s="1771"/>
      <c r="AK26" s="1771"/>
      <c r="AL26" s="1771"/>
      <c r="AM26" s="1771"/>
      <c r="AN26" s="1771"/>
      <c r="AO26" s="1771"/>
      <c r="AP26" s="1771"/>
      <c r="AQ26" s="1771"/>
      <c r="AR26" s="1771"/>
      <c r="AS26" s="1771"/>
      <c r="AT26" s="1771"/>
      <c r="AU26" s="1771"/>
      <c r="AV26" s="1771"/>
      <c r="AW26" s="1771"/>
      <c r="AX26" s="1771"/>
      <c r="AY26" s="1771"/>
      <c r="AZ26" s="1771"/>
      <c r="BA26" s="1771"/>
      <c r="BB26" s="1771"/>
      <c r="BC26" s="1771"/>
      <c r="BD26" s="1771"/>
      <c r="BE26" s="1771"/>
      <c r="BF26" s="1771"/>
      <c r="BG26" s="1771"/>
      <c r="BH26" s="1771"/>
      <c r="BI26" s="1771"/>
      <c r="BJ26" s="1771"/>
      <c r="BK26" s="1771"/>
      <c r="BL26" s="1771"/>
      <c r="BM26" s="1771"/>
      <c r="BN26" s="1771"/>
      <c r="BO26" s="1771"/>
      <c r="BP26" s="1771"/>
      <c r="BQ26" s="1771"/>
      <c r="BR26" s="1771"/>
      <c r="BS26" s="1771"/>
      <c r="BT26" s="1771"/>
      <c r="BU26" s="1771"/>
      <c r="BV26" s="1771"/>
      <c r="BW26" s="1771"/>
      <c r="BX26" s="1771"/>
      <c r="BY26" s="1771"/>
      <c r="BZ26" s="1771"/>
      <c r="CA26" s="1771"/>
      <c r="CB26" s="1771"/>
      <c r="CC26" s="1771"/>
      <c r="CD26" s="1771"/>
      <c r="CE26" s="1771"/>
      <c r="CF26" s="1771"/>
      <c r="CG26" s="1771"/>
      <c r="CH26" s="1771"/>
      <c r="CI26" s="1771"/>
      <c r="CJ26" s="1771"/>
      <c r="CK26" s="1771"/>
      <c r="CL26" s="1771"/>
      <c r="CM26" s="1771"/>
      <c r="CN26" s="1771"/>
      <c r="CO26" s="1771"/>
      <c r="CP26" s="1771"/>
      <c r="CQ26" s="1771"/>
      <c r="CR26" s="1771"/>
      <c r="CS26" s="1771"/>
      <c r="CT26" s="1771"/>
      <c r="CU26" s="1771"/>
    </row>
    <row r="27" spans="1:99" s="1771" customFormat="1" ht="13.5" customHeight="1">
      <c r="D27" s="1775" t="s">
        <v>5</v>
      </c>
      <c r="E27" s="1774"/>
      <c r="F27" s="1770"/>
    </row>
    <row r="28" spans="1:99" s="1771" customFormat="1" ht="13.5" customHeight="1">
      <c r="D28" s="1775" t="s">
        <v>34</v>
      </c>
      <c r="E28" s="1774"/>
      <c r="F28" s="1770"/>
    </row>
    <row r="29" spans="1:99" s="1771" customFormat="1" ht="13.5" customHeight="1">
      <c r="A29" s="1776"/>
      <c r="B29" s="1776"/>
      <c r="C29" s="1776"/>
      <c r="D29" s="1776"/>
      <c r="E29" s="1776"/>
      <c r="F29" s="1776"/>
      <c r="G29" s="1776"/>
      <c r="H29" s="1776"/>
      <c r="I29" s="1776"/>
      <c r="J29" s="1776"/>
      <c r="K29" s="1776"/>
      <c r="L29" s="1776"/>
      <c r="M29" s="1776"/>
      <c r="N29" s="1776"/>
      <c r="O29" s="1776"/>
      <c r="P29" s="1776"/>
      <c r="Q29" s="1776"/>
      <c r="R29" s="1776"/>
      <c r="S29" s="1776"/>
      <c r="T29" s="1776"/>
      <c r="U29" s="1776"/>
      <c r="V29" s="1776"/>
      <c r="W29" s="1776"/>
      <c r="X29" s="1776"/>
      <c r="Y29" s="1776"/>
      <c r="Z29" s="1776"/>
      <c r="AA29" s="1776"/>
      <c r="AB29" s="1776"/>
      <c r="AC29" s="1776"/>
      <c r="AD29" s="1776"/>
      <c r="AE29" s="1776"/>
      <c r="AF29" s="1776"/>
      <c r="AG29" s="1776"/>
      <c r="AH29" s="1776"/>
      <c r="AI29" s="1776"/>
      <c r="AJ29" s="1776"/>
      <c r="AK29" s="1776"/>
      <c r="AL29" s="1776"/>
      <c r="AM29" s="1776"/>
      <c r="AN29" s="1776"/>
      <c r="AO29" s="1776"/>
      <c r="AP29" s="1776"/>
      <c r="AQ29" s="1776"/>
      <c r="AR29" s="1776"/>
    </row>
    <row r="30" spans="1:99" s="1771" customFormat="1" ht="13.5" customHeight="1">
      <c r="A30" s="1776" t="s">
        <v>35</v>
      </c>
      <c r="B30" s="1776" t="s">
        <v>35</v>
      </c>
      <c r="C30" s="1776" t="s">
        <v>35</v>
      </c>
      <c r="D30" s="1776" t="s">
        <v>35</v>
      </c>
      <c r="E30" s="1776" t="s">
        <v>35</v>
      </c>
      <c r="F30" s="1776" t="s">
        <v>35</v>
      </c>
      <c r="G30" s="1776" t="s">
        <v>35</v>
      </c>
      <c r="H30" s="1776" t="s">
        <v>35</v>
      </c>
      <c r="I30" s="1776" t="s">
        <v>35</v>
      </c>
      <c r="J30" s="1776" t="s">
        <v>35</v>
      </c>
      <c r="K30" s="1776" t="s">
        <v>35</v>
      </c>
      <c r="L30" s="1776" t="s">
        <v>35</v>
      </c>
      <c r="M30" s="1776" t="s">
        <v>35</v>
      </c>
      <c r="N30" s="1776" t="s">
        <v>35</v>
      </c>
      <c r="O30" s="1776" t="s">
        <v>35</v>
      </c>
      <c r="P30" s="1776" t="s">
        <v>35</v>
      </c>
      <c r="Q30" s="1776" t="s">
        <v>35</v>
      </c>
      <c r="R30" s="1776" t="s">
        <v>35</v>
      </c>
      <c r="S30" s="1776" t="s">
        <v>35</v>
      </c>
      <c r="T30" s="1776" t="s">
        <v>35</v>
      </c>
      <c r="U30" s="1776" t="s">
        <v>35</v>
      </c>
      <c r="V30" s="1776" t="s">
        <v>35</v>
      </c>
      <c r="W30" s="1776" t="s">
        <v>35</v>
      </c>
      <c r="X30" s="1776" t="s">
        <v>35</v>
      </c>
      <c r="Y30" s="1776" t="s">
        <v>35</v>
      </c>
      <c r="Z30" s="1776" t="s">
        <v>35</v>
      </c>
      <c r="AA30" s="1776" t="s">
        <v>35</v>
      </c>
      <c r="AB30" s="1776" t="s">
        <v>35</v>
      </c>
      <c r="AC30" s="1776" t="s">
        <v>35</v>
      </c>
      <c r="AD30" s="1776" t="s">
        <v>35</v>
      </c>
      <c r="AE30" s="1776" t="s">
        <v>35</v>
      </c>
      <c r="AF30" s="1776" t="s">
        <v>35</v>
      </c>
      <c r="AG30" s="1776" t="s">
        <v>35</v>
      </c>
      <c r="AH30" s="1776" t="s">
        <v>35</v>
      </c>
      <c r="AI30" s="1776" t="s">
        <v>35</v>
      </c>
      <c r="AJ30" s="1776" t="s">
        <v>35</v>
      </c>
      <c r="AK30" s="1776" t="s">
        <v>35</v>
      </c>
      <c r="AL30" s="1776" t="s">
        <v>35</v>
      </c>
      <c r="AM30" s="1776" t="s">
        <v>35</v>
      </c>
      <c r="AN30" s="1776" t="s">
        <v>35</v>
      </c>
      <c r="AO30" s="1776" t="s">
        <v>35</v>
      </c>
      <c r="AP30" s="1776" t="s">
        <v>35</v>
      </c>
      <c r="AQ30" s="1776" t="s">
        <v>35</v>
      </c>
      <c r="AR30" s="1776" t="s">
        <v>35</v>
      </c>
      <c r="AX30" s="1945"/>
      <c r="AY30" s="1945"/>
      <c r="AZ30" s="1770"/>
    </row>
    <row r="31" spans="1:99" s="1771" customFormat="1" ht="13.5" customHeight="1">
      <c r="D31" s="1775"/>
      <c r="E31" s="1775"/>
      <c r="F31" s="1770"/>
      <c r="AQ31" s="1769"/>
      <c r="AR31" s="1769"/>
      <c r="AS31" s="1769"/>
      <c r="AT31" s="1769"/>
      <c r="AU31" s="1769"/>
    </row>
    <row r="32" spans="1:99" s="1771" customFormat="1" ht="13.5" customHeight="1">
      <c r="A32" s="1771" t="s">
        <v>36</v>
      </c>
      <c r="D32" s="1775"/>
      <c r="E32" s="1775"/>
      <c r="F32" s="1770"/>
      <c r="AQ32" s="1769"/>
      <c r="AR32" s="1769"/>
      <c r="AS32" s="1769"/>
      <c r="AT32" s="1769"/>
      <c r="AU32" s="1769"/>
    </row>
    <row r="33" spans="1:52" s="1771" customFormat="1" ht="13.5" customHeight="1">
      <c r="A33" s="1776"/>
      <c r="B33" s="1776"/>
      <c r="C33" s="1776"/>
      <c r="D33" s="1776"/>
      <c r="E33" s="1776"/>
      <c r="F33" s="1776"/>
      <c r="G33" s="1776"/>
      <c r="H33" s="1771" t="s">
        <v>567</v>
      </c>
      <c r="I33" s="1776"/>
      <c r="J33" s="1776"/>
      <c r="K33" s="1776"/>
      <c r="L33" s="1776"/>
      <c r="M33" s="1776"/>
      <c r="N33" s="1776"/>
      <c r="O33" s="1776"/>
      <c r="P33" s="1776"/>
      <c r="Q33" s="1776"/>
      <c r="R33" s="1776"/>
      <c r="S33" s="1776"/>
      <c r="T33" s="1776"/>
      <c r="U33" s="1776"/>
      <c r="V33" s="1776"/>
      <c r="W33" s="1776"/>
      <c r="X33" s="1776"/>
      <c r="Y33" s="1776"/>
      <c r="Z33" s="1776"/>
      <c r="AA33" s="1776"/>
      <c r="AB33" s="1776"/>
      <c r="AC33" s="1776"/>
      <c r="AD33" s="1776"/>
      <c r="AE33" s="1776"/>
      <c r="AF33" s="1776"/>
      <c r="AG33" s="1776"/>
      <c r="AH33" s="1776"/>
      <c r="AI33" s="1776"/>
      <c r="AJ33" s="1776"/>
      <c r="AK33" s="1776"/>
      <c r="AL33" s="1776"/>
      <c r="AM33" s="1776"/>
      <c r="AN33" s="1776"/>
      <c r="AO33" s="1776"/>
      <c r="AP33" s="1776"/>
      <c r="AQ33" s="1776"/>
      <c r="AR33" s="1776"/>
    </row>
    <row r="34" spans="1:52" s="1771" customFormat="1" ht="13.5" customHeight="1">
      <c r="AR34" s="1769"/>
      <c r="AS34" s="1769"/>
      <c r="AT34" s="1769"/>
      <c r="AU34" s="1769"/>
    </row>
    <row r="35" spans="1:52" s="1771" customFormat="1" ht="13.5" customHeight="1">
      <c r="A35" s="1771" t="s">
        <v>796</v>
      </c>
      <c r="AX35" s="1945"/>
      <c r="AY35" s="1945"/>
      <c r="AZ35" s="1770"/>
    </row>
    <row r="36" spans="1:52" s="1771" customFormat="1" ht="13.5" customHeight="1">
      <c r="A36" s="1771" t="s">
        <v>797</v>
      </c>
    </row>
    <row r="37" spans="1:52" s="1771" customFormat="1" ht="13.5" customHeight="1">
      <c r="A37" s="1771" t="s">
        <v>798</v>
      </c>
    </row>
    <row r="38" spans="1:52" s="1771" customFormat="1" ht="8.25" customHeight="1"/>
    <row r="39" spans="1:52" s="1771" customFormat="1" ht="13.5" customHeight="1">
      <c r="A39" s="1771" t="s">
        <v>799</v>
      </c>
    </row>
    <row r="40" spans="1:52" s="1771" customFormat="1" ht="13.5" customHeight="1">
      <c r="A40" s="1771" t="s">
        <v>800</v>
      </c>
    </row>
    <row r="41" spans="1:52" s="1771" customFormat="1" ht="13.5" customHeight="1">
      <c r="D41" s="1945"/>
      <c r="E41" s="1945"/>
      <c r="F41" s="1770"/>
    </row>
    <row r="42" spans="1:52" s="1771" customFormat="1" ht="13.5" customHeight="1">
      <c r="A42" s="1771" t="s">
        <v>801</v>
      </c>
    </row>
    <row r="43" spans="1:52" s="1771" customFormat="1" ht="13.5" customHeight="1">
      <c r="A43" s="1771" t="s">
        <v>802</v>
      </c>
    </row>
    <row r="44" spans="1:52" ht="13.5" customHeight="1">
      <c r="A44" s="1771" t="s">
        <v>803</v>
      </c>
      <c r="B44" s="1771"/>
      <c r="C44" s="1771"/>
      <c r="D44" s="1771"/>
      <c r="E44" s="1771"/>
      <c r="F44" s="1771"/>
      <c r="G44" s="1771"/>
      <c r="H44" s="1771"/>
      <c r="I44" s="1771"/>
      <c r="J44" s="1771"/>
      <c r="K44" s="1771"/>
      <c r="L44" s="1771"/>
      <c r="M44" s="1771"/>
      <c r="N44" s="1771"/>
      <c r="O44" s="1771"/>
      <c r="P44" s="1771"/>
      <c r="Q44" s="1771"/>
      <c r="R44" s="1771"/>
      <c r="S44" s="1771"/>
      <c r="T44" s="1771"/>
      <c r="U44" s="1771"/>
      <c r="V44" s="1771"/>
      <c r="W44" s="1771"/>
      <c r="X44" s="1771"/>
      <c r="Y44" s="1771"/>
      <c r="Z44" s="1771"/>
      <c r="AA44" s="1771"/>
      <c r="AB44" s="1771"/>
      <c r="AC44" s="1771"/>
      <c r="AD44" s="1771"/>
      <c r="AE44" s="1771"/>
      <c r="AF44" s="1771"/>
      <c r="AG44" s="1771"/>
      <c r="AH44" s="1771"/>
      <c r="AI44" s="1771"/>
      <c r="AJ44" s="1771"/>
      <c r="AK44" s="1771"/>
      <c r="AL44" s="1771"/>
      <c r="AM44" s="1771"/>
      <c r="AN44" s="1771"/>
      <c r="AO44" s="1771"/>
      <c r="AP44" s="1771"/>
    </row>
    <row r="45" spans="1:52" ht="13.5" customHeight="1">
      <c r="A45" s="1771"/>
      <c r="B45" s="1771"/>
      <c r="C45" s="1771"/>
      <c r="D45" s="1945"/>
      <c r="E45" s="1945"/>
      <c r="F45" s="1770"/>
      <c r="G45" s="1771"/>
      <c r="H45" s="1771"/>
      <c r="I45" s="1771"/>
      <c r="J45" s="1771"/>
      <c r="K45" s="1771"/>
      <c r="L45" s="1771"/>
      <c r="M45" s="1771"/>
      <c r="N45" s="1771"/>
      <c r="O45" s="1771"/>
      <c r="P45" s="1771"/>
      <c r="Q45" s="1771"/>
      <c r="R45" s="1771"/>
      <c r="S45" s="1771"/>
      <c r="T45" s="1771"/>
      <c r="U45" s="1771"/>
      <c r="V45" s="1771"/>
      <c r="W45" s="1771"/>
      <c r="X45" s="1771"/>
      <c r="Y45" s="1771"/>
      <c r="Z45" s="1771"/>
      <c r="AA45" s="1771"/>
      <c r="AB45" s="1771"/>
      <c r="AC45" s="1771"/>
      <c r="AD45" s="1771"/>
      <c r="AE45" s="1771"/>
      <c r="AF45" s="1771"/>
      <c r="AG45" s="1771"/>
      <c r="AH45" s="1771"/>
      <c r="AI45" s="1771"/>
      <c r="AJ45" s="1771"/>
      <c r="AK45" s="1771"/>
      <c r="AL45" s="1771"/>
      <c r="AM45" s="1771"/>
      <c r="AN45" s="1771"/>
      <c r="AO45" s="1771"/>
      <c r="AP45" s="1771"/>
    </row>
    <row r="46" spans="1:52" ht="13.5" customHeight="1">
      <c r="A46" s="1771"/>
      <c r="B46" s="1771"/>
      <c r="C46" s="1771"/>
      <c r="D46" s="1771"/>
      <c r="E46" s="1771"/>
      <c r="F46" s="1771"/>
      <c r="G46" s="1771"/>
      <c r="H46" s="1771"/>
      <c r="I46" s="1771"/>
      <c r="J46" s="1771"/>
      <c r="K46" s="1771"/>
      <c r="L46" s="1771"/>
      <c r="M46" s="1771"/>
      <c r="N46" s="1771"/>
      <c r="O46" s="1771"/>
      <c r="P46" s="1771"/>
      <c r="Q46" s="1771"/>
      <c r="R46" s="1771"/>
      <c r="S46" s="1771"/>
      <c r="T46" s="1771"/>
      <c r="U46" s="1771"/>
      <c r="V46" s="1771"/>
      <c r="W46" s="1771"/>
      <c r="X46" s="1771"/>
      <c r="Y46" s="1771"/>
      <c r="Z46" s="1771"/>
      <c r="AA46" s="1771"/>
      <c r="AB46" s="1771"/>
      <c r="AC46" s="1771"/>
      <c r="AD46" s="1771"/>
      <c r="AE46" s="1771"/>
      <c r="AF46" s="1771"/>
      <c r="AG46" s="1771"/>
      <c r="AH46" s="1771"/>
      <c r="AI46" s="1771"/>
      <c r="AJ46" s="1771"/>
      <c r="AK46" s="1771"/>
      <c r="AL46" s="1771"/>
      <c r="AM46" s="1771"/>
      <c r="AN46" s="1771"/>
      <c r="AO46" s="1771"/>
      <c r="AP46" s="1771"/>
    </row>
    <row r="47" spans="1:52" ht="13.5" customHeight="1">
      <c r="A47" s="1771"/>
      <c r="B47" s="1771"/>
      <c r="C47" s="1771"/>
      <c r="D47" s="1771"/>
      <c r="E47" s="1771"/>
      <c r="F47" s="1771"/>
      <c r="G47" s="1771"/>
      <c r="H47" s="1771"/>
      <c r="I47" s="1771"/>
      <c r="J47" s="1771"/>
      <c r="K47" s="1771"/>
      <c r="L47" s="1771"/>
      <c r="M47" s="1771"/>
      <c r="N47" s="1771"/>
      <c r="O47" s="1771"/>
      <c r="P47" s="1771"/>
      <c r="Q47" s="1771"/>
      <c r="R47" s="1771"/>
      <c r="S47" s="1771"/>
      <c r="T47" s="1771"/>
      <c r="U47" s="1771"/>
      <c r="V47" s="1771"/>
      <c r="W47" s="1771"/>
      <c r="X47" s="1771"/>
      <c r="Y47" s="1771"/>
      <c r="Z47" s="1771"/>
      <c r="AA47" s="1771"/>
      <c r="AB47" s="1771"/>
      <c r="AC47" s="1771"/>
      <c r="AD47" s="1771"/>
      <c r="AE47" s="1771"/>
      <c r="AF47" s="1771"/>
      <c r="AG47" s="1771"/>
      <c r="AH47" s="1771"/>
      <c r="AI47" s="1771"/>
      <c r="AJ47" s="1771"/>
      <c r="AK47" s="1771"/>
      <c r="AL47" s="1771"/>
      <c r="AM47" s="1771"/>
      <c r="AN47" s="1771"/>
      <c r="AO47" s="1771"/>
      <c r="AP47" s="1771"/>
    </row>
    <row r="48" spans="1:52">
      <c r="A48" s="1771"/>
      <c r="B48" s="1771"/>
      <c r="C48" s="1771"/>
      <c r="D48" s="1771"/>
      <c r="E48" s="1771"/>
      <c r="F48" s="1771"/>
      <c r="G48" s="1771"/>
      <c r="H48" s="1771"/>
      <c r="I48" s="1771"/>
      <c r="J48" s="1771"/>
      <c r="K48" s="1771"/>
      <c r="L48" s="1771"/>
      <c r="M48" s="1771"/>
      <c r="N48" s="1771"/>
      <c r="O48" s="1771"/>
      <c r="P48" s="1771"/>
      <c r="Q48" s="1771"/>
      <c r="R48" s="1771"/>
      <c r="S48" s="1771"/>
      <c r="T48" s="1771"/>
      <c r="U48" s="1771"/>
      <c r="V48" s="1771"/>
      <c r="W48" s="1771"/>
      <c r="X48" s="1771"/>
      <c r="Y48" s="1771"/>
      <c r="Z48" s="1771"/>
      <c r="AA48" s="1771"/>
      <c r="AB48" s="1771"/>
      <c r="AC48" s="1771"/>
      <c r="AD48" s="1771"/>
      <c r="AE48" s="1771"/>
      <c r="AF48" s="1771"/>
      <c r="AG48" s="1771"/>
      <c r="AH48" s="1771"/>
      <c r="AI48" s="1771"/>
      <c r="AJ48" s="1771"/>
      <c r="AK48" s="1771"/>
      <c r="AL48" s="1771"/>
      <c r="AM48" s="1771"/>
      <c r="AN48" s="1771"/>
      <c r="AO48" s="1771"/>
      <c r="AP48" s="1771"/>
    </row>
    <row r="49" spans="1:42">
      <c r="A49" s="1771"/>
      <c r="B49" s="1771"/>
      <c r="C49" s="1771"/>
      <c r="D49" s="1771"/>
      <c r="E49" s="1771"/>
      <c r="F49" s="1771"/>
      <c r="G49" s="1771"/>
      <c r="H49" s="1771"/>
      <c r="I49" s="1771"/>
      <c r="J49" s="1771"/>
      <c r="K49" s="1771"/>
      <c r="L49" s="1771"/>
      <c r="M49" s="1771"/>
      <c r="N49" s="1771"/>
      <c r="O49" s="1771"/>
      <c r="P49" s="1771"/>
      <c r="Q49" s="1771"/>
      <c r="R49" s="1771"/>
      <c r="S49" s="1771"/>
      <c r="T49" s="1771"/>
      <c r="U49" s="1771"/>
      <c r="V49" s="1771"/>
      <c r="W49" s="1771"/>
      <c r="X49" s="1771"/>
      <c r="Y49" s="1771"/>
      <c r="Z49" s="1771"/>
      <c r="AA49" s="1771"/>
      <c r="AB49" s="1771"/>
      <c r="AC49" s="1771"/>
      <c r="AD49" s="1771"/>
      <c r="AE49" s="1771"/>
      <c r="AF49" s="1771"/>
      <c r="AG49" s="1771"/>
      <c r="AH49" s="1771"/>
      <c r="AI49" s="1771"/>
      <c r="AJ49" s="1771"/>
      <c r="AK49" s="1771"/>
      <c r="AL49" s="1771"/>
      <c r="AM49" s="1771"/>
      <c r="AN49" s="1771"/>
      <c r="AO49" s="1771"/>
      <c r="AP49" s="1771"/>
    </row>
    <row r="50" spans="1:42">
      <c r="A50" s="1771"/>
      <c r="B50" s="1771"/>
      <c r="C50" s="1771"/>
      <c r="D50" s="1771"/>
      <c r="E50" s="1771"/>
      <c r="F50" s="1771"/>
      <c r="G50" s="1771"/>
      <c r="H50" s="1771"/>
      <c r="I50" s="1771"/>
      <c r="J50" s="1771"/>
      <c r="K50" s="1771"/>
      <c r="L50" s="1771"/>
      <c r="M50" s="1771"/>
      <c r="N50" s="1771"/>
      <c r="O50" s="1771"/>
      <c r="P50" s="1771"/>
      <c r="Q50" s="1771"/>
      <c r="R50" s="1771"/>
      <c r="S50" s="1771"/>
      <c r="T50" s="1771"/>
      <c r="U50" s="1771"/>
      <c r="V50" s="1771"/>
      <c r="W50" s="1771"/>
      <c r="X50" s="1771"/>
      <c r="Y50" s="1771"/>
      <c r="Z50" s="1771"/>
      <c r="AA50" s="1771"/>
      <c r="AB50" s="1771"/>
      <c r="AC50" s="1771"/>
      <c r="AD50" s="1771"/>
      <c r="AE50" s="1771"/>
      <c r="AF50" s="1771"/>
      <c r="AG50" s="1771"/>
      <c r="AH50" s="1771"/>
      <c r="AI50" s="1771"/>
      <c r="AJ50" s="1771"/>
      <c r="AK50" s="1771"/>
      <c r="AL50" s="1771"/>
      <c r="AM50" s="1771"/>
      <c r="AN50" s="1771"/>
      <c r="AO50" s="1771"/>
      <c r="AP50" s="1771"/>
    </row>
    <row r="51" spans="1:42">
      <c r="A51" s="1771"/>
      <c r="B51" s="1771"/>
      <c r="C51" s="1771"/>
      <c r="D51" s="1771"/>
      <c r="E51" s="1771"/>
      <c r="F51" s="1771"/>
      <c r="G51" s="1771"/>
      <c r="H51" s="1771"/>
      <c r="I51" s="1771"/>
      <c r="J51" s="1771"/>
      <c r="K51" s="1771"/>
      <c r="L51" s="1771"/>
      <c r="M51" s="1771"/>
      <c r="N51" s="1771"/>
      <c r="O51" s="1771"/>
      <c r="P51" s="1771"/>
      <c r="Q51" s="1771"/>
      <c r="R51" s="1771"/>
      <c r="S51" s="1771"/>
      <c r="T51" s="1771"/>
      <c r="U51" s="1771"/>
      <c r="V51" s="1771"/>
      <c r="W51" s="1771"/>
      <c r="X51" s="1771"/>
      <c r="Y51" s="1771"/>
      <c r="Z51" s="1771"/>
      <c r="AA51" s="1771"/>
      <c r="AB51" s="1771"/>
      <c r="AC51" s="1771"/>
      <c r="AD51" s="1771"/>
      <c r="AE51" s="1771"/>
      <c r="AF51" s="1771"/>
      <c r="AG51" s="1771"/>
      <c r="AH51" s="1771"/>
      <c r="AI51" s="1771"/>
      <c r="AJ51" s="1771"/>
      <c r="AK51" s="1771"/>
      <c r="AL51" s="1771"/>
      <c r="AM51" s="1771"/>
      <c r="AN51" s="1771"/>
      <c r="AO51" s="1771"/>
      <c r="AP51" s="1771"/>
    </row>
    <row r="52" spans="1:42">
      <c r="A52" s="1771"/>
      <c r="B52" s="1771"/>
      <c r="C52" s="1771"/>
      <c r="D52" s="1945"/>
      <c r="E52" s="1945"/>
      <c r="F52" s="1770"/>
      <c r="G52" s="1771"/>
      <c r="H52" s="1771"/>
      <c r="I52" s="1771"/>
      <c r="J52" s="1771"/>
      <c r="K52" s="1771"/>
      <c r="L52" s="1771"/>
      <c r="M52" s="1771"/>
      <c r="N52" s="1771"/>
      <c r="O52" s="1771"/>
      <c r="P52" s="1771"/>
      <c r="Q52" s="1771"/>
      <c r="R52" s="1771"/>
      <c r="S52" s="1771"/>
      <c r="T52" s="1771"/>
      <c r="U52" s="1771"/>
      <c r="V52" s="1771"/>
      <c r="W52" s="1771"/>
      <c r="X52" s="1771"/>
      <c r="Y52" s="1771"/>
      <c r="Z52" s="1771"/>
      <c r="AA52" s="1771"/>
      <c r="AB52" s="1771"/>
      <c r="AC52" s="1771"/>
      <c r="AD52" s="1771"/>
      <c r="AE52" s="1771"/>
      <c r="AF52" s="1771"/>
      <c r="AG52" s="1771"/>
      <c r="AH52" s="1771"/>
      <c r="AI52" s="1771"/>
      <c r="AJ52" s="1771"/>
      <c r="AK52" s="1771"/>
      <c r="AL52" s="1771"/>
      <c r="AM52" s="1771"/>
      <c r="AN52" s="1771"/>
      <c r="AO52" s="1771"/>
      <c r="AP52" s="1771"/>
    </row>
    <row r="53" spans="1:42">
      <c r="A53" s="1771"/>
      <c r="B53" s="1771"/>
      <c r="C53" s="1771"/>
      <c r="D53" s="1771"/>
      <c r="E53" s="1771"/>
      <c r="F53" s="1771"/>
      <c r="G53" s="1771"/>
      <c r="H53" s="1771"/>
      <c r="I53" s="1771"/>
      <c r="J53" s="1771"/>
      <c r="K53" s="1771"/>
      <c r="L53" s="1771"/>
      <c r="M53" s="1771"/>
      <c r="N53" s="1771"/>
      <c r="O53" s="1771"/>
      <c r="P53" s="1771"/>
      <c r="Q53" s="1771"/>
      <c r="R53" s="1771"/>
      <c r="S53" s="1771"/>
      <c r="T53" s="1771"/>
      <c r="U53" s="1771"/>
      <c r="V53" s="1771"/>
      <c r="W53" s="1771"/>
      <c r="X53" s="1771"/>
      <c r="Y53" s="1771"/>
      <c r="Z53" s="1771"/>
      <c r="AA53" s="1771"/>
      <c r="AB53" s="1771"/>
      <c r="AC53" s="1771"/>
      <c r="AD53" s="1771"/>
      <c r="AE53" s="1771"/>
      <c r="AF53" s="1771"/>
      <c r="AG53" s="1771"/>
      <c r="AH53" s="1771"/>
      <c r="AI53" s="1771"/>
      <c r="AJ53" s="1771"/>
      <c r="AK53" s="1771"/>
      <c r="AL53" s="1771"/>
      <c r="AM53" s="1771"/>
      <c r="AN53" s="1771"/>
      <c r="AO53" s="1771"/>
      <c r="AP53" s="1771"/>
    </row>
    <row r="54" spans="1:42">
      <c r="A54" s="1771"/>
      <c r="B54" s="1771"/>
      <c r="C54" s="1771"/>
      <c r="D54" s="1771"/>
      <c r="E54" s="1771"/>
      <c r="F54" s="1771"/>
      <c r="G54" s="1771"/>
      <c r="H54" s="1771"/>
      <c r="I54" s="1771"/>
      <c r="J54" s="1771"/>
      <c r="K54" s="1771"/>
      <c r="L54" s="1771"/>
      <c r="M54" s="1771"/>
      <c r="N54" s="1771"/>
      <c r="O54" s="1771"/>
      <c r="P54" s="1771"/>
      <c r="Q54" s="1771"/>
      <c r="R54" s="1771"/>
      <c r="S54" s="1771"/>
      <c r="T54" s="1771"/>
      <c r="U54" s="1771"/>
      <c r="V54" s="1771"/>
      <c r="W54" s="1771"/>
      <c r="X54" s="1771"/>
      <c r="Y54" s="1771"/>
      <c r="Z54" s="1771"/>
      <c r="AA54" s="1771"/>
      <c r="AB54" s="1771"/>
      <c r="AC54" s="1771"/>
      <c r="AD54" s="1771"/>
      <c r="AE54" s="1771"/>
      <c r="AF54" s="1771"/>
      <c r="AG54" s="1771"/>
      <c r="AH54" s="1771"/>
      <c r="AI54" s="1771"/>
      <c r="AJ54" s="1771"/>
      <c r="AK54" s="1771"/>
      <c r="AL54" s="1771"/>
      <c r="AM54" s="1771"/>
      <c r="AN54" s="1771"/>
      <c r="AO54" s="1771"/>
      <c r="AP54" s="1771"/>
    </row>
    <row r="55" spans="1:42">
      <c r="A55" s="1771"/>
      <c r="B55" s="1771"/>
      <c r="C55" s="1771"/>
      <c r="D55" s="1771"/>
      <c r="E55" s="1771"/>
      <c r="F55" s="1771"/>
      <c r="G55" s="1771"/>
      <c r="H55" s="1771"/>
      <c r="I55" s="1771"/>
      <c r="J55" s="1771"/>
      <c r="K55" s="1771"/>
      <c r="L55" s="1771"/>
      <c r="M55" s="1771"/>
      <c r="N55" s="1771"/>
      <c r="O55" s="1771"/>
      <c r="P55" s="1771"/>
      <c r="Q55" s="1771"/>
      <c r="R55" s="1771"/>
      <c r="S55" s="1771"/>
      <c r="T55" s="1771"/>
      <c r="U55" s="1771"/>
      <c r="V55" s="1771"/>
      <c r="W55" s="1771"/>
      <c r="X55" s="1771"/>
      <c r="Y55" s="1771"/>
      <c r="Z55" s="1771"/>
      <c r="AA55" s="1771"/>
      <c r="AB55" s="1771"/>
      <c r="AC55" s="1771"/>
      <c r="AD55" s="1771"/>
      <c r="AE55" s="1771"/>
      <c r="AF55" s="1771"/>
      <c r="AG55" s="1771"/>
      <c r="AH55" s="1771"/>
      <c r="AI55" s="1771"/>
      <c r="AJ55" s="1771"/>
      <c r="AK55" s="1771"/>
      <c r="AL55" s="1771"/>
      <c r="AM55" s="1771"/>
      <c r="AN55" s="1771"/>
      <c r="AO55" s="1771"/>
      <c r="AP55" s="1771"/>
    </row>
    <row r="56" spans="1:42">
      <c r="A56" s="1771"/>
      <c r="B56" s="1771"/>
      <c r="C56" s="1771"/>
      <c r="D56" s="1771"/>
      <c r="E56" s="1771"/>
      <c r="F56" s="1771"/>
      <c r="G56" s="1771"/>
      <c r="H56" s="1771"/>
      <c r="I56" s="1771"/>
      <c r="J56" s="1771"/>
      <c r="K56" s="1771"/>
      <c r="L56" s="1771"/>
      <c r="M56" s="1771"/>
      <c r="N56" s="1771"/>
      <c r="O56" s="1771"/>
      <c r="P56" s="1771"/>
      <c r="Q56" s="1771"/>
      <c r="R56" s="1771"/>
      <c r="S56" s="1771"/>
      <c r="T56" s="1771"/>
      <c r="U56" s="1771"/>
      <c r="V56" s="1771"/>
      <c r="W56" s="1771"/>
      <c r="X56" s="1771"/>
      <c r="Y56" s="1771"/>
      <c r="Z56" s="1771"/>
      <c r="AA56" s="1771"/>
      <c r="AB56" s="1771"/>
      <c r="AC56" s="1771"/>
      <c r="AD56" s="1771"/>
      <c r="AE56" s="1771"/>
      <c r="AF56" s="1771"/>
      <c r="AG56" s="1771"/>
      <c r="AH56" s="1771"/>
      <c r="AI56" s="1771"/>
      <c r="AJ56" s="1771"/>
      <c r="AK56" s="1771"/>
      <c r="AL56" s="1771"/>
      <c r="AM56" s="1771"/>
      <c r="AN56" s="1771"/>
      <c r="AO56" s="1771"/>
      <c r="AP56" s="1771"/>
    </row>
    <row r="57" spans="1:42">
      <c r="A57" s="1771"/>
      <c r="B57" s="1771"/>
      <c r="C57" s="1771"/>
      <c r="D57" s="1945"/>
      <c r="E57" s="1945"/>
      <c r="F57" s="1770"/>
      <c r="G57" s="1771"/>
      <c r="H57" s="1771"/>
      <c r="I57" s="1771"/>
      <c r="J57" s="1771"/>
      <c r="K57" s="1771"/>
      <c r="L57" s="1771"/>
      <c r="M57" s="1771"/>
      <c r="N57" s="1771"/>
      <c r="O57" s="1771"/>
      <c r="P57" s="1771"/>
      <c r="Q57" s="1771"/>
      <c r="R57" s="1771"/>
      <c r="S57" s="1771"/>
      <c r="T57" s="1771"/>
      <c r="U57" s="1771"/>
      <c r="V57" s="1771"/>
      <c r="W57" s="1771"/>
      <c r="X57" s="1771"/>
      <c r="Y57" s="1771"/>
      <c r="Z57" s="1771"/>
      <c r="AA57" s="1771"/>
      <c r="AB57" s="1771"/>
      <c r="AC57" s="1771"/>
      <c r="AD57" s="1771"/>
      <c r="AE57" s="1771"/>
      <c r="AF57" s="1771"/>
      <c r="AG57" s="1771"/>
      <c r="AH57" s="1771"/>
      <c r="AI57" s="1771"/>
      <c r="AJ57" s="1771"/>
      <c r="AK57" s="1771"/>
      <c r="AL57" s="1771"/>
      <c r="AM57" s="1771"/>
      <c r="AN57" s="1771"/>
      <c r="AO57" s="1771"/>
      <c r="AP57" s="1771"/>
    </row>
    <row r="58" spans="1:42">
      <c r="A58" s="1771"/>
      <c r="B58" s="1771"/>
      <c r="C58" s="1771"/>
      <c r="D58" s="1771"/>
      <c r="E58" s="1771"/>
      <c r="F58" s="1771"/>
      <c r="G58" s="1771"/>
      <c r="H58" s="1771"/>
      <c r="I58" s="1771"/>
      <c r="J58" s="1771"/>
      <c r="K58" s="1771"/>
      <c r="L58" s="1771"/>
      <c r="M58" s="1771"/>
      <c r="N58" s="1771"/>
      <c r="O58" s="1771"/>
      <c r="P58" s="1771"/>
      <c r="Q58" s="1771"/>
      <c r="R58" s="1771"/>
      <c r="S58" s="1771"/>
      <c r="T58" s="1771"/>
      <c r="U58" s="1771"/>
      <c r="V58" s="1771"/>
      <c r="W58" s="1771"/>
      <c r="X58" s="1771"/>
      <c r="Y58" s="1771"/>
      <c r="Z58" s="1771"/>
      <c r="AA58" s="1771"/>
      <c r="AB58" s="1771"/>
      <c r="AC58" s="1771"/>
      <c r="AD58" s="1771"/>
      <c r="AE58" s="1771"/>
      <c r="AF58" s="1771"/>
      <c r="AG58" s="1771"/>
      <c r="AH58" s="1771"/>
      <c r="AI58" s="1771"/>
      <c r="AJ58" s="1771"/>
      <c r="AK58" s="1771"/>
      <c r="AL58" s="1771"/>
      <c r="AM58" s="1771"/>
      <c r="AN58" s="1771"/>
      <c r="AO58" s="1771"/>
      <c r="AP58" s="1771"/>
    </row>
  </sheetData>
  <sheetProtection password="DFB8" sheet="1"/>
  <mergeCells count="20">
    <mergeCell ref="D52:E52"/>
    <mergeCell ref="D57:E57"/>
    <mergeCell ref="A20:C20"/>
    <mergeCell ref="AX23:AY23"/>
    <mergeCell ref="AX30:AY30"/>
    <mergeCell ref="AX35:AY35"/>
    <mergeCell ref="D41:E41"/>
    <mergeCell ref="D45:E45"/>
    <mergeCell ref="A13:C13"/>
    <mergeCell ref="A14:C14"/>
    <mergeCell ref="AX15:AY15"/>
    <mergeCell ref="A17:C17"/>
    <mergeCell ref="A19:C19"/>
    <mergeCell ref="AX19:AY19"/>
    <mergeCell ref="A1:CJ2"/>
    <mergeCell ref="A3:C3"/>
    <mergeCell ref="AU4:AW4"/>
    <mergeCell ref="AX5:AY5"/>
    <mergeCell ref="BB5:CE6"/>
    <mergeCell ref="AX11:AY11"/>
  </mergeCells>
  <phoneticPr fontId="3"/>
  <printOptions horizontalCentered="1"/>
  <pageMargins left="0.39370078740157483" right="0" top="0.39370078740157483" bottom="0" header="0.51181102362204722" footer="0.51181102362204722"/>
  <pageSetup paperSize="9" orientation="landscape" copies="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V49"/>
  <sheetViews>
    <sheetView showGridLines="0" view="pageBreakPreview" zoomScaleNormal="75" zoomScaleSheetLayoutView="100" workbookViewId="0">
      <selection activeCell="CB36" sqref="CB36"/>
    </sheetView>
  </sheetViews>
  <sheetFormatPr defaultRowHeight="13.5"/>
  <cols>
    <col min="1" max="89" width="1.625" customWidth="1"/>
  </cols>
  <sheetData>
    <row r="1" spans="1:256" ht="30" customHeight="1">
      <c r="A1" s="1947" t="s">
        <v>6</v>
      </c>
      <c r="B1" s="1947"/>
      <c r="C1" s="1947"/>
      <c r="D1" s="1947"/>
      <c r="E1" s="1947"/>
      <c r="F1" s="1947"/>
      <c r="G1" s="1947"/>
      <c r="H1" s="1947"/>
      <c r="I1" s="1947"/>
      <c r="J1" s="1947"/>
      <c r="K1" s="1947"/>
      <c r="L1" s="1947"/>
      <c r="M1" s="1947"/>
      <c r="N1" s="1947"/>
      <c r="O1" s="1947"/>
      <c r="P1" s="1947"/>
      <c r="Q1" s="1947"/>
      <c r="R1" s="1947"/>
      <c r="S1" s="1947"/>
      <c r="T1" s="1947"/>
      <c r="U1" s="1947"/>
      <c r="V1" s="1947"/>
      <c r="W1" s="1947"/>
      <c r="X1" s="1947"/>
      <c r="Y1" s="1947"/>
      <c r="Z1" s="1947"/>
      <c r="AA1" s="1947"/>
      <c r="AB1" s="1947"/>
      <c r="AC1" s="1947"/>
      <c r="AD1" s="1947"/>
      <c r="AE1" s="1947"/>
      <c r="AF1" s="1947"/>
      <c r="AG1" s="1947"/>
      <c r="AH1" s="1947"/>
      <c r="AI1" s="1947"/>
      <c r="AJ1" s="1947"/>
      <c r="AK1" s="1947"/>
      <c r="AL1" s="1947"/>
      <c r="AM1" s="1947"/>
      <c r="AN1" s="1947"/>
      <c r="AO1" s="1947"/>
      <c r="AP1" s="1947"/>
      <c r="AQ1" s="1947"/>
      <c r="AR1" s="1947"/>
      <c r="AS1" s="1947"/>
      <c r="AT1" s="1947"/>
      <c r="AU1" s="1947"/>
      <c r="AV1" s="1947"/>
      <c r="AW1" s="1947"/>
      <c r="AX1" s="1947"/>
      <c r="AY1" s="1947"/>
      <c r="AZ1" s="1947"/>
      <c r="BA1" s="1947"/>
      <c r="BB1" s="1947"/>
      <c r="BC1" s="1947"/>
      <c r="BD1" s="1947"/>
      <c r="BE1" s="1947"/>
      <c r="BF1" s="1947"/>
      <c r="BG1" s="1947"/>
      <c r="BH1" s="1947"/>
      <c r="BI1" s="1947"/>
      <c r="BJ1" s="1947"/>
      <c r="BK1" s="1947"/>
      <c r="BL1" s="1947"/>
      <c r="BM1" s="1947"/>
      <c r="BN1" s="1947"/>
      <c r="BO1" s="1947"/>
      <c r="BP1" s="1947"/>
      <c r="BQ1" s="1947"/>
      <c r="BR1" s="1947"/>
      <c r="BS1" s="1947"/>
      <c r="BT1" s="1947"/>
      <c r="BU1" s="1947"/>
      <c r="BV1" s="1947"/>
      <c r="BW1" s="1947"/>
      <c r="BX1" s="1947"/>
      <c r="BY1" s="1947"/>
      <c r="BZ1" s="1947"/>
      <c r="CA1" s="1947"/>
      <c r="CB1" s="1947"/>
      <c r="CC1" s="1947"/>
      <c r="CD1" s="1947"/>
      <c r="CE1" s="1947"/>
      <c r="CF1" s="1947"/>
      <c r="CG1" s="1947"/>
      <c r="CH1" s="1947"/>
      <c r="CI1" s="1777"/>
      <c r="CJ1" s="1778"/>
      <c r="CK1" s="1778"/>
    </row>
    <row r="2" spans="1:256" ht="18.75">
      <c r="B2" s="1779"/>
      <c r="C2" s="1779"/>
      <c r="D2" s="1779"/>
      <c r="E2" s="1779"/>
      <c r="F2" s="1779"/>
      <c r="G2" s="1779"/>
      <c r="H2" s="1779"/>
      <c r="I2" s="1779"/>
      <c r="J2" s="1779"/>
      <c r="K2" s="1779"/>
      <c r="L2" s="1779"/>
      <c r="M2" s="1779"/>
      <c r="N2" s="1779"/>
      <c r="O2" s="1779"/>
      <c r="P2" s="1779"/>
      <c r="Q2" s="1779"/>
      <c r="R2" s="1779"/>
      <c r="S2" s="1779"/>
      <c r="T2" s="1779"/>
      <c r="U2" s="1779"/>
      <c r="V2" s="1779"/>
      <c r="W2" s="1779"/>
      <c r="X2" s="1779"/>
      <c r="Y2" s="1779"/>
      <c r="Z2" s="1779"/>
      <c r="AA2" s="1779"/>
      <c r="AB2" s="1779"/>
      <c r="AC2" s="1779"/>
      <c r="AD2" s="1779"/>
      <c r="AE2" s="1779"/>
      <c r="AF2" s="1779"/>
      <c r="AG2" s="1779"/>
      <c r="AH2" s="1779"/>
      <c r="AI2" s="1779"/>
      <c r="AJ2" s="1779"/>
      <c r="AK2" s="1779"/>
      <c r="AL2" s="1779"/>
      <c r="AM2" s="1779"/>
      <c r="AN2" s="1779"/>
      <c r="AO2" s="1779"/>
      <c r="AP2" s="1779"/>
      <c r="AQ2" s="1779"/>
      <c r="AR2" s="1779"/>
      <c r="AS2" s="1779"/>
      <c r="AT2" s="1779"/>
      <c r="AU2" s="1779"/>
      <c r="AV2" s="1779"/>
      <c r="AW2" s="1779"/>
      <c r="AX2" s="1779"/>
      <c r="AY2" s="1779"/>
      <c r="AZ2" s="1779"/>
      <c r="BA2" s="1779"/>
      <c r="BB2" s="1779"/>
      <c r="BC2" s="1779"/>
      <c r="BD2" s="1779"/>
      <c r="BE2" s="1779"/>
      <c r="BF2" s="1779"/>
      <c r="BG2" s="1779"/>
      <c r="BH2" s="1779"/>
      <c r="BI2" s="1779"/>
      <c r="BJ2" s="1779"/>
      <c r="BK2" s="1779"/>
      <c r="BL2" s="1779"/>
      <c r="BM2" s="1779"/>
      <c r="BN2" s="1779"/>
      <c r="BO2" s="1779"/>
      <c r="BP2" s="1779"/>
      <c r="BQ2" s="1779"/>
      <c r="BR2" s="1779"/>
      <c r="BS2" s="1779"/>
      <c r="BT2" s="1779"/>
      <c r="BU2" s="1779"/>
      <c r="BV2" s="1779"/>
      <c r="BW2" s="1779"/>
      <c r="BX2" s="1779"/>
      <c r="BY2" s="1779"/>
      <c r="BZ2" s="1779"/>
      <c r="CA2" s="1779"/>
      <c r="CB2" s="1779"/>
      <c r="CC2" s="1779"/>
      <c r="CD2" s="1779"/>
      <c r="CE2" s="1779"/>
      <c r="CF2" s="1779"/>
      <c r="CG2" s="1779"/>
      <c r="CH2" s="1779"/>
      <c r="CI2" s="1779"/>
      <c r="CJ2" s="1779"/>
      <c r="CK2" s="1778"/>
    </row>
    <row r="3" spans="1:256" ht="12.75" customHeight="1">
      <c r="B3" s="1779"/>
      <c r="C3" s="1779"/>
      <c r="D3" s="1779"/>
      <c r="E3" s="1779"/>
      <c r="F3" s="1779"/>
      <c r="G3" s="1779"/>
      <c r="H3" s="1779"/>
      <c r="I3" s="1779"/>
      <c r="J3" s="1779"/>
      <c r="K3" s="1779"/>
      <c r="L3" s="1779"/>
      <c r="M3" s="1779"/>
      <c r="N3" s="1779"/>
      <c r="O3" s="1779"/>
      <c r="P3" s="1779"/>
      <c r="Q3" s="1779"/>
      <c r="R3" s="1779"/>
      <c r="S3" s="1779"/>
      <c r="T3" s="1779"/>
      <c r="U3" s="1779"/>
      <c r="V3" s="1779"/>
      <c r="W3" s="1779"/>
      <c r="X3" s="1779"/>
      <c r="Y3" s="1779"/>
      <c r="Z3" s="1779"/>
      <c r="AA3" s="1779"/>
      <c r="AB3" s="1779"/>
      <c r="AC3" s="1779"/>
      <c r="AD3" s="1779"/>
      <c r="AE3" s="1779"/>
      <c r="AF3" s="1779"/>
      <c r="AG3" s="1779"/>
      <c r="AH3" s="1779"/>
      <c r="AI3" s="1779"/>
      <c r="AJ3" s="1779"/>
      <c r="AK3" s="1779"/>
      <c r="AL3" s="1779"/>
      <c r="AM3" s="1779"/>
      <c r="AN3" s="1779"/>
      <c r="AO3" s="1779"/>
      <c r="AP3" s="1779"/>
      <c r="AQ3" s="1779"/>
      <c r="AR3" s="1779"/>
      <c r="AS3" s="1779"/>
      <c r="AT3" s="1779"/>
      <c r="AU3" s="1779"/>
      <c r="AV3" s="1779"/>
      <c r="AW3" s="1779"/>
      <c r="AX3" s="1779"/>
      <c r="AY3" s="1779"/>
      <c r="AZ3" s="1779"/>
      <c r="BA3" s="1779"/>
      <c r="BB3" s="1779"/>
      <c r="BC3" s="1779"/>
      <c r="BD3" s="1779"/>
      <c r="BE3" s="1779"/>
      <c r="BF3" s="1779"/>
      <c r="BG3" s="1779"/>
      <c r="BH3" s="1779"/>
      <c r="BI3" s="1779"/>
      <c r="BJ3" s="1779"/>
      <c r="BK3" s="1779"/>
      <c r="BL3" s="1779"/>
      <c r="BM3" s="1779"/>
      <c r="BN3" s="1779"/>
      <c r="BO3" s="1779"/>
      <c r="BP3" s="1779"/>
      <c r="BQ3" s="1779"/>
      <c r="BR3" s="1779"/>
      <c r="BS3" s="1779"/>
      <c r="BT3" s="1779"/>
      <c r="BU3" s="1779"/>
      <c r="BV3" s="1779"/>
      <c r="BW3" s="1779"/>
      <c r="BX3" s="1779"/>
      <c r="BY3" s="1779"/>
      <c r="BZ3" s="1779"/>
      <c r="CA3" s="1779"/>
      <c r="CB3" s="1779"/>
      <c r="CC3" s="1779"/>
      <c r="CD3" s="1779"/>
      <c r="CE3" s="1779"/>
      <c r="CF3" s="1779"/>
      <c r="CG3" s="1779"/>
      <c r="CH3" s="1779"/>
      <c r="CI3" s="1779"/>
      <c r="CJ3" s="1779"/>
      <c r="CK3" s="1778"/>
    </row>
    <row r="4" spans="1:256" s="1771" customFormat="1" ht="17.25">
      <c r="A4" s="1019"/>
      <c r="B4" s="1019"/>
      <c r="C4" s="1780"/>
      <c r="D4" s="1780"/>
      <c r="E4" s="1781"/>
      <c r="F4" s="1781"/>
      <c r="G4" s="1781"/>
      <c r="H4" s="1782" t="s">
        <v>804</v>
      </c>
      <c r="I4" s="1781"/>
      <c r="J4" s="1396"/>
      <c r="K4" s="1396"/>
      <c r="L4" s="1396"/>
      <c r="M4" s="1396"/>
      <c r="N4" s="1396"/>
      <c r="O4" s="1396"/>
      <c r="P4" s="1396"/>
      <c r="Q4" s="1396"/>
      <c r="R4" s="1396"/>
      <c r="S4" s="1396"/>
      <c r="T4" s="1396"/>
      <c r="U4" s="1396"/>
      <c r="V4" s="1396"/>
      <c r="W4" s="1396"/>
      <c r="X4" s="1396"/>
      <c r="Y4" s="1396"/>
      <c r="Z4" s="1396"/>
      <c r="AA4" s="1396"/>
      <c r="AB4" s="1396"/>
      <c r="AC4" s="1396"/>
      <c r="AD4" s="1396"/>
      <c r="AE4" s="1396"/>
      <c r="AF4" s="1396"/>
      <c r="AG4" s="1396"/>
      <c r="AH4" s="1396"/>
      <c r="AI4" s="1396"/>
      <c r="AJ4" s="1396"/>
      <c r="AK4" s="1396"/>
      <c r="AL4" s="1396"/>
      <c r="AM4" s="1396"/>
      <c r="AN4" s="1396"/>
      <c r="AO4" s="1396"/>
      <c r="AP4" s="1396"/>
      <c r="AQ4" s="1396"/>
      <c r="AR4" s="1396"/>
      <c r="AS4" s="1783"/>
      <c r="AT4" s="1402"/>
      <c r="AU4" s="1396"/>
      <c r="AV4" s="1396"/>
      <c r="AW4" s="1396"/>
      <c r="AX4" s="1396"/>
      <c r="AY4" s="1396"/>
      <c r="AZ4" s="1396"/>
      <c r="BA4" s="1396"/>
      <c r="BB4" s="1396"/>
      <c r="BC4" s="1396"/>
      <c r="BD4" s="1396"/>
      <c r="BE4" s="1396"/>
      <c r="BF4" s="1396"/>
      <c r="BG4" s="1396"/>
      <c r="BH4" s="1396"/>
      <c r="BI4" s="1396"/>
      <c r="BJ4" s="1396"/>
      <c r="BK4" s="1396"/>
      <c r="BL4" s="1396"/>
      <c r="BM4" s="1396"/>
      <c r="BN4" s="1396"/>
      <c r="BO4" s="1396"/>
      <c r="BP4" s="1396"/>
      <c r="BQ4" s="1396"/>
      <c r="BR4" s="1396"/>
      <c r="BS4" s="1396"/>
      <c r="BT4" s="1396"/>
      <c r="BU4" s="1396"/>
      <c r="BV4" s="1396"/>
      <c r="BW4" s="1396"/>
      <c r="BX4" s="1396"/>
      <c r="BY4" s="1396"/>
      <c r="BZ4" s="1396"/>
      <c r="CA4" s="1396"/>
      <c r="CB4" s="1396"/>
      <c r="CC4" s="1396"/>
      <c r="CD4" s="1396"/>
      <c r="CE4" s="1396"/>
      <c r="CF4" s="1396"/>
      <c r="CG4" s="1396"/>
      <c r="CH4" s="1396"/>
      <c r="CI4" s="1396"/>
      <c r="CJ4" s="1396"/>
      <c r="CK4" s="1019"/>
      <c r="CL4" s="1019"/>
      <c r="CM4" s="1019"/>
      <c r="CN4" s="1019"/>
      <c r="CO4" s="1019"/>
      <c r="CP4" s="1019"/>
      <c r="CQ4" s="1019"/>
      <c r="CR4" s="1019"/>
      <c r="CS4" s="1019"/>
      <c r="CT4" s="1019"/>
      <c r="CU4" s="1019"/>
      <c r="CV4" s="1019"/>
      <c r="CW4" s="1019"/>
      <c r="CX4" s="1019"/>
      <c r="CY4" s="1019"/>
      <c r="CZ4" s="1019"/>
      <c r="DA4" s="1019"/>
      <c r="DB4" s="1019"/>
      <c r="DC4" s="1019"/>
      <c r="DD4" s="1019"/>
      <c r="DE4" s="1019"/>
      <c r="DF4" s="1019"/>
      <c r="DG4" s="1019"/>
      <c r="DH4" s="1019"/>
      <c r="DI4" s="1019"/>
      <c r="DJ4" s="1019"/>
      <c r="DK4" s="1019"/>
      <c r="DL4" s="1019"/>
      <c r="DM4" s="1019"/>
      <c r="DN4" s="1019"/>
      <c r="DO4" s="1019"/>
      <c r="DP4" s="1019"/>
      <c r="DQ4" s="1019"/>
      <c r="DR4" s="1019"/>
      <c r="DS4" s="1019"/>
      <c r="DT4" s="1019"/>
      <c r="DU4" s="1019"/>
      <c r="DV4" s="1019"/>
      <c r="DW4" s="1019"/>
      <c r="DX4" s="1019"/>
      <c r="DY4" s="1019"/>
      <c r="DZ4" s="1019"/>
      <c r="EA4" s="1019"/>
      <c r="EB4" s="1019"/>
      <c r="EC4" s="1019"/>
      <c r="ED4" s="1019"/>
      <c r="EE4" s="1019"/>
      <c r="EF4" s="1019"/>
      <c r="EG4" s="1019"/>
      <c r="EH4" s="1019"/>
      <c r="EI4" s="1019"/>
      <c r="EJ4" s="1019"/>
      <c r="EK4" s="1019"/>
      <c r="EL4" s="1019"/>
      <c r="EM4" s="1019"/>
      <c r="EN4" s="1019"/>
      <c r="EO4" s="1019"/>
      <c r="EP4" s="1019"/>
      <c r="EQ4" s="1019"/>
      <c r="ER4" s="1019"/>
      <c r="ES4" s="1019"/>
      <c r="ET4" s="1019"/>
      <c r="EU4" s="1019"/>
      <c r="EV4" s="1019"/>
      <c r="EW4" s="1019"/>
      <c r="EX4" s="1019"/>
      <c r="EY4" s="1019"/>
      <c r="EZ4" s="1019"/>
      <c r="FA4" s="1019"/>
      <c r="FB4" s="1019"/>
      <c r="FC4" s="1019"/>
      <c r="FD4" s="1019"/>
      <c r="FE4" s="1019"/>
      <c r="FF4" s="1019"/>
      <c r="FG4" s="1019"/>
      <c r="FH4" s="1019"/>
      <c r="FI4" s="1019"/>
      <c r="FJ4" s="1019"/>
      <c r="FK4" s="1019"/>
      <c r="FL4" s="1019"/>
      <c r="FM4" s="1019"/>
      <c r="FN4" s="1019"/>
      <c r="FO4" s="1019"/>
      <c r="FP4" s="1019"/>
      <c r="FQ4" s="1019"/>
      <c r="FR4" s="1019"/>
      <c r="FS4" s="1019"/>
      <c r="FT4" s="1019"/>
      <c r="FU4" s="1019"/>
      <c r="FV4" s="1019"/>
      <c r="FW4" s="1019"/>
      <c r="FX4" s="1019"/>
      <c r="FY4" s="1019"/>
      <c r="FZ4" s="1019"/>
      <c r="GA4" s="1019"/>
      <c r="GB4" s="1019"/>
      <c r="GC4" s="1019"/>
      <c r="GD4" s="1019"/>
      <c r="GE4" s="1019"/>
      <c r="GF4" s="1019"/>
      <c r="GG4" s="1019"/>
      <c r="GH4" s="1019"/>
      <c r="GI4" s="1019"/>
      <c r="GJ4" s="1019"/>
      <c r="GK4" s="1019"/>
      <c r="GL4" s="1019"/>
      <c r="GM4" s="1019"/>
      <c r="GN4" s="1019"/>
      <c r="GO4" s="1019"/>
      <c r="GP4" s="1019"/>
      <c r="GQ4" s="1019"/>
      <c r="GR4" s="1019"/>
      <c r="GS4" s="1019"/>
      <c r="GT4" s="1019"/>
      <c r="GU4" s="1019"/>
      <c r="GV4" s="1019"/>
      <c r="GW4" s="1019"/>
      <c r="GX4" s="1019"/>
      <c r="GY4" s="1019"/>
      <c r="GZ4" s="1019"/>
      <c r="HA4" s="1019"/>
      <c r="HB4" s="1019"/>
      <c r="HC4" s="1019"/>
      <c r="HD4" s="1019"/>
      <c r="HE4" s="1019"/>
      <c r="HF4" s="1019"/>
      <c r="HG4" s="1019"/>
      <c r="HH4" s="1019"/>
      <c r="HI4" s="1019"/>
      <c r="HJ4" s="1019"/>
      <c r="HK4" s="1019"/>
      <c r="HL4" s="1019"/>
      <c r="HM4" s="1019"/>
      <c r="HN4" s="1019"/>
      <c r="HO4" s="1019"/>
      <c r="HP4" s="1019"/>
      <c r="HQ4" s="1019"/>
      <c r="HR4" s="1019"/>
      <c r="HS4" s="1019"/>
      <c r="HT4" s="1019"/>
      <c r="HU4" s="1019"/>
      <c r="HV4" s="1019"/>
      <c r="HW4" s="1019"/>
      <c r="HX4" s="1019"/>
      <c r="HY4" s="1019"/>
      <c r="HZ4" s="1019"/>
      <c r="IA4" s="1019"/>
      <c r="IB4" s="1019"/>
      <c r="IC4" s="1019"/>
      <c r="ID4" s="1019"/>
      <c r="IE4" s="1019"/>
      <c r="IF4" s="1019"/>
      <c r="IG4" s="1019"/>
      <c r="IH4" s="1019"/>
      <c r="II4" s="1019"/>
      <c r="IJ4" s="1019"/>
      <c r="IK4" s="1019"/>
      <c r="IL4" s="1019"/>
      <c r="IM4" s="1019"/>
      <c r="IN4" s="1019"/>
      <c r="IO4" s="1019"/>
      <c r="IP4" s="1019"/>
      <c r="IQ4" s="1019"/>
      <c r="IR4" s="1019"/>
      <c r="IS4" s="1019"/>
      <c r="IT4" s="1019"/>
      <c r="IU4" s="1019"/>
      <c r="IV4" s="1019"/>
    </row>
    <row r="5" spans="1:256" s="1771" customFormat="1" ht="17.25">
      <c r="A5" s="1019"/>
      <c r="B5" s="1019"/>
      <c r="C5" s="1780"/>
      <c r="D5" s="1780"/>
      <c r="E5" s="1781"/>
      <c r="F5" s="1781"/>
      <c r="G5" s="1781"/>
      <c r="H5" s="1782" t="s">
        <v>805</v>
      </c>
      <c r="I5" s="1781"/>
      <c r="J5" s="1396"/>
      <c r="K5" s="1396"/>
      <c r="L5" s="1396"/>
      <c r="M5" s="1396"/>
      <c r="N5" s="1396"/>
      <c r="O5" s="1396"/>
      <c r="P5" s="1396"/>
      <c r="Q5" s="1396"/>
      <c r="R5" s="1396"/>
      <c r="S5" s="1396"/>
      <c r="T5" s="1396"/>
      <c r="U5" s="1396"/>
      <c r="V5" s="1396"/>
      <c r="W5" s="1396"/>
      <c r="X5" s="1396"/>
      <c r="Y5" s="1396"/>
      <c r="Z5" s="1396"/>
      <c r="AA5" s="1396"/>
      <c r="AB5" s="1396"/>
      <c r="AC5" s="1396"/>
      <c r="AD5" s="1396"/>
      <c r="AE5" s="1396"/>
      <c r="AF5" s="1396"/>
      <c r="AG5" s="1396"/>
      <c r="AH5" s="1396"/>
      <c r="AI5" s="1396"/>
      <c r="AJ5" s="1396"/>
      <c r="AK5" s="1396"/>
      <c r="AL5" s="1396"/>
      <c r="AM5" s="1396"/>
      <c r="AN5" s="1396"/>
      <c r="AO5" s="1396"/>
      <c r="AP5" s="1396"/>
      <c r="AQ5" s="1396"/>
      <c r="AR5" s="1396"/>
      <c r="AS5" s="1783"/>
      <c r="AT5" s="1402"/>
      <c r="AU5" s="1396"/>
      <c r="AV5" s="1396"/>
      <c r="AW5" s="1396"/>
      <c r="AX5" s="1396"/>
      <c r="AY5" s="1396"/>
      <c r="AZ5" s="1396"/>
      <c r="BA5" s="1396"/>
      <c r="BB5" s="1396"/>
      <c r="BC5" s="1396"/>
      <c r="BD5" s="1396"/>
      <c r="BE5" s="1396"/>
      <c r="BF5" s="1396"/>
      <c r="BG5" s="1396"/>
      <c r="BH5" s="1396"/>
      <c r="BI5" s="1396"/>
      <c r="BJ5" s="1396"/>
      <c r="BK5" s="1396"/>
      <c r="BL5" s="1396"/>
      <c r="BM5" s="1396"/>
      <c r="BN5" s="1396"/>
      <c r="BO5" s="1396"/>
      <c r="BP5" s="1396"/>
      <c r="BQ5" s="1396"/>
      <c r="BR5" s="1396"/>
      <c r="BS5" s="1396"/>
      <c r="BT5" s="1396"/>
      <c r="BU5" s="1396"/>
      <c r="BV5" s="1396"/>
      <c r="BW5" s="1396"/>
      <c r="BX5" s="1396"/>
      <c r="BY5" s="1396"/>
      <c r="BZ5" s="1396"/>
      <c r="CA5" s="1396"/>
      <c r="CB5" s="1396"/>
      <c r="CC5" s="1396"/>
      <c r="CD5" s="1396"/>
      <c r="CE5" s="1396"/>
      <c r="CF5" s="1396"/>
      <c r="CG5" s="1396"/>
      <c r="CH5" s="1396"/>
      <c r="CI5" s="1396"/>
      <c r="CJ5" s="1396"/>
      <c r="CK5" s="1019"/>
      <c r="CL5" s="1019"/>
      <c r="CM5" s="1019"/>
      <c r="CN5" s="1019"/>
      <c r="CO5" s="1019"/>
      <c r="CP5" s="1019"/>
      <c r="CQ5" s="1019"/>
      <c r="CR5" s="1019"/>
      <c r="CS5" s="1019"/>
      <c r="CT5" s="1019"/>
      <c r="CU5" s="1019"/>
      <c r="CV5" s="1019"/>
      <c r="CW5" s="1019"/>
      <c r="CX5" s="1019"/>
      <c r="CY5" s="1019"/>
      <c r="CZ5" s="1019"/>
      <c r="DA5" s="1019"/>
      <c r="DB5" s="1019"/>
      <c r="DC5" s="1019"/>
      <c r="DD5" s="1019"/>
      <c r="DE5" s="1019"/>
      <c r="DF5" s="1019"/>
      <c r="DG5" s="1019"/>
      <c r="DH5" s="1019"/>
      <c r="DI5" s="1019"/>
      <c r="DJ5" s="1019"/>
      <c r="DK5" s="1019"/>
      <c r="DL5" s="1019"/>
      <c r="DM5" s="1019"/>
      <c r="DN5" s="1019"/>
      <c r="DO5" s="1019"/>
      <c r="DP5" s="1019"/>
      <c r="DQ5" s="1019"/>
      <c r="DR5" s="1019"/>
      <c r="DS5" s="1019"/>
      <c r="DT5" s="1019"/>
      <c r="DU5" s="1019"/>
      <c r="DV5" s="1019"/>
      <c r="DW5" s="1019"/>
      <c r="DX5" s="1019"/>
      <c r="DY5" s="1019"/>
      <c r="DZ5" s="1019"/>
      <c r="EA5" s="1019"/>
      <c r="EB5" s="1019"/>
      <c r="EC5" s="1019"/>
      <c r="ED5" s="1019"/>
      <c r="EE5" s="1019"/>
      <c r="EF5" s="1019"/>
      <c r="EG5" s="1019"/>
      <c r="EH5" s="1019"/>
      <c r="EI5" s="1019"/>
      <c r="EJ5" s="1019"/>
      <c r="EK5" s="1019"/>
      <c r="EL5" s="1019"/>
      <c r="EM5" s="1019"/>
      <c r="EN5" s="1019"/>
      <c r="EO5" s="1019"/>
      <c r="EP5" s="1019"/>
      <c r="EQ5" s="1019"/>
      <c r="ER5" s="1019"/>
      <c r="ES5" s="1019"/>
      <c r="ET5" s="1019"/>
      <c r="EU5" s="1019"/>
      <c r="EV5" s="1019"/>
      <c r="EW5" s="1019"/>
      <c r="EX5" s="1019"/>
      <c r="EY5" s="1019"/>
      <c r="EZ5" s="1019"/>
      <c r="FA5" s="1019"/>
      <c r="FB5" s="1019"/>
      <c r="FC5" s="1019"/>
      <c r="FD5" s="1019"/>
      <c r="FE5" s="1019"/>
      <c r="FF5" s="1019"/>
      <c r="FG5" s="1019"/>
      <c r="FH5" s="1019"/>
      <c r="FI5" s="1019"/>
      <c r="FJ5" s="1019"/>
      <c r="FK5" s="1019"/>
      <c r="FL5" s="1019"/>
      <c r="FM5" s="1019"/>
      <c r="FN5" s="1019"/>
      <c r="FO5" s="1019"/>
      <c r="FP5" s="1019"/>
      <c r="FQ5" s="1019"/>
      <c r="FR5" s="1019"/>
      <c r="FS5" s="1019"/>
      <c r="FT5" s="1019"/>
      <c r="FU5" s="1019"/>
      <c r="FV5" s="1019"/>
      <c r="FW5" s="1019"/>
      <c r="FX5" s="1019"/>
      <c r="FY5" s="1019"/>
      <c r="FZ5" s="1019"/>
      <c r="GA5" s="1019"/>
      <c r="GB5" s="1019"/>
      <c r="GC5" s="1019"/>
      <c r="GD5" s="1019"/>
      <c r="GE5" s="1019"/>
      <c r="GF5" s="1019"/>
      <c r="GG5" s="1019"/>
      <c r="GH5" s="1019"/>
      <c r="GI5" s="1019"/>
      <c r="GJ5" s="1019"/>
      <c r="GK5" s="1019"/>
      <c r="GL5" s="1019"/>
      <c r="GM5" s="1019"/>
      <c r="GN5" s="1019"/>
      <c r="GO5" s="1019"/>
      <c r="GP5" s="1019"/>
      <c r="GQ5" s="1019"/>
      <c r="GR5" s="1019"/>
      <c r="GS5" s="1019"/>
      <c r="GT5" s="1019"/>
      <c r="GU5" s="1019"/>
      <c r="GV5" s="1019"/>
      <c r="GW5" s="1019"/>
      <c r="GX5" s="1019"/>
      <c r="GY5" s="1019"/>
      <c r="GZ5" s="1019"/>
      <c r="HA5" s="1019"/>
      <c r="HB5" s="1019"/>
      <c r="HC5" s="1019"/>
      <c r="HD5" s="1019"/>
      <c r="HE5" s="1019"/>
      <c r="HF5" s="1019"/>
      <c r="HG5" s="1019"/>
      <c r="HH5" s="1019"/>
      <c r="HI5" s="1019"/>
      <c r="HJ5" s="1019"/>
      <c r="HK5" s="1019"/>
      <c r="HL5" s="1019"/>
      <c r="HM5" s="1019"/>
      <c r="HN5" s="1019"/>
      <c r="HO5" s="1019"/>
      <c r="HP5" s="1019"/>
      <c r="HQ5" s="1019"/>
      <c r="HR5" s="1019"/>
      <c r="HS5" s="1019"/>
      <c r="HT5" s="1019"/>
      <c r="HU5" s="1019"/>
      <c r="HV5" s="1019"/>
      <c r="HW5" s="1019"/>
      <c r="HX5" s="1019"/>
      <c r="HY5" s="1019"/>
      <c r="HZ5" s="1019"/>
      <c r="IA5" s="1019"/>
      <c r="IB5" s="1019"/>
      <c r="IC5" s="1019"/>
      <c r="ID5" s="1019"/>
      <c r="IE5" s="1019"/>
      <c r="IF5" s="1019"/>
      <c r="IG5" s="1019"/>
      <c r="IH5" s="1019"/>
      <c r="II5" s="1019"/>
      <c r="IJ5" s="1019"/>
      <c r="IK5" s="1019"/>
      <c r="IL5" s="1019"/>
      <c r="IM5" s="1019"/>
      <c r="IN5" s="1019"/>
      <c r="IO5" s="1019"/>
      <c r="IP5" s="1019"/>
      <c r="IQ5" s="1019"/>
      <c r="IR5" s="1019"/>
      <c r="IS5" s="1019"/>
      <c r="IT5" s="1019"/>
      <c r="IU5" s="1019"/>
      <c r="IV5" s="1019"/>
    </row>
    <row r="6" spans="1:256" s="1771" customFormat="1" ht="20.100000000000001" customHeight="1">
      <c r="A6" s="1019"/>
      <c r="B6" s="1783"/>
      <c r="C6" s="1784"/>
      <c r="D6" s="1784"/>
      <c r="E6" s="1396"/>
      <c r="F6" s="1396"/>
      <c r="G6" s="1396"/>
      <c r="H6" s="1396"/>
      <c r="I6" s="1396"/>
      <c r="J6" s="1396"/>
      <c r="K6" s="1396"/>
      <c r="L6" s="1396"/>
      <c r="M6" s="1396"/>
      <c r="N6" s="1396"/>
      <c r="O6" s="1396"/>
      <c r="P6" s="1396"/>
      <c r="Q6" s="1396"/>
      <c r="R6" s="1396"/>
      <c r="S6" s="1396"/>
      <c r="T6" s="1396"/>
      <c r="U6" s="1396"/>
      <c r="V6" s="1396"/>
      <c r="W6" s="1396"/>
      <c r="X6" s="1396"/>
      <c r="Y6" s="1396"/>
      <c r="Z6" s="1396"/>
      <c r="AA6" s="1396"/>
      <c r="AB6" s="1396"/>
      <c r="AC6" s="1396"/>
      <c r="AD6" s="1396"/>
      <c r="AE6" s="1396"/>
      <c r="AF6" s="1396"/>
      <c r="AG6" s="1396"/>
      <c r="AH6" s="1396"/>
      <c r="AI6" s="1396"/>
      <c r="AJ6" s="1396"/>
      <c r="AK6" s="1396"/>
      <c r="AL6" s="1396"/>
      <c r="AM6" s="1396"/>
      <c r="AN6" s="1396"/>
      <c r="AO6" s="1396"/>
      <c r="AP6" s="1396"/>
      <c r="AQ6" s="1396"/>
      <c r="AR6" s="1396"/>
      <c r="AS6" s="1783"/>
      <c r="AT6" s="1402"/>
      <c r="AU6" s="1396"/>
      <c r="AV6" s="1396"/>
      <c r="AW6" s="1396"/>
      <c r="AX6" s="1396"/>
      <c r="AY6" s="1396"/>
      <c r="AZ6" s="1396"/>
      <c r="BA6" s="1396"/>
      <c r="BB6" s="1396"/>
      <c r="BC6" s="1396"/>
      <c r="BD6" s="1396"/>
      <c r="BE6" s="1396"/>
      <c r="BF6" s="1396"/>
      <c r="BG6" s="1396"/>
      <c r="BH6" s="1396"/>
      <c r="BI6" s="1396"/>
      <c r="BJ6" s="1396"/>
      <c r="BK6" s="1396"/>
      <c r="BL6" s="1396"/>
      <c r="BM6" s="1396"/>
      <c r="BN6" s="1396"/>
      <c r="BO6" s="1396"/>
      <c r="BP6" s="1396"/>
      <c r="BQ6" s="1396"/>
      <c r="BR6" s="1396"/>
      <c r="BS6" s="1396"/>
      <c r="BT6" s="1396"/>
      <c r="BU6" s="1396"/>
      <c r="BV6" s="1396"/>
      <c r="BW6" s="1396"/>
      <c r="BX6" s="1396"/>
      <c r="BY6" s="1396"/>
      <c r="BZ6" s="1396"/>
      <c r="CA6" s="1396"/>
      <c r="CB6" s="1396"/>
      <c r="CC6" s="1396"/>
      <c r="CD6" s="1396"/>
      <c r="CE6" s="1396"/>
      <c r="CF6" s="1396"/>
      <c r="CG6" s="1396"/>
      <c r="CH6" s="1396"/>
      <c r="CI6" s="1397"/>
      <c r="CJ6" s="1397"/>
      <c r="CK6" s="1397"/>
      <c r="CL6" s="1397"/>
      <c r="CM6" s="1019"/>
      <c r="CN6" s="1019"/>
      <c r="CO6" s="1019"/>
      <c r="CP6" s="1019"/>
      <c r="CQ6" s="1019"/>
      <c r="CR6" s="1019"/>
      <c r="CS6" s="1019"/>
      <c r="CT6" s="1019"/>
      <c r="CU6" s="1019"/>
      <c r="CV6" s="1019"/>
      <c r="CW6" s="1019"/>
      <c r="CX6" s="1019"/>
      <c r="CY6" s="1019"/>
      <c r="CZ6" s="1019"/>
      <c r="DA6" s="1019"/>
      <c r="DB6" s="1019"/>
      <c r="DC6" s="1019"/>
      <c r="DD6" s="1019"/>
      <c r="DE6" s="1019"/>
      <c r="DF6" s="1019"/>
      <c r="DG6" s="1019"/>
      <c r="DH6" s="1019"/>
      <c r="DI6" s="1019"/>
      <c r="DJ6" s="1019"/>
      <c r="DK6" s="1019"/>
      <c r="DL6" s="1019"/>
      <c r="DM6" s="1019"/>
      <c r="DN6" s="1019"/>
      <c r="DO6" s="1019"/>
      <c r="DP6" s="1019"/>
      <c r="DQ6" s="1019"/>
      <c r="DR6" s="1019"/>
      <c r="DS6" s="1019"/>
      <c r="DT6" s="1019"/>
      <c r="DU6" s="1019"/>
      <c r="DV6" s="1019"/>
      <c r="DW6" s="1019"/>
      <c r="DX6" s="1019"/>
      <c r="DY6" s="1019"/>
      <c r="DZ6" s="1019"/>
      <c r="EA6" s="1019"/>
      <c r="EB6" s="1019"/>
      <c r="EC6" s="1019"/>
      <c r="ED6" s="1019"/>
      <c r="EE6" s="1019"/>
      <c r="EF6" s="1019"/>
      <c r="EG6" s="1019"/>
      <c r="EH6" s="1019"/>
      <c r="EI6" s="1019"/>
      <c r="EJ6" s="1019"/>
      <c r="EK6" s="1019"/>
      <c r="EL6" s="1019"/>
      <c r="EM6" s="1019"/>
      <c r="EN6" s="1019"/>
      <c r="EO6" s="1019"/>
      <c r="EP6" s="1019"/>
      <c r="EQ6" s="1019"/>
      <c r="ER6" s="1019"/>
      <c r="ES6" s="1019"/>
      <c r="ET6" s="1019"/>
      <c r="EU6" s="1019"/>
      <c r="EV6" s="1019"/>
      <c r="EW6" s="1019"/>
      <c r="EX6" s="1019"/>
      <c r="EY6" s="1019"/>
      <c r="EZ6" s="1019"/>
      <c r="FA6" s="1019"/>
      <c r="FB6" s="1019"/>
      <c r="FC6" s="1019"/>
      <c r="FD6" s="1019"/>
      <c r="FE6" s="1019"/>
      <c r="FF6" s="1019"/>
      <c r="FG6" s="1019"/>
      <c r="FH6" s="1019"/>
      <c r="FI6" s="1019"/>
      <c r="FJ6" s="1019"/>
      <c r="FK6" s="1019"/>
      <c r="FL6" s="1019"/>
      <c r="FM6" s="1019"/>
      <c r="FN6" s="1019"/>
      <c r="FO6" s="1019"/>
      <c r="FP6" s="1019"/>
      <c r="FQ6" s="1019"/>
      <c r="FR6" s="1019"/>
      <c r="FS6" s="1019"/>
      <c r="FT6" s="1019"/>
      <c r="FU6" s="1019"/>
      <c r="FV6" s="1019"/>
      <c r="FW6" s="1019"/>
      <c r="FX6" s="1019"/>
      <c r="FY6" s="1019"/>
      <c r="FZ6" s="1019"/>
      <c r="GA6" s="1019"/>
      <c r="GB6" s="1019"/>
      <c r="GC6" s="1019"/>
      <c r="GD6" s="1019"/>
      <c r="GE6" s="1019"/>
      <c r="GF6" s="1019"/>
      <c r="GG6" s="1019"/>
      <c r="GH6" s="1019"/>
      <c r="GI6" s="1019"/>
      <c r="GJ6" s="1019"/>
      <c r="GK6" s="1019"/>
      <c r="GL6" s="1019"/>
      <c r="GM6" s="1019"/>
      <c r="GN6" s="1019"/>
      <c r="GO6" s="1019"/>
      <c r="GP6" s="1019"/>
      <c r="GQ6" s="1019"/>
      <c r="GR6" s="1019"/>
      <c r="GS6" s="1019"/>
      <c r="GT6" s="1019"/>
      <c r="GU6" s="1019"/>
      <c r="GV6" s="1019"/>
      <c r="GW6" s="1019"/>
      <c r="GX6" s="1019"/>
      <c r="GY6" s="1019"/>
      <c r="GZ6" s="1019"/>
      <c r="HA6" s="1019"/>
      <c r="HB6" s="1019"/>
      <c r="HC6" s="1019"/>
      <c r="HD6" s="1019"/>
      <c r="HE6" s="1019"/>
      <c r="HF6" s="1019"/>
      <c r="HG6" s="1019"/>
      <c r="HH6" s="1019"/>
      <c r="HI6" s="1019"/>
      <c r="HJ6" s="1019"/>
      <c r="HK6" s="1019"/>
      <c r="HL6" s="1019"/>
      <c r="HM6" s="1019"/>
      <c r="HN6" s="1019"/>
      <c r="HO6" s="1019"/>
      <c r="HP6" s="1019"/>
      <c r="HQ6" s="1019"/>
      <c r="HR6" s="1019"/>
      <c r="HS6" s="1019"/>
      <c r="HT6" s="1019"/>
      <c r="HU6" s="1019"/>
      <c r="HV6" s="1019"/>
      <c r="HW6" s="1019"/>
      <c r="HX6" s="1019"/>
      <c r="HY6" s="1019"/>
      <c r="HZ6" s="1019"/>
      <c r="IA6" s="1019"/>
      <c r="IB6" s="1019"/>
      <c r="IC6" s="1019"/>
      <c r="ID6" s="1019"/>
      <c r="IE6" s="1019"/>
      <c r="IF6" s="1019"/>
      <c r="IG6" s="1019"/>
      <c r="IH6" s="1019"/>
      <c r="II6" s="1019"/>
      <c r="IJ6" s="1019"/>
      <c r="IK6" s="1019"/>
      <c r="IL6" s="1019"/>
      <c r="IM6" s="1019"/>
      <c r="IN6" s="1019"/>
      <c r="IO6" s="1019"/>
      <c r="IP6" s="1019"/>
      <c r="IQ6" s="1019"/>
      <c r="IR6" s="1019"/>
      <c r="IS6" s="1019"/>
      <c r="IT6" s="1019"/>
      <c r="IU6" s="1019"/>
      <c r="IV6" s="1019"/>
    </row>
    <row r="7" spans="1:256" s="1771" customFormat="1" ht="20.100000000000001" customHeight="1">
      <c r="A7" s="1019"/>
      <c r="B7" s="1398"/>
      <c r="C7" s="1785"/>
      <c r="D7" s="1785"/>
      <c r="E7" s="1397"/>
      <c r="F7" s="1397"/>
      <c r="G7" s="1397"/>
      <c r="H7" s="1397"/>
      <c r="I7" s="1786" t="s">
        <v>13</v>
      </c>
      <c r="J7" s="1397"/>
      <c r="K7" s="1397"/>
      <c r="L7" s="1397"/>
      <c r="M7" s="1397"/>
      <c r="N7" s="1397"/>
      <c r="O7" s="1397"/>
      <c r="P7" s="1397"/>
      <c r="Q7" s="1397"/>
      <c r="R7" s="1397"/>
      <c r="S7" s="1397"/>
      <c r="T7" s="1397"/>
      <c r="U7" s="1397"/>
      <c r="V7" s="1397"/>
      <c r="W7" s="1397"/>
      <c r="X7" s="1397"/>
      <c r="Y7" s="1397"/>
      <c r="Z7" s="1397"/>
      <c r="AA7" s="1397"/>
      <c r="AB7" s="1397"/>
      <c r="AC7" s="1397"/>
      <c r="AD7" s="1397"/>
      <c r="AE7" s="1397"/>
      <c r="AF7" s="1397"/>
      <c r="AG7" s="1397"/>
      <c r="AH7" s="1397"/>
      <c r="AI7" s="1397"/>
      <c r="AJ7" s="1397"/>
      <c r="AK7" s="1397"/>
      <c r="AL7" s="1397"/>
      <c r="AM7" s="1397"/>
      <c r="AN7" s="1397"/>
      <c r="AO7" s="1397"/>
      <c r="AP7" s="1397"/>
      <c r="AQ7" s="1397"/>
      <c r="AR7" s="1397"/>
      <c r="AS7" s="1400"/>
      <c r="AT7" s="1401"/>
      <c r="AU7" s="1397"/>
      <c r="AV7" s="1397"/>
      <c r="AW7" s="1397"/>
      <c r="AX7" s="1397"/>
      <c r="AY7" s="1397"/>
      <c r="AZ7" s="1397"/>
      <c r="BA7" s="1397"/>
      <c r="BB7" s="1397"/>
      <c r="BC7" s="1397"/>
      <c r="BD7" s="1397"/>
      <c r="BE7" s="1397"/>
      <c r="BF7" s="1397"/>
      <c r="BG7" s="1397"/>
      <c r="BH7" s="1397"/>
      <c r="BI7" s="1397"/>
      <c r="BJ7" s="1397"/>
      <c r="BK7" s="1397"/>
      <c r="BL7" s="1397"/>
      <c r="BM7" s="1397"/>
      <c r="BN7" s="1397"/>
      <c r="BO7" s="1397"/>
      <c r="BP7" s="1397"/>
      <c r="BQ7" s="1397"/>
      <c r="BR7" s="1397"/>
      <c r="BS7" s="1397"/>
      <c r="BT7" s="1397"/>
      <c r="BU7" s="1397"/>
      <c r="BV7" s="1397"/>
      <c r="BW7" s="1397"/>
      <c r="BX7" s="1397"/>
      <c r="BY7" s="1397"/>
      <c r="BZ7" s="1397"/>
      <c r="CA7" s="1397"/>
      <c r="CB7" s="1397"/>
      <c r="CC7" s="1397"/>
      <c r="CD7" s="1397"/>
      <c r="CE7" s="1397"/>
      <c r="CF7" s="1397"/>
      <c r="CG7" s="1397"/>
      <c r="CH7" s="1397"/>
      <c r="CI7" s="1397"/>
      <c r="CJ7" s="1397"/>
      <c r="CK7" s="1397"/>
      <c r="CL7" s="1397"/>
      <c r="CM7" s="1019"/>
      <c r="CN7" s="1019"/>
      <c r="CO7" s="1019"/>
      <c r="CP7" s="1019"/>
      <c r="CQ7" s="1019"/>
      <c r="CR7" s="1019"/>
      <c r="CS7" s="1019"/>
      <c r="CT7" s="1019"/>
      <c r="CU7" s="1019"/>
      <c r="CV7" s="1019"/>
      <c r="CW7" s="1019"/>
      <c r="CX7" s="1019"/>
      <c r="CY7" s="1019"/>
      <c r="CZ7" s="1019"/>
      <c r="DA7" s="1019"/>
      <c r="DB7" s="1019"/>
      <c r="DC7" s="1019"/>
      <c r="DD7" s="1019"/>
      <c r="DE7" s="1019"/>
      <c r="DF7" s="1019"/>
      <c r="DG7" s="1019"/>
      <c r="DH7" s="1019"/>
      <c r="DI7" s="1019"/>
      <c r="DJ7" s="1019"/>
      <c r="DK7" s="1019"/>
      <c r="DL7" s="1019"/>
      <c r="DM7" s="1019"/>
      <c r="DN7" s="1019"/>
      <c r="DO7" s="1019"/>
      <c r="DP7" s="1019"/>
      <c r="DQ7" s="1019"/>
      <c r="DR7" s="1019"/>
      <c r="DS7" s="1019"/>
      <c r="DT7" s="1019"/>
      <c r="DU7" s="1019"/>
      <c r="DV7" s="1019"/>
      <c r="DW7" s="1019"/>
      <c r="DX7" s="1019"/>
      <c r="DY7" s="1019"/>
      <c r="DZ7" s="1019"/>
      <c r="EA7" s="1019"/>
      <c r="EB7" s="1019"/>
      <c r="EC7" s="1019"/>
      <c r="ED7" s="1019"/>
      <c r="EE7" s="1019"/>
      <c r="EF7" s="1019"/>
      <c r="EG7" s="1019"/>
      <c r="EH7" s="1019"/>
      <c r="EI7" s="1019"/>
      <c r="EJ7" s="1019"/>
      <c r="EK7" s="1019"/>
      <c r="EL7" s="1019"/>
      <c r="EM7" s="1019"/>
      <c r="EN7" s="1019"/>
      <c r="EO7" s="1019"/>
      <c r="EP7" s="1019"/>
      <c r="EQ7" s="1019"/>
      <c r="ER7" s="1019"/>
      <c r="ES7" s="1019"/>
      <c r="ET7" s="1019"/>
      <c r="EU7" s="1019"/>
      <c r="EV7" s="1019"/>
      <c r="EW7" s="1019"/>
      <c r="EX7" s="1019"/>
      <c r="EY7" s="1019"/>
      <c r="EZ7" s="1019"/>
      <c r="FA7" s="1019"/>
      <c r="FB7" s="1019"/>
      <c r="FC7" s="1019"/>
      <c r="FD7" s="1019"/>
      <c r="FE7" s="1019"/>
      <c r="FF7" s="1019"/>
      <c r="FG7" s="1019"/>
      <c r="FH7" s="1019"/>
      <c r="FI7" s="1019"/>
      <c r="FJ7" s="1019"/>
      <c r="FK7" s="1019"/>
      <c r="FL7" s="1019"/>
      <c r="FM7" s="1019"/>
      <c r="FN7" s="1019"/>
      <c r="FO7" s="1019"/>
      <c r="FP7" s="1019"/>
      <c r="FQ7" s="1019"/>
      <c r="FR7" s="1019"/>
      <c r="FS7" s="1019"/>
      <c r="FT7" s="1019"/>
      <c r="FU7" s="1019"/>
      <c r="FV7" s="1019"/>
      <c r="FW7" s="1019"/>
      <c r="FX7" s="1019"/>
      <c r="FY7" s="1019"/>
      <c r="FZ7" s="1019"/>
      <c r="GA7" s="1019"/>
      <c r="GB7" s="1019"/>
      <c r="GC7" s="1019"/>
      <c r="GD7" s="1019"/>
      <c r="GE7" s="1019"/>
      <c r="GF7" s="1019"/>
      <c r="GG7" s="1019"/>
      <c r="GH7" s="1019"/>
      <c r="GI7" s="1019"/>
      <c r="GJ7" s="1019"/>
      <c r="GK7" s="1019"/>
      <c r="GL7" s="1019"/>
      <c r="GM7" s="1019"/>
      <c r="GN7" s="1019"/>
      <c r="GO7" s="1019"/>
      <c r="GP7" s="1019"/>
      <c r="GQ7" s="1019"/>
      <c r="GR7" s="1019"/>
      <c r="GS7" s="1019"/>
      <c r="GT7" s="1019"/>
      <c r="GU7" s="1019"/>
      <c r="GV7" s="1019"/>
      <c r="GW7" s="1019"/>
      <c r="GX7" s="1019"/>
      <c r="GY7" s="1019"/>
      <c r="GZ7" s="1019"/>
      <c r="HA7" s="1019"/>
      <c r="HB7" s="1019"/>
      <c r="HC7" s="1019"/>
      <c r="HD7" s="1019"/>
      <c r="HE7" s="1019"/>
      <c r="HF7" s="1019"/>
      <c r="HG7" s="1019"/>
      <c r="HH7" s="1019"/>
      <c r="HI7" s="1019"/>
      <c r="HJ7" s="1019"/>
      <c r="HK7" s="1019"/>
      <c r="HL7" s="1019"/>
      <c r="HM7" s="1019"/>
      <c r="HN7" s="1019"/>
      <c r="HO7" s="1019"/>
      <c r="HP7" s="1019"/>
      <c r="HQ7" s="1019"/>
      <c r="HR7" s="1019"/>
      <c r="HS7" s="1019"/>
      <c r="HT7" s="1019"/>
      <c r="HU7" s="1019"/>
      <c r="HV7" s="1019"/>
      <c r="HW7" s="1019"/>
      <c r="HX7" s="1019"/>
      <c r="HY7" s="1019"/>
      <c r="HZ7" s="1019"/>
      <c r="IA7" s="1019"/>
      <c r="IB7" s="1019"/>
      <c r="IC7" s="1019"/>
      <c r="ID7" s="1019"/>
      <c r="IE7" s="1019"/>
      <c r="IF7" s="1019"/>
      <c r="IG7" s="1019"/>
      <c r="IH7" s="1019"/>
      <c r="II7" s="1019"/>
      <c r="IJ7" s="1019"/>
      <c r="IK7" s="1019"/>
      <c r="IL7" s="1019"/>
      <c r="IM7" s="1019"/>
      <c r="IN7" s="1019"/>
      <c r="IO7" s="1019"/>
      <c r="IP7" s="1019"/>
      <c r="IQ7" s="1019"/>
      <c r="IR7" s="1019"/>
      <c r="IS7" s="1019"/>
      <c r="IT7" s="1019"/>
      <c r="IU7" s="1019"/>
      <c r="IV7" s="1019"/>
    </row>
    <row r="8" spans="1:256" s="1771" customFormat="1" ht="20.100000000000001" customHeight="1">
      <c r="A8" s="1019"/>
      <c r="B8" s="1400"/>
      <c r="C8" s="1785"/>
      <c r="D8" s="1785"/>
      <c r="E8" s="1397"/>
      <c r="F8" s="1397"/>
      <c r="G8" s="1397"/>
      <c r="H8" s="1397"/>
      <c r="I8" s="1786" t="s">
        <v>14</v>
      </c>
      <c r="J8" s="1397"/>
      <c r="K8" s="1397"/>
      <c r="L8" s="1397"/>
      <c r="M8" s="1397"/>
      <c r="N8" s="1397"/>
      <c r="O8" s="1397"/>
      <c r="P8" s="1397"/>
      <c r="Q8" s="1397"/>
      <c r="R8" s="1397"/>
      <c r="S8" s="1397"/>
      <c r="T8" s="1397"/>
      <c r="U8" s="1397"/>
      <c r="V8" s="1397"/>
      <c r="W8" s="1397"/>
      <c r="X8" s="1397"/>
      <c r="Y8" s="1397"/>
      <c r="Z8" s="1397"/>
      <c r="AA8" s="1397"/>
      <c r="AB8" s="1397"/>
      <c r="AC8" s="1397"/>
      <c r="AD8" s="1397"/>
      <c r="AE8" s="1397"/>
      <c r="AF8" s="1397"/>
      <c r="AG8" s="1397"/>
      <c r="AH8" s="1397"/>
      <c r="AI8" s="1397"/>
      <c r="AJ8" s="1397"/>
      <c r="AK8" s="1397"/>
      <c r="AL8" s="1397"/>
      <c r="AM8" s="1397"/>
      <c r="AN8" s="1397"/>
      <c r="AO8" s="1397"/>
      <c r="AP8" s="1397"/>
      <c r="AQ8" s="1397"/>
      <c r="AR8" s="1397"/>
      <c r="AS8" s="1400"/>
      <c r="AT8" s="1401"/>
      <c r="AU8" s="1397"/>
      <c r="AV8" s="1397"/>
      <c r="AW8" s="1397"/>
      <c r="AX8" s="1397"/>
      <c r="AY8" s="1397"/>
      <c r="AZ8" s="1397"/>
      <c r="BA8" s="1397"/>
      <c r="BB8" s="1397"/>
      <c r="BC8" s="1397"/>
      <c r="BD8" s="1397"/>
      <c r="BE8" s="1397"/>
      <c r="BF8" s="1397"/>
      <c r="BG8" s="1397"/>
      <c r="BH8" s="1397"/>
      <c r="BI8" s="1397"/>
      <c r="BJ8" s="1397"/>
      <c r="BK8" s="1397"/>
      <c r="BL8" s="1397"/>
      <c r="BM8" s="1397"/>
      <c r="BN8" s="1397"/>
      <c r="BO8" s="1397"/>
      <c r="BP8" s="1397"/>
      <c r="BQ8" s="1397"/>
      <c r="BR8" s="1397"/>
      <c r="BS8" s="1397"/>
      <c r="BT8" s="1397"/>
      <c r="BU8" s="1397"/>
      <c r="BV8" s="1397"/>
      <c r="BW8" s="1397"/>
      <c r="BX8" s="1397"/>
      <c r="BY8" s="1397"/>
      <c r="BZ8" s="1397"/>
      <c r="CA8" s="1397"/>
      <c r="CB8" s="1397"/>
      <c r="CC8" s="1397"/>
      <c r="CD8" s="1397"/>
      <c r="CE8" s="1397"/>
      <c r="CF8" s="1397"/>
      <c r="CG8" s="1397"/>
      <c r="CH8" s="1397"/>
      <c r="CI8" s="1398"/>
      <c r="CJ8" s="1398"/>
      <c r="CK8" s="1398"/>
      <c r="CL8" s="1398"/>
      <c r="CM8" s="1398"/>
      <c r="CN8" s="1398"/>
      <c r="CO8" s="1398"/>
      <c r="CP8" s="1398"/>
      <c r="CQ8" s="1398"/>
      <c r="CR8" s="1398"/>
      <c r="CS8" s="1019"/>
      <c r="CT8" s="1019"/>
      <c r="CU8" s="1019"/>
      <c r="CV8" s="1019"/>
      <c r="CW8" s="1019"/>
      <c r="CX8" s="1019"/>
      <c r="CY8" s="1019"/>
      <c r="CZ8" s="1019"/>
      <c r="DA8" s="1019"/>
      <c r="DB8" s="1019"/>
      <c r="DC8" s="1019"/>
      <c r="DD8" s="1019"/>
      <c r="DE8" s="1019"/>
      <c r="DF8" s="1019"/>
      <c r="DG8" s="1019"/>
      <c r="DH8" s="1019"/>
      <c r="DI8" s="1019"/>
      <c r="DJ8" s="1019"/>
      <c r="DK8" s="1019"/>
      <c r="DL8" s="1019"/>
      <c r="DM8" s="1019"/>
      <c r="DN8" s="1019"/>
      <c r="DO8" s="1019"/>
      <c r="DP8" s="1019"/>
      <c r="DQ8" s="1019"/>
      <c r="DR8" s="1019"/>
      <c r="DS8" s="1019"/>
      <c r="DT8" s="1019"/>
      <c r="DU8" s="1019"/>
      <c r="DV8" s="1019"/>
      <c r="DW8" s="1019"/>
      <c r="DX8" s="1019"/>
      <c r="DY8" s="1019"/>
      <c r="DZ8" s="1019"/>
      <c r="EA8" s="1019"/>
      <c r="EB8" s="1019"/>
      <c r="EC8" s="1019"/>
      <c r="ED8" s="1019"/>
      <c r="EE8" s="1019"/>
      <c r="EF8" s="1019"/>
      <c r="EG8" s="1019"/>
      <c r="EH8" s="1019"/>
      <c r="EI8" s="1019"/>
      <c r="EJ8" s="1019"/>
      <c r="EK8" s="1019"/>
      <c r="EL8" s="1019"/>
      <c r="EM8" s="1019"/>
      <c r="EN8" s="1019"/>
      <c r="EO8" s="1019"/>
      <c r="EP8" s="1019"/>
      <c r="EQ8" s="1019"/>
      <c r="ER8" s="1019"/>
      <c r="ES8" s="1019"/>
      <c r="ET8" s="1019"/>
      <c r="EU8" s="1019"/>
      <c r="EV8" s="1019"/>
      <c r="EW8" s="1019"/>
      <c r="EX8" s="1019"/>
      <c r="EY8" s="1019"/>
      <c r="EZ8" s="1019"/>
      <c r="FA8" s="1019"/>
      <c r="FB8" s="1019"/>
      <c r="FC8" s="1019"/>
      <c r="FD8" s="1019"/>
      <c r="FE8" s="1019"/>
      <c r="FF8" s="1019"/>
      <c r="FG8" s="1019"/>
      <c r="FH8" s="1019"/>
      <c r="FI8" s="1019"/>
      <c r="FJ8" s="1019"/>
      <c r="FK8" s="1019"/>
      <c r="FL8" s="1019"/>
      <c r="FM8" s="1019"/>
      <c r="FN8" s="1019"/>
      <c r="FO8" s="1019"/>
      <c r="FP8" s="1019"/>
      <c r="FQ8" s="1019"/>
      <c r="FR8" s="1019"/>
      <c r="FS8" s="1019"/>
      <c r="FT8" s="1019"/>
      <c r="FU8" s="1019"/>
      <c r="FV8" s="1019"/>
      <c r="FW8" s="1019"/>
      <c r="FX8" s="1019"/>
      <c r="FY8" s="1019"/>
      <c r="FZ8" s="1019"/>
      <c r="GA8" s="1019"/>
      <c r="GB8" s="1019"/>
      <c r="GC8" s="1019"/>
      <c r="GD8" s="1019"/>
      <c r="GE8" s="1019"/>
      <c r="GF8" s="1019"/>
      <c r="GG8" s="1019"/>
      <c r="GH8" s="1019"/>
      <c r="GI8" s="1019"/>
      <c r="GJ8" s="1019"/>
      <c r="GK8" s="1019"/>
      <c r="GL8" s="1019"/>
      <c r="GM8" s="1019"/>
      <c r="GN8" s="1019"/>
      <c r="GO8" s="1019"/>
      <c r="GP8" s="1019"/>
      <c r="GQ8" s="1019"/>
      <c r="GR8" s="1019"/>
      <c r="GS8" s="1019"/>
      <c r="GT8" s="1019"/>
      <c r="GU8" s="1019"/>
      <c r="GV8" s="1019"/>
      <c r="GW8" s="1019"/>
      <c r="GX8" s="1019"/>
      <c r="GY8" s="1019"/>
      <c r="GZ8" s="1019"/>
      <c r="HA8" s="1019"/>
      <c r="HB8" s="1019"/>
      <c r="HC8" s="1019"/>
      <c r="HD8" s="1019"/>
      <c r="HE8" s="1019"/>
      <c r="HF8" s="1019"/>
      <c r="HG8" s="1019"/>
      <c r="HH8" s="1019"/>
      <c r="HI8" s="1019"/>
      <c r="HJ8" s="1019"/>
      <c r="HK8" s="1019"/>
      <c r="HL8" s="1019"/>
      <c r="HM8" s="1019"/>
      <c r="HN8" s="1019"/>
      <c r="HO8" s="1019"/>
      <c r="HP8" s="1019"/>
      <c r="HQ8" s="1019"/>
      <c r="HR8" s="1019"/>
      <c r="HS8" s="1019"/>
      <c r="HT8" s="1019"/>
      <c r="HU8" s="1019"/>
      <c r="HV8" s="1019"/>
      <c r="HW8" s="1019"/>
      <c r="HX8" s="1019"/>
      <c r="HY8" s="1019"/>
      <c r="HZ8" s="1019"/>
      <c r="IA8" s="1019"/>
      <c r="IB8" s="1019"/>
      <c r="IC8" s="1019"/>
      <c r="ID8" s="1019"/>
      <c r="IE8" s="1019"/>
      <c r="IF8" s="1019"/>
      <c r="IG8" s="1019"/>
      <c r="IH8" s="1019"/>
      <c r="II8" s="1019"/>
      <c r="IJ8" s="1019"/>
      <c r="IK8" s="1019"/>
      <c r="IL8" s="1019"/>
      <c r="IM8" s="1019"/>
      <c r="IN8" s="1019"/>
      <c r="IO8" s="1019"/>
      <c r="IP8" s="1019"/>
      <c r="IQ8" s="1019"/>
      <c r="IR8" s="1019"/>
      <c r="IS8" s="1019"/>
      <c r="IT8" s="1019"/>
      <c r="IU8" s="1019"/>
      <c r="IV8" s="1019"/>
    </row>
    <row r="9" spans="1:256" s="1773" customFormat="1" ht="20.100000000000001" customHeight="1">
      <c r="A9" s="1019"/>
      <c r="B9" s="1400"/>
      <c r="C9" s="1397"/>
      <c r="D9" s="1785"/>
      <c r="E9" s="1397"/>
      <c r="F9" s="1397"/>
      <c r="G9" s="1397"/>
      <c r="H9" s="1397"/>
      <c r="I9" s="1786" t="s">
        <v>15</v>
      </c>
      <c r="J9" s="1397"/>
      <c r="K9" s="1397"/>
      <c r="L9" s="1397"/>
      <c r="M9" s="1397"/>
      <c r="N9" s="1397"/>
      <c r="O9" s="1397"/>
      <c r="P9" s="1397"/>
      <c r="Q9" s="1397"/>
      <c r="R9" s="1397"/>
      <c r="S9" s="1397"/>
      <c r="T9" s="1397"/>
      <c r="U9" s="1397"/>
      <c r="V9" s="1397"/>
      <c r="W9" s="1397"/>
      <c r="X9" s="1397"/>
      <c r="Y9" s="1397"/>
      <c r="Z9" s="1397"/>
      <c r="AA9" s="1397"/>
      <c r="AB9" s="1397"/>
      <c r="AC9" s="1397"/>
      <c r="AD9" s="1397"/>
      <c r="AE9" s="1397"/>
      <c r="AF9" s="1397"/>
      <c r="AG9" s="1397"/>
      <c r="AH9" s="1397"/>
      <c r="AI9" s="1397"/>
      <c r="AJ9" s="1397"/>
      <c r="AK9" s="1397"/>
      <c r="AL9" s="1397"/>
      <c r="AM9" s="1397"/>
      <c r="AN9" s="1397"/>
      <c r="AO9" s="1397"/>
      <c r="AP9" s="1397"/>
      <c r="AQ9" s="1397"/>
      <c r="AR9" s="1397"/>
      <c r="AS9" s="1400"/>
      <c r="AT9" s="1401"/>
      <c r="AU9" s="1397"/>
      <c r="AV9" s="1786"/>
      <c r="AW9" s="1398"/>
      <c r="AX9" s="1398"/>
      <c r="AY9" s="1398"/>
      <c r="AZ9" s="1398"/>
      <c r="BA9" s="1398"/>
      <c r="BB9" s="1398"/>
      <c r="BC9" s="1398"/>
      <c r="BD9" s="1398"/>
      <c r="BE9" s="1398"/>
      <c r="BF9" s="1398"/>
      <c r="BG9" s="1398"/>
      <c r="BH9" s="1398"/>
      <c r="BI9" s="1398"/>
      <c r="BJ9" s="1398"/>
      <c r="BK9" s="1398"/>
      <c r="BL9" s="1398"/>
      <c r="BM9" s="1398"/>
      <c r="BN9" s="1398"/>
      <c r="BO9" s="1398"/>
      <c r="BP9" s="1398"/>
      <c r="BQ9" s="1398"/>
      <c r="BR9" s="1398"/>
      <c r="BS9" s="1398"/>
      <c r="BT9" s="1398"/>
      <c r="BU9" s="1398"/>
      <c r="BV9" s="1398"/>
      <c r="BW9" s="1398"/>
      <c r="BX9" s="1398"/>
      <c r="BY9" s="1398"/>
      <c r="BZ9" s="1398"/>
      <c r="CA9" s="1398"/>
      <c r="CB9" s="1398"/>
      <c r="CC9" s="1398"/>
      <c r="CD9" s="1398"/>
      <c r="CE9" s="1400"/>
      <c r="CF9" s="1401"/>
      <c r="CG9" s="1398"/>
      <c r="CH9" s="1398"/>
      <c r="CI9" s="1398"/>
      <c r="CJ9" s="1398"/>
      <c r="CK9" s="1398"/>
      <c r="CL9" s="1398"/>
      <c r="CM9" s="1394"/>
      <c r="CN9" s="1394"/>
      <c r="CO9" s="1394"/>
      <c r="CP9" s="1394"/>
      <c r="CQ9" s="1394"/>
      <c r="CR9" s="1394"/>
      <c r="CS9" s="1394"/>
      <c r="CT9" s="1394"/>
      <c r="CU9" s="1394"/>
      <c r="CV9" s="1394"/>
      <c r="CW9" s="1394"/>
      <c r="CX9" s="1394"/>
      <c r="CY9" s="1394"/>
      <c r="CZ9" s="1394"/>
      <c r="DA9" s="1394"/>
      <c r="DB9" s="1394"/>
      <c r="DC9" s="1394"/>
      <c r="DD9" s="1394"/>
      <c r="DE9" s="1394"/>
      <c r="DF9" s="1394"/>
      <c r="DG9" s="1394"/>
      <c r="DH9" s="1394"/>
      <c r="DI9" s="1394"/>
      <c r="DJ9" s="1394"/>
      <c r="DK9" s="1394"/>
      <c r="DL9" s="1394"/>
      <c r="DM9" s="1394"/>
      <c r="DN9" s="1394"/>
      <c r="DO9" s="1394"/>
      <c r="DP9" s="1394"/>
      <c r="DQ9" s="1394"/>
      <c r="DR9" s="1394"/>
      <c r="DS9" s="1394"/>
      <c r="DT9" s="1394"/>
      <c r="DU9" s="1394"/>
      <c r="DV9" s="1394"/>
      <c r="DW9" s="1394"/>
      <c r="DX9" s="1394"/>
      <c r="DY9" s="1394"/>
      <c r="DZ9" s="1394"/>
      <c r="EA9" s="1394"/>
      <c r="EB9" s="1394"/>
      <c r="EC9" s="1394"/>
      <c r="ED9" s="1394"/>
      <c r="EE9" s="1394"/>
      <c r="EF9" s="1394"/>
      <c r="EG9" s="1394"/>
      <c r="EH9" s="1394"/>
      <c r="EI9" s="1394"/>
      <c r="EJ9" s="1394"/>
      <c r="EK9" s="1394"/>
      <c r="EL9" s="1394"/>
      <c r="EM9" s="1394"/>
      <c r="EN9" s="1394"/>
      <c r="EO9" s="1394"/>
      <c r="EP9" s="1394"/>
      <c r="EQ9" s="1394"/>
      <c r="ER9" s="1394"/>
      <c r="ES9" s="1394"/>
      <c r="ET9" s="1394"/>
      <c r="EU9" s="1394"/>
      <c r="EV9" s="1394"/>
      <c r="EW9" s="1394"/>
      <c r="EX9" s="1394"/>
      <c r="EY9" s="1394"/>
      <c r="EZ9" s="1394"/>
      <c r="FA9" s="1394"/>
      <c r="FB9" s="1394"/>
      <c r="FC9" s="1394"/>
      <c r="FD9" s="1394"/>
      <c r="FE9" s="1394"/>
      <c r="FF9" s="1394"/>
      <c r="FG9" s="1394"/>
      <c r="FH9" s="1394"/>
      <c r="FI9" s="1394"/>
      <c r="FJ9" s="1394"/>
      <c r="FK9" s="1394"/>
      <c r="FL9" s="1394"/>
      <c r="FM9" s="1394"/>
      <c r="FN9" s="1394"/>
      <c r="FO9" s="1394"/>
      <c r="FP9" s="1394"/>
      <c r="FQ9" s="1394"/>
      <c r="FR9" s="1394"/>
      <c r="FS9" s="1394"/>
      <c r="FT9" s="1394"/>
      <c r="FU9" s="1394"/>
      <c r="FV9" s="1394"/>
      <c r="FW9" s="1394"/>
      <c r="FX9" s="1394"/>
      <c r="FY9" s="1394"/>
      <c r="FZ9" s="1394"/>
      <c r="GA9" s="1394"/>
      <c r="GB9" s="1394"/>
      <c r="GC9" s="1394"/>
      <c r="GD9" s="1394"/>
      <c r="GE9" s="1394"/>
      <c r="GF9" s="1394"/>
      <c r="GG9" s="1394"/>
      <c r="GH9" s="1394"/>
      <c r="GI9" s="1394"/>
      <c r="GJ9" s="1394"/>
      <c r="GK9" s="1394"/>
      <c r="GL9" s="1394"/>
      <c r="GM9" s="1394"/>
      <c r="GN9" s="1394"/>
      <c r="GO9" s="1394"/>
      <c r="GP9" s="1394"/>
      <c r="GQ9" s="1394"/>
      <c r="GR9" s="1394"/>
      <c r="GS9" s="1394"/>
      <c r="GT9" s="1394"/>
      <c r="GU9" s="1394"/>
      <c r="GV9" s="1394"/>
      <c r="GW9" s="1394"/>
      <c r="GX9" s="1394"/>
      <c r="GY9" s="1394"/>
      <c r="GZ9" s="1394"/>
      <c r="HA9" s="1394"/>
      <c r="HB9" s="1394"/>
      <c r="HC9" s="1394"/>
      <c r="HD9" s="1394"/>
      <c r="HE9" s="1394"/>
      <c r="HF9" s="1394"/>
      <c r="HG9" s="1394"/>
      <c r="HH9" s="1394"/>
      <c r="HI9" s="1394"/>
      <c r="HJ9" s="1394"/>
      <c r="HK9" s="1394"/>
      <c r="HL9" s="1394"/>
      <c r="HM9" s="1394"/>
      <c r="HN9" s="1394"/>
      <c r="HO9" s="1394"/>
      <c r="HP9" s="1394"/>
      <c r="HQ9" s="1394"/>
      <c r="HR9" s="1394"/>
      <c r="HS9" s="1394"/>
      <c r="HT9" s="1394"/>
      <c r="HU9" s="1394"/>
      <c r="HV9" s="1394"/>
      <c r="HW9" s="1394"/>
      <c r="HX9" s="1394"/>
      <c r="HY9" s="1394"/>
      <c r="HZ9" s="1394"/>
      <c r="IA9" s="1394"/>
      <c r="IB9" s="1394"/>
      <c r="IC9" s="1394"/>
      <c r="ID9" s="1394"/>
      <c r="IE9" s="1394"/>
      <c r="IF9" s="1394"/>
      <c r="IG9" s="1394"/>
      <c r="IH9" s="1394"/>
      <c r="II9" s="1394"/>
      <c r="IJ9" s="1394"/>
      <c r="IK9" s="1394"/>
      <c r="IL9" s="1394"/>
      <c r="IM9" s="1394"/>
      <c r="IN9" s="1394"/>
      <c r="IO9" s="1394"/>
      <c r="IP9" s="1394"/>
      <c r="IQ9" s="1394"/>
      <c r="IR9" s="1394"/>
      <c r="IS9" s="1394"/>
      <c r="IT9" s="1394"/>
      <c r="IU9" s="1394"/>
      <c r="IV9" s="1394"/>
    </row>
    <row r="10" spans="1:256" s="1770" customFormat="1" ht="20.100000000000001" customHeight="1">
      <c r="A10" s="1394"/>
      <c r="B10" s="1400"/>
      <c r="C10" s="1398"/>
      <c r="D10" s="1785"/>
      <c r="E10" s="1398"/>
      <c r="F10" s="1398"/>
      <c r="G10" s="1398"/>
      <c r="H10" s="1398"/>
      <c r="I10" s="1786" t="s">
        <v>7</v>
      </c>
      <c r="J10" s="1786"/>
      <c r="K10" s="1398"/>
      <c r="L10" s="1398"/>
      <c r="M10" s="1398"/>
      <c r="N10" s="1398"/>
      <c r="O10" s="1398"/>
      <c r="P10" s="1398"/>
      <c r="Q10" s="1398"/>
      <c r="R10" s="1398"/>
      <c r="S10" s="1398"/>
      <c r="T10" s="1398"/>
      <c r="U10" s="1398"/>
      <c r="V10" s="1398"/>
      <c r="W10" s="1398"/>
      <c r="X10" s="1398"/>
      <c r="Y10" s="1398"/>
      <c r="Z10" s="1398"/>
      <c r="AA10" s="1398"/>
      <c r="AB10" s="1398"/>
      <c r="AC10" s="1398"/>
      <c r="AD10" s="1398"/>
      <c r="AE10" s="1398"/>
      <c r="AF10" s="1398"/>
      <c r="AG10" s="1398"/>
      <c r="AH10" s="1398"/>
      <c r="AI10" s="1398"/>
      <c r="AJ10" s="1398"/>
      <c r="AK10" s="1398"/>
      <c r="AL10" s="1398"/>
      <c r="AM10" s="1398"/>
      <c r="AN10" s="1398"/>
      <c r="AO10" s="1398"/>
      <c r="AP10" s="1398"/>
      <c r="AQ10" s="1398"/>
      <c r="AR10" s="1398"/>
      <c r="AS10" s="1400"/>
      <c r="AT10" s="1401"/>
      <c r="AU10" s="1398"/>
      <c r="AV10" s="1398"/>
      <c r="AW10" s="1398"/>
      <c r="AX10" s="1398"/>
      <c r="AY10" s="1398"/>
      <c r="AZ10" s="1398"/>
      <c r="BA10" s="1398"/>
      <c r="BB10" s="1398"/>
      <c r="BC10" s="1398"/>
      <c r="BD10" s="1398"/>
      <c r="BE10" s="1398"/>
      <c r="BF10" s="1398"/>
      <c r="BG10" s="1398"/>
      <c r="BH10" s="1398"/>
      <c r="BI10" s="1398"/>
      <c r="BJ10" s="1398"/>
      <c r="BK10" s="1398"/>
      <c r="BL10" s="1398"/>
      <c r="BM10" s="1398"/>
      <c r="BN10" s="1398"/>
      <c r="BO10" s="1398"/>
      <c r="BP10" s="1398"/>
      <c r="BQ10" s="1398"/>
      <c r="BR10" s="1398"/>
      <c r="BS10" s="1398"/>
      <c r="BT10" s="1398"/>
      <c r="BU10" s="1398"/>
      <c r="BV10" s="1398"/>
      <c r="BW10" s="1398"/>
      <c r="BX10" s="1398"/>
      <c r="BY10" s="1398"/>
      <c r="BZ10" s="1398"/>
      <c r="CA10" s="1398"/>
      <c r="CB10" s="1398"/>
      <c r="CC10" s="1398"/>
      <c r="CD10" s="1398"/>
      <c r="CE10" s="1398"/>
      <c r="CF10" s="1398"/>
      <c r="CG10" s="1398"/>
      <c r="CH10" s="1398"/>
      <c r="CI10" s="1397"/>
      <c r="CJ10" s="1397"/>
      <c r="CK10" s="1787"/>
      <c r="CL10" s="1787"/>
      <c r="CM10" s="1395"/>
      <c r="CN10" s="1395"/>
      <c r="CO10" s="1395"/>
      <c r="CP10" s="1395"/>
      <c r="CQ10" s="1395"/>
      <c r="CR10" s="1395"/>
      <c r="CS10" s="1395"/>
      <c r="CT10" s="1395"/>
      <c r="CU10" s="1395"/>
      <c r="CV10" s="1395"/>
      <c r="CW10" s="1395"/>
      <c r="CX10" s="1395"/>
      <c r="CY10" s="1395"/>
      <c r="CZ10" s="1395"/>
      <c r="DA10" s="1395"/>
      <c r="DB10" s="1395"/>
      <c r="DC10" s="1395"/>
      <c r="DD10" s="1395"/>
      <c r="DE10" s="1395"/>
      <c r="DF10" s="1395"/>
      <c r="DG10" s="1395"/>
      <c r="DH10" s="1395"/>
      <c r="DI10" s="1395"/>
      <c r="DJ10" s="1395"/>
      <c r="DK10" s="1395"/>
      <c r="DL10" s="1395"/>
      <c r="DM10" s="1395"/>
      <c r="DN10" s="1395"/>
      <c r="DO10" s="1395"/>
      <c r="DP10" s="1395"/>
      <c r="DQ10" s="1395"/>
      <c r="DR10" s="1395"/>
      <c r="DS10" s="1395"/>
      <c r="DT10" s="1395"/>
      <c r="DU10" s="1395"/>
      <c r="DV10" s="1395"/>
      <c r="DW10" s="1395"/>
      <c r="DX10" s="1395"/>
      <c r="DY10" s="1395"/>
      <c r="DZ10" s="1395"/>
      <c r="EA10" s="1395"/>
      <c r="EB10" s="1395"/>
      <c r="EC10" s="1395"/>
      <c r="ED10" s="1395"/>
      <c r="EE10" s="1395"/>
      <c r="EF10" s="1395"/>
      <c r="EG10" s="1395"/>
      <c r="EH10" s="1395"/>
      <c r="EI10" s="1395"/>
      <c r="EJ10" s="1395"/>
      <c r="EK10" s="1395"/>
      <c r="EL10" s="1395"/>
      <c r="EM10" s="1395"/>
      <c r="EN10" s="1395"/>
      <c r="EO10" s="1395"/>
      <c r="EP10" s="1395"/>
      <c r="EQ10" s="1395"/>
      <c r="ER10" s="1395"/>
      <c r="ES10" s="1395"/>
      <c r="ET10" s="1395"/>
      <c r="EU10" s="1395"/>
      <c r="EV10" s="1395"/>
      <c r="EW10" s="1395"/>
      <c r="EX10" s="1395"/>
      <c r="EY10" s="1395"/>
      <c r="EZ10" s="1395"/>
      <c r="FA10" s="1395"/>
      <c r="FB10" s="1395"/>
      <c r="FC10" s="1395"/>
      <c r="FD10" s="1395"/>
      <c r="FE10" s="1395"/>
      <c r="FF10" s="1395"/>
      <c r="FG10" s="1395"/>
      <c r="FH10" s="1395"/>
      <c r="FI10" s="1395"/>
      <c r="FJ10" s="1395"/>
      <c r="FK10" s="1395"/>
      <c r="FL10" s="1395"/>
      <c r="FM10" s="1395"/>
      <c r="FN10" s="1395"/>
      <c r="FO10" s="1395"/>
      <c r="FP10" s="1395"/>
      <c r="FQ10" s="1395"/>
      <c r="FR10" s="1395"/>
      <c r="FS10" s="1395"/>
      <c r="FT10" s="1395"/>
      <c r="FU10" s="1395"/>
      <c r="FV10" s="1395"/>
      <c r="FW10" s="1395"/>
      <c r="FX10" s="1395"/>
      <c r="FY10" s="1395"/>
      <c r="FZ10" s="1395"/>
      <c r="GA10" s="1395"/>
      <c r="GB10" s="1395"/>
      <c r="GC10" s="1395"/>
      <c r="GD10" s="1395"/>
      <c r="GE10" s="1395"/>
      <c r="GF10" s="1395"/>
      <c r="GG10" s="1395"/>
      <c r="GH10" s="1395"/>
      <c r="GI10" s="1395"/>
      <c r="GJ10" s="1395"/>
      <c r="GK10" s="1395"/>
      <c r="GL10" s="1395"/>
      <c r="GM10" s="1395"/>
      <c r="GN10" s="1395"/>
      <c r="GO10" s="1395"/>
      <c r="GP10" s="1395"/>
      <c r="GQ10" s="1395"/>
      <c r="GR10" s="1395"/>
      <c r="GS10" s="1395"/>
      <c r="GT10" s="1395"/>
      <c r="GU10" s="1395"/>
      <c r="GV10" s="1395"/>
      <c r="GW10" s="1395"/>
      <c r="GX10" s="1395"/>
      <c r="GY10" s="1395"/>
      <c r="GZ10" s="1395"/>
      <c r="HA10" s="1395"/>
      <c r="HB10" s="1395"/>
      <c r="HC10" s="1395"/>
      <c r="HD10" s="1395"/>
      <c r="HE10" s="1395"/>
      <c r="HF10" s="1395"/>
      <c r="HG10" s="1395"/>
      <c r="HH10" s="1395"/>
      <c r="HI10" s="1395"/>
      <c r="HJ10" s="1395"/>
      <c r="HK10" s="1395"/>
      <c r="HL10" s="1395"/>
      <c r="HM10" s="1395"/>
      <c r="HN10" s="1395"/>
      <c r="HO10" s="1395"/>
      <c r="HP10" s="1395"/>
      <c r="HQ10" s="1395"/>
      <c r="HR10" s="1395"/>
      <c r="HS10" s="1395"/>
      <c r="HT10" s="1395"/>
      <c r="HU10" s="1395"/>
      <c r="HV10" s="1395"/>
      <c r="HW10" s="1395"/>
      <c r="HX10" s="1395"/>
      <c r="HY10" s="1395"/>
      <c r="HZ10" s="1395"/>
      <c r="IA10" s="1395"/>
      <c r="IB10" s="1395"/>
      <c r="IC10" s="1395"/>
      <c r="ID10" s="1395"/>
      <c r="IE10" s="1395"/>
      <c r="IF10" s="1395"/>
      <c r="IG10" s="1395"/>
      <c r="IH10" s="1395"/>
      <c r="II10" s="1395"/>
      <c r="IJ10" s="1395"/>
      <c r="IK10" s="1395"/>
      <c r="IL10" s="1395"/>
      <c r="IM10" s="1395"/>
      <c r="IN10" s="1395"/>
      <c r="IO10" s="1395"/>
      <c r="IP10" s="1395"/>
      <c r="IQ10" s="1395"/>
      <c r="IR10" s="1395"/>
      <c r="IS10" s="1395"/>
      <c r="IT10" s="1395"/>
      <c r="IU10" s="1395"/>
      <c r="IV10" s="1395"/>
    </row>
    <row r="11" spans="1:256" s="1770" customFormat="1" ht="20.100000000000001" customHeight="1">
      <c r="A11" s="1395"/>
      <c r="B11" s="1400"/>
      <c r="C11" s="1397"/>
      <c r="D11" s="1397"/>
      <c r="E11" s="1398"/>
      <c r="F11" s="1397"/>
      <c r="G11" s="1397"/>
      <c r="H11" s="1397"/>
      <c r="I11" s="1783" t="s">
        <v>16</v>
      </c>
      <c r="J11" s="1397"/>
      <c r="K11" s="1397"/>
      <c r="L11" s="1397"/>
      <c r="M11" s="1397"/>
      <c r="N11" s="1397"/>
      <c r="O11" s="1397"/>
      <c r="P11" s="1397"/>
      <c r="Q11" s="1397"/>
      <c r="R11" s="1397"/>
      <c r="S11" s="1397"/>
      <c r="T11" s="1397"/>
      <c r="U11" s="1397"/>
      <c r="V11" s="1397"/>
      <c r="W11" s="1397"/>
      <c r="X11" s="1397"/>
      <c r="Y11" s="1397"/>
      <c r="Z11" s="1397"/>
      <c r="AA11" s="1397"/>
      <c r="AB11" s="1397"/>
      <c r="AC11" s="1397"/>
      <c r="AD11" s="1397"/>
      <c r="AE11" s="1397"/>
      <c r="AF11" s="1397"/>
      <c r="AG11" s="1397"/>
      <c r="AH11" s="1397"/>
      <c r="AI11" s="1397"/>
      <c r="AJ11" s="1397"/>
      <c r="AK11" s="1397"/>
      <c r="AL11" s="1397"/>
      <c r="AM11" s="1397"/>
      <c r="AN11" s="1397"/>
      <c r="AO11" s="1397"/>
      <c r="AP11" s="1397"/>
      <c r="AQ11" s="1397"/>
      <c r="AR11" s="1397"/>
      <c r="AS11" s="1400"/>
      <c r="AT11" s="1788"/>
      <c r="AU11" s="1401"/>
      <c r="AV11" s="1397"/>
      <c r="AW11" s="1785"/>
      <c r="AX11" s="1397"/>
      <c r="AY11" s="1397"/>
      <c r="AZ11" s="1397"/>
      <c r="BA11" s="1397"/>
      <c r="BB11" s="1397"/>
      <c r="BC11" s="1397"/>
      <c r="BD11" s="1397"/>
      <c r="BE11" s="1397"/>
      <c r="BF11" s="1397"/>
      <c r="BG11" s="1397"/>
      <c r="BH11" s="1397"/>
      <c r="BI11" s="1397"/>
      <c r="BJ11" s="1397"/>
      <c r="BK11" s="1397"/>
      <c r="BL11" s="1397"/>
      <c r="BM11" s="1397"/>
      <c r="BN11" s="1397"/>
      <c r="BO11" s="1397"/>
      <c r="BP11" s="1397"/>
      <c r="BQ11" s="1397"/>
      <c r="BR11" s="1397"/>
      <c r="BS11" s="1397"/>
      <c r="BT11" s="1397"/>
      <c r="BU11" s="1397"/>
      <c r="BV11" s="1397"/>
      <c r="BW11" s="1397"/>
      <c r="BX11" s="1397"/>
      <c r="BY11" s="1397"/>
      <c r="BZ11" s="1397"/>
      <c r="CA11" s="1397"/>
      <c r="CB11" s="1397"/>
      <c r="CC11" s="1397"/>
      <c r="CD11" s="1397"/>
      <c r="CE11" s="1397"/>
      <c r="CF11" s="1397"/>
      <c r="CG11" s="1397"/>
      <c r="CH11" s="1397"/>
      <c r="CI11" s="1397"/>
      <c r="CJ11" s="1397"/>
      <c r="CK11" s="1787"/>
      <c r="CL11" s="1787"/>
      <c r="CM11" s="1395"/>
      <c r="CN11" s="1395"/>
      <c r="CO11" s="1395"/>
      <c r="CP11" s="1395"/>
      <c r="CQ11" s="1395"/>
      <c r="CR11" s="1395"/>
      <c r="CS11" s="1395"/>
      <c r="CT11" s="1395"/>
      <c r="CU11" s="1395"/>
      <c r="CV11" s="1395"/>
      <c r="CW11" s="1395"/>
      <c r="CX11" s="1395"/>
      <c r="CY11" s="1395"/>
      <c r="CZ11" s="1395"/>
      <c r="DA11" s="1395"/>
      <c r="DB11" s="1395"/>
      <c r="DC11" s="1395"/>
      <c r="DD11" s="1395"/>
      <c r="DE11" s="1395"/>
      <c r="DF11" s="1395"/>
      <c r="DG11" s="1395"/>
      <c r="DH11" s="1395"/>
      <c r="DI11" s="1395"/>
      <c r="DJ11" s="1395"/>
      <c r="DK11" s="1395"/>
      <c r="DL11" s="1395"/>
      <c r="DM11" s="1395"/>
      <c r="DN11" s="1395"/>
      <c r="DO11" s="1395"/>
      <c r="DP11" s="1395"/>
      <c r="DQ11" s="1395"/>
      <c r="DR11" s="1395"/>
      <c r="DS11" s="1395"/>
      <c r="DT11" s="1395"/>
      <c r="DU11" s="1395"/>
      <c r="DV11" s="1395"/>
      <c r="DW11" s="1395"/>
      <c r="DX11" s="1395"/>
      <c r="DY11" s="1395"/>
      <c r="DZ11" s="1395"/>
      <c r="EA11" s="1395"/>
      <c r="EB11" s="1395"/>
      <c r="EC11" s="1395"/>
      <c r="ED11" s="1395"/>
      <c r="EE11" s="1395"/>
      <c r="EF11" s="1395"/>
      <c r="EG11" s="1395"/>
      <c r="EH11" s="1395"/>
      <c r="EI11" s="1395"/>
      <c r="EJ11" s="1395"/>
      <c r="EK11" s="1395"/>
      <c r="EL11" s="1395"/>
      <c r="EM11" s="1395"/>
      <c r="EN11" s="1395"/>
      <c r="EO11" s="1395"/>
      <c r="EP11" s="1395"/>
      <c r="EQ11" s="1395"/>
      <c r="ER11" s="1395"/>
      <c r="ES11" s="1395"/>
      <c r="ET11" s="1395"/>
      <c r="EU11" s="1395"/>
      <c r="EV11" s="1395"/>
      <c r="EW11" s="1395"/>
      <c r="EX11" s="1395"/>
      <c r="EY11" s="1395"/>
      <c r="EZ11" s="1395"/>
      <c r="FA11" s="1395"/>
      <c r="FB11" s="1395"/>
      <c r="FC11" s="1395"/>
      <c r="FD11" s="1395"/>
      <c r="FE11" s="1395"/>
      <c r="FF11" s="1395"/>
      <c r="FG11" s="1395"/>
      <c r="FH11" s="1395"/>
      <c r="FI11" s="1395"/>
      <c r="FJ11" s="1395"/>
      <c r="FK11" s="1395"/>
      <c r="FL11" s="1395"/>
      <c r="FM11" s="1395"/>
      <c r="FN11" s="1395"/>
      <c r="FO11" s="1395"/>
      <c r="FP11" s="1395"/>
      <c r="FQ11" s="1395"/>
      <c r="FR11" s="1395"/>
      <c r="FS11" s="1395"/>
      <c r="FT11" s="1395"/>
      <c r="FU11" s="1395"/>
      <c r="FV11" s="1395"/>
      <c r="FW11" s="1395"/>
      <c r="FX11" s="1395"/>
      <c r="FY11" s="1395"/>
      <c r="FZ11" s="1395"/>
      <c r="GA11" s="1395"/>
      <c r="GB11" s="1395"/>
      <c r="GC11" s="1395"/>
      <c r="GD11" s="1395"/>
      <c r="GE11" s="1395"/>
      <c r="GF11" s="1395"/>
      <c r="GG11" s="1395"/>
      <c r="GH11" s="1395"/>
      <c r="GI11" s="1395"/>
      <c r="GJ11" s="1395"/>
      <c r="GK11" s="1395"/>
      <c r="GL11" s="1395"/>
      <c r="GM11" s="1395"/>
      <c r="GN11" s="1395"/>
      <c r="GO11" s="1395"/>
      <c r="GP11" s="1395"/>
      <c r="GQ11" s="1395"/>
      <c r="GR11" s="1395"/>
      <c r="GS11" s="1395"/>
      <c r="GT11" s="1395"/>
      <c r="GU11" s="1395"/>
      <c r="GV11" s="1395"/>
      <c r="GW11" s="1395"/>
      <c r="GX11" s="1395"/>
      <c r="GY11" s="1395"/>
      <c r="GZ11" s="1395"/>
      <c r="HA11" s="1395"/>
      <c r="HB11" s="1395"/>
      <c r="HC11" s="1395"/>
      <c r="HD11" s="1395"/>
      <c r="HE11" s="1395"/>
      <c r="HF11" s="1395"/>
      <c r="HG11" s="1395"/>
      <c r="HH11" s="1395"/>
      <c r="HI11" s="1395"/>
      <c r="HJ11" s="1395"/>
      <c r="HK11" s="1395"/>
      <c r="HL11" s="1395"/>
      <c r="HM11" s="1395"/>
      <c r="HN11" s="1395"/>
      <c r="HO11" s="1395"/>
      <c r="HP11" s="1395"/>
      <c r="HQ11" s="1395"/>
      <c r="HR11" s="1395"/>
      <c r="HS11" s="1395"/>
      <c r="HT11" s="1395"/>
      <c r="HU11" s="1395"/>
      <c r="HV11" s="1395"/>
      <c r="HW11" s="1395"/>
      <c r="HX11" s="1395"/>
      <c r="HY11" s="1395"/>
      <c r="HZ11" s="1395"/>
      <c r="IA11" s="1395"/>
      <c r="IB11" s="1395"/>
      <c r="IC11" s="1395"/>
      <c r="ID11" s="1395"/>
      <c r="IE11" s="1395"/>
      <c r="IF11" s="1395"/>
      <c r="IG11" s="1395"/>
      <c r="IH11" s="1395"/>
      <c r="II11" s="1395"/>
      <c r="IJ11" s="1395"/>
      <c r="IK11" s="1395"/>
      <c r="IL11" s="1395"/>
      <c r="IM11" s="1395"/>
      <c r="IN11" s="1395"/>
      <c r="IO11" s="1395"/>
      <c r="IP11" s="1395"/>
      <c r="IQ11" s="1395"/>
      <c r="IR11" s="1395"/>
      <c r="IS11" s="1395"/>
      <c r="IT11" s="1395"/>
      <c r="IU11" s="1395"/>
      <c r="IV11" s="1395"/>
    </row>
    <row r="12" spans="1:256" s="1771" customFormat="1" ht="20.100000000000001" customHeight="1">
      <c r="A12" s="1395"/>
      <c r="B12" s="1400"/>
      <c r="C12" s="1397"/>
      <c r="D12" s="1397"/>
      <c r="E12" s="1398"/>
      <c r="F12" s="1397"/>
      <c r="G12" s="1397"/>
      <c r="H12" s="1397"/>
      <c r="I12" s="1783"/>
      <c r="J12" s="1397"/>
      <c r="K12" s="1397"/>
      <c r="L12" s="1397"/>
      <c r="M12" s="1397"/>
      <c r="N12" s="1397"/>
      <c r="O12" s="1397"/>
      <c r="P12" s="1397"/>
      <c r="Q12" s="1397"/>
      <c r="R12" s="1397"/>
      <c r="S12" s="1397"/>
      <c r="T12" s="1397"/>
      <c r="U12" s="1397"/>
      <c r="V12" s="1397"/>
      <c r="W12" s="1397"/>
      <c r="X12" s="1397"/>
      <c r="Y12" s="1397"/>
      <c r="Z12" s="1397"/>
      <c r="AA12" s="1397"/>
      <c r="AB12" s="1397"/>
      <c r="AC12" s="1397"/>
      <c r="AD12" s="1397"/>
      <c r="AE12" s="1397"/>
      <c r="AF12" s="1397"/>
      <c r="AG12" s="1397"/>
      <c r="AH12" s="1397"/>
      <c r="AI12" s="1397"/>
      <c r="AJ12" s="1397"/>
      <c r="AK12" s="1397"/>
      <c r="AL12" s="1397"/>
      <c r="AM12" s="1397"/>
      <c r="AN12" s="1397"/>
      <c r="AO12" s="1397"/>
      <c r="AP12" s="1397"/>
      <c r="AQ12" s="1397"/>
      <c r="AR12" s="1397"/>
      <c r="AS12" s="1400"/>
      <c r="AT12" s="1788"/>
      <c r="AU12" s="1401"/>
      <c r="AV12" s="1397"/>
      <c r="AW12" s="1785"/>
      <c r="AX12" s="1397"/>
      <c r="AY12" s="1397"/>
      <c r="AZ12" s="1397"/>
      <c r="BA12" s="1397"/>
      <c r="BB12" s="1397"/>
      <c r="BC12" s="1397"/>
      <c r="BD12" s="1397"/>
      <c r="BE12" s="1397"/>
      <c r="BF12" s="1397"/>
      <c r="BG12" s="1397"/>
      <c r="BH12" s="1397"/>
      <c r="BI12" s="1397"/>
      <c r="BJ12" s="1397"/>
      <c r="BK12" s="1397"/>
      <c r="BL12" s="1397"/>
      <c r="BM12" s="1397"/>
      <c r="BN12" s="1397"/>
      <c r="BO12" s="1397"/>
      <c r="BP12" s="1397"/>
      <c r="BQ12" s="1397"/>
      <c r="BR12" s="1397"/>
      <c r="BS12" s="1397"/>
      <c r="BT12" s="1397"/>
      <c r="BU12" s="1397"/>
      <c r="BV12" s="1397"/>
      <c r="BW12" s="1397"/>
      <c r="BX12" s="1397"/>
      <c r="BY12" s="1397"/>
      <c r="BZ12" s="1397"/>
      <c r="CA12" s="1397"/>
      <c r="CB12" s="1397"/>
      <c r="CC12" s="1397"/>
      <c r="CD12" s="1397"/>
      <c r="CE12" s="1397"/>
      <c r="CF12" s="1397"/>
      <c r="CG12" s="1397"/>
      <c r="CH12" s="1397"/>
      <c r="CI12" s="1397"/>
      <c r="CJ12" s="1397"/>
      <c r="CK12" s="1397"/>
      <c r="CL12" s="1397"/>
      <c r="CM12" s="1019"/>
      <c r="CN12" s="1019"/>
      <c r="CO12" s="1019"/>
      <c r="CP12" s="1019"/>
      <c r="CQ12" s="1019"/>
      <c r="CR12" s="1019"/>
      <c r="CS12" s="1019"/>
      <c r="CT12" s="1019"/>
      <c r="CU12" s="1019"/>
      <c r="CV12" s="1019"/>
      <c r="CW12" s="1019"/>
      <c r="CX12" s="1019"/>
      <c r="CY12" s="1019"/>
      <c r="CZ12" s="1019"/>
      <c r="DA12" s="1019"/>
      <c r="DB12" s="1019"/>
      <c r="DC12" s="1019"/>
      <c r="DD12" s="1019"/>
      <c r="DE12" s="1019"/>
      <c r="DF12" s="1019"/>
      <c r="DG12" s="1019"/>
      <c r="DH12" s="1019"/>
      <c r="DI12" s="1019"/>
      <c r="DJ12" s="1019"/>
      <c r="DK12" s="1019"/>
      <c r="DL12" s="1019"/>
      <c r="DM12" s="1019"/>
      <c r="DN12" s="1019"/>
      <c r="DO12" s="1019"/>
      <c r="DP12" s="1019"/>
      <c r="DQ12" s="1019"/>
      <c r="DR12" s="1019"/>
      <c r="DS12" s="1019"/>
      <c r="DT12" s="1019"/>
      <c r="DU12" s="1019"/>
      <c r="DV12" s="1019"/>
      <c r="DW12" s="1019"/>
      <c r="DX12" s="1019"/>
      <c r="DY12" s="1019"/>
      <c r="DZ12" s="1019"/>
      <c r="EA12" s="1019"/>
      <c r="EB12" s="1019"/>
      <c r="EC12" s="1019"/>
      <c r="ED12" s="1019"/>
      <c r="EE12" s="1019"/>
      <c r="EF12" s="1019"/>
      <c r="EG12" s="1019"/>
      <c r="EH12" s="1019"/>
      <c r="EI12" s="1019"/>
      <c r="EJ12" s="1019"/>
      <c r="EK12" s="1019"/>
      <c r="EL12" s="1019"/>
      <c r="EM12" s="1019"/>
      <c r="EN12" s="1019"/>
      <c r="EO12" s="1019"/>
      <c r="EP12" s="1019"/>
      <c r="EQ12" s="1019"/>
      <c r="ER12" s="1019"/>
      <c r="ES12" s="1019"/>
      <c r="ET12" s="1019"/>
      <c r="EU12" s="1019"/>
      <c r="EV12" s="1019"/>
      <c r="EW12" s="1019"/>
      <c r="EX12" s="1019"/>
      <c r="EY12" s="1019"/>
      <c r="EZ12" s="1019"/>
      <c r="FA12" s="1019"/>
      <c r="FB12" s="1019"/>
      <c r="FC12" s="1019"/>
      <c r="FD12" s="1019"/>
      <c r="FE12" s="1019"/>
      <c r="FF12" s="1019"/>
      <c r="FG12" s="1019"/>
      <c r="FH12" s="1019"/>
      <c r="FI12" s="1019"/>
      <c r="FJ12" s="1019"/>
      <c r="FK12" s="1019"/>
      <c r="FL12" s="1019"/>
      <c r="FM12" s="1019"/>
      <c r="FN12" s="1019"/>
      <c r="FO12" s="1019"/>
      <c r="FP12" s="1019"/>
      <c r="FQ12" s="1019"/>
      <c r="FR12" s="1019"/>
      <c r="FS12" s="1019"/>
      <c r="FT12" s="1019"/>
      <c r="FU12" s="1019"/>
      <c r="FV12" s="1019"/>
      <c r="FW12" s="1019"/>
      <c r="FX12" s="1019"/>
      <c r="FY12" s="1019"/>
      <c r="FZ12" s="1019"/>
      <c r="GA12" s="1019"/>
      <c r="GB12" s="1019"/>
      <c r="GC12" s="1019"/>
      <c r="GD12" s="1019"/>
      <c r="GE12" s="1019"/>
      <c r="GF12" s="1019"/>
      <c r="GG12" s="1019"/>
      <c r="GH12" s="1019"/>
      <c r="GI12" s="1019"/>
      <c r="GJ12" s="1019"/>
      <c r="GK12" s="1019"/>
      <c r="GL12" s="1019"/>
      <c r="GM12" s="1019"/>
      <c r="GN12" s="1019"/>
      <c r="GO12" s="1019"/>
      <c r="GP12" s="1019"/>
      <c r="GQ12" s="1019"/>
      <c r="GR12" s="1019"/>
      <c r="GS12" s="1019"/>
      <c r="GT12" s="1019"/>
      <c r="GU12" s="1019"/>
      <c r="GV12" s="1019"/>
      <c r="GW12" s="1019"/>
      <c r="GX12" s="1019"/>
      <c r="GY12" s="1019"/>
      <c r="GZ12" s="1019"/>
      <c r="HA12" s="1019"/>
      <c r="HB12" s="1019"/>
      <c r="HC12" s="1019"/>
      <c r="HD12" s="1019"/>
      <c r="HE12" s="1019"/>
      <c r="HF12" s="1019"/>
      <c r="HG12" s="1019"/>
      <c r="HH12" s="1019"/>
      <c r="HI12" s="1019"/>
      <c r="HJ12" s="1019"/>
      <c r="HK12" s="1019"/>
      <c r="HL12" s="1019"/>
      <c r="HM12" s="1019"/>
      <c r="HN12" s="1019"/>
      <c r="HO12" s="1019"/>
      <c r="HP12" s="1019"/>
      <c r="HQ12" s="1019"/>
      <c r="HR12" s="1019"/>
      <c r="HS12" s="1019"/>
      <c r="HT12" s="1019"/>
      <c r="HU12" s="1019"/>
      <c r="HV12" s="1019"/>
      <c r="HW12" s="1019"/>
      <c r="HX12" s="1019"/>
      <c r="HY12" s="1019"/>
      <c r="HZ12" s="1019"/>
      <c r="IA12" s="1019"/>
      <c r="IB12" s="1019"/>
      <c r="IC12" s="1019"/>
      <c r="ID12" s="1019"/>
      <c r="IE12" s="1019"/>
      <c r="IF12" s="1019"/>
      <c r="IG12" s="1019"/>
      <c r="IH12" s="1019"/>
      <c r="II12" s="1019"/>
      <c r="IJ12" s="1019"/>
      <c r="IK12" s="1019"/>
      <c r="IL12" s="1019"/>
      <c r="IM12" s="1019"/>
      <c r="IN12" s="1019"/>
      <c r="IO12" s="1019"/>
      <c r="IP12" s="1019"/>
      <c r="IQ12" s="1019"/>
      <c r="IR12" s="1019"/>
      <c r="IS12" s="1019"/>
      <c r="IT12" s="1019"/>
      <c r="IU12" s="1019"/>
      <c r="IV12" s="1019"/>
    </row>
    <row r="13" spans="1:256" s="1789" customFormat="1" ht="17.25">
      <c r="A13" s="1019"/>
      <c r="B13" s="1400"/>
      <c r="C13" s="1397"/>
      <c r="D13" s="1019"/>
      <c r="E13" s="1400"/>
      <c r="F13" s="1397"/>
      <c r="G13" s="1397"/>
      <c r="H13" s="1782" t="s">
        <v>8</v>
      </c>
      <c r="I13" s="1397"/>
      <c r="J13" s="1397"/>
      <c r="K13" s="1397"/>
      <c r="L13" s="1397"/>
      <c r="M13" s="1783"/>
      <c r="N13" s="1397"/>
      <c r="O13" s="1397"/>
      <c r="P13" s="1397"/>
      <c r="Q13" s="1397"/>
      <c r="R13" s="1397"/>
      <c r="S13" s="1397"/>
      <c r="T13" s="1397"/>
      <c r="U13" s="1397"/>
      <c r="V13" s="1397"/>
      <c r="W13" s="1397"/>
      <c r="X13" s="1397"/>
      <c r="Y13" s="1397"/>
      <c r="Z13" s="1397"/>
      <c r="AA13" s="1397"/>
      <c r="AB13" s="1397"/>
      <c r="AC13" s="1397"/>
      <c r="AD13" s="1397"/>
      <c r="AE13" s="1397"/>
      <c r="AF13" s="1397"/>
      <c r="AG13" s="1397"/>
      <c r="AH13" s="1397"/>
      <c r="AI13" s="1397"/>
      <c r="AJ13" s="1397"/>
      <c r="AK13" s="1397"/>
      <c r="AL13" s="1397"/>
      <c r="AM13" s="1397"/>
      <c r="AN13" s="1397"/>
      <c r="AO13" s="1397"/>
      <c r="AP13" s="1397"/>
      <c r="AQ13" s="1397"/>
      <c r="AR13" s="1397"/>
      <c r="AS13" s="1400"/>
      <c r="AT13" s="1401"/>
      <c r="AU13" s="1401"/>
      <c r="AV13" s="1397"/>
      <c r="AW13" s="1397"/>
      <c r="AX13" s="1397"/>
      <c r="AY13" s="1397"/>
      <c r="AZ13" s="1397"/>
      <c r="BA13" s="1397"/>
      <c r="BB13" s="1397"/>
      <c r="BC13" s="1397"/>
      <c r="BD13" s="1397"/>
      <c r="BE13" s="1397"/>
      <c r="BF13" s="1397"/>
      <c r="BG13" s="1397"/>
      <c r="BH13" s="1397"/>
      <c r="BI13" s="1397"/>
      <c r="BJ13" s="1397"/>
      <c r="BK13" s="1397"/>
      <c r="BL13" s="1397"/>
      <c r="BM13" s="1397"/>
      <c r="BN13" s="1397"/>
      <c r="BO13" s="1397"/>
      <c r="BP13" s="1397"/>
      <c r="BQ13" s="1397"/>
      <c r="BR13" s="1397"/>
      <c r="BS13" s="1397"/>
      <c r="BT13" s="1397"/>
      <c r="BU13" s="1397"/>
      <c r="BV13" s="1397"/>
      <c r="BW13" s="1397"/>
      <c r="BX13" s="1397"/>
      <c r="BY13" s="1397"/>
      <c r="BZ13" s="1397"/>
      <c r="CA13" s="1397"/>
      <c r="CB13" s="1397"/>
      <c r="CC13" s="1397"/>
      <c r="CD13" s="1397"/>
      <c r="CE13" s="1397"/>
      <c r="CF13" s="1397"/>
      <c r="CG13" s="1397"/>
      <c r="CH13" s="1397"/>
      <c r="CI13" s="1399"/>
      <c r="CJ13" s="1399"/>
      <c r="CK13" s="1399"/>
      <c r="CL13" s="1399"/>
      <c r="CM13" s="1399"/>
      <c r="CN13" s="1399"/>
      <c r="CO13" s="1399"/>
      <c r="CP13" s="1399"/>
      <c r="CQ13" s="1399"/>
      <c r="CR13" s="1399"/>
      <c r="CS13" s="1399"/>
      <c r="CT13" s="1399"/>
      <c r="CU13" s="1399"/>
      <c r="CV13" s="1399"/>
      <c r="CW13" s="1399"/>
      <c r="CX13" s="1399"/>
      <c r="CY13" s="1399"/>
      <c r="CZ13" s="1399"/>
      <c r="DA13" s="1399"/>
      <c r="DB13" s="1399"/>
      <c r="DC13" s="1399"/>
      <c r="DD13" s="1399"/>
      <c r="DE13" s="1399"/>
      <c r="DF13" s="1399"/>
      <c r="DG13" s="1399"/>
      <c r="DH13" s="1399"/>
      <c r="DI13" s="1399"/>
      <c r="DJ13" s="1399"/>
      <c r="DK13" s="1399"/>
      <c r="DL13" s="1399"/>
      <c r="DM13" s="1399"/>
      <c r="DN13" s="1399"/>
      <c r="DO13" s="1399"/>
      <c r="DP13" s="1399"/>
      <c r="DQ13" s="1399"/>
      <c r="DR13" s="1399"/>
      <c r="DS13" s="1399"/>
      <c r="DT13" s="1399"/>
      <c r="DU13" s="1399"/>
      <c r="DV13" s="1399"/>
      <c r="DW13" s="1399"/>
      <c r="DX13" s="1399"/>
      <c r="DY13" s="1399"/>
      <c r="DZ13" s="1399"/>
      <c r="EA13" s="1399"/>
      <c r="EB13" s="1399"/>
      <c r="EC13" s="1399"/>
      <c r="ED13" s="1399"/>
      <c r="EE13" s="1399"/>
      <c r="EF13" s="1399"/>
      <c r="EG13" s="1399"/>
      <c r="EH13" s="1399"/>
      <c r="EI13" s="1399"/>
      <c r="EJ13" s="1399"/>
      <c r="EK13" s="1399"/>
      <c r="EL13" s="1399"/>
      <c r="EM13" s="1399"/>
      <c r="EN13" s="1399"/>
      <c r="EO13" s="1399"/>
      <c r="EP13" s="1399"/>
      <c r="EQ13" s="1399"/>
      <c r="ER13" s="1399"/>
      <c r="ES13" s="1399"/>
      <c r="ET13" s="1399"/>
      <c r="EU13" s="1399"/>
      <c r="EV13" s="1399"/>
      <c r="EW13" s="1399"/>
      <c r="EX13" s="1399"/>
      <c r="EY13" s="1399"/>
      <c r="EZ13" s="1399"/>
      <c r="FA13" s="1399"/>
      <c r="FB13" s="1399"/>
      <c r="FC13" s="1399"/>
      <c r="FD13" s="1399"/>
      <c r="FE13" s="1399"/>
      <c r="FF13" s="1399"/>
      <c r="FG13" s="1399"/>
      <c r="FH13" s="1399"/>
      <c r="FI13" s="1399"/>
      <c r="FJ13" s="1399"/>
      <c r="FK13" s="1399"/>
      <c r="FL13" s="1399"/>
      <c r="FM13" s="1399"/>
      <c r="FN13" s="1399"/>
      <c r="FO13" s="1399"/>
      <c r="FP13" s="1399"/>
      <c r="FQ13" s="1399"/>
      <c r="FR13" s="1399"/>
      <c r="FS13" s="1399"/>
      <c r="FT13" s="1399"/>
      <c r="FU13" s="1399"/>
      <c r="FV13" s="1399"/>
      <c r="FW13" s="1399"/>
      <c r="FX13" s="1399"/>
      <c r="FY13" s="1399"/>
      <c r="FZ13" s="1399"/>
      <c r="GA13" s="1399"/>
      <c r="GB13" s="1399"/>
      <c r="GC13" s="1399"/>
      <c r="GD13" s="1399"/>
      <c r="GE13" s="1399"/>
      <c r="GF13" s="1399"/>
      <c r="GG13" s="1399"/>
      <c r="GH13" s="1399"/>
      <c r="GI13" s="1399"/>
      <c r="GJ13" s="1399"/>
      <c r="GK13" s="1399"/>
      <c r="GL13" s="1399"/>
      <c r="GM13" s="1399"/>
      <c r="GN13" s="1399"/>
      <c r="GO13" s="1399"/>
      <c r="GP13" s="1399"/>
      <c r="GQ13" s="1399"/>
      <c r="GR13" s="1399"/>
      <c r="GS13" s="1399"/>
      <c r="GT13" s="1399"/>
      <c r="GU13" s="1399"/>
      <c r="GV13" s="1399"/>
      <c r="GW13" s="1399"/>
      <c r="GX13" s="1399"/>
      <c r="GY13" s="1399"/>
      <c r="GZ13" s="1399"/>
      <c r="HA13" s="1399"/>
      <c r="HB13" s="1399"/>
      <c r="HC13" s="1399"/>
      <c r="HD13" s="1399"/>
      <c r="HE13" s="1399"/>
      <c r="HF13" s="1399"/>
      <c r="HG13" s="1399"/>
      <c r="HH13" s="1399"/>
      <c r="HI13" s="1399"/>
      <c r="HJ13" s="1399"/>
      <c r="HK13" s="1399"/>
      <c r="HL13" s="1399"/>
      <c r="HM13" s="1399"/>
      <c r="HN13" s="1399"/>
      <c r="HO13" s="1399"/>
      <c r="HP13" s="1399"/>
      <c r="HQ13" s="1399"/>
      <c r="HR13" s="1399"/>
      <c r="HS13" s="1399"/>
      <c r="HT13" s="1399"/>
      <c r="HU13" s="1399"/>
      <c r="HV13" s="1399"/>
      <c r="HW13" s="1399"/>
      <c r="HX13" s="1399"/>
      <c r="HY13" s="1399"/>
      <c r="HZ13" s="1399"/>
      <c r="IA13" s="1399"/>
      <c r="IB13" s="1399"/>
      <c r="IC13" s="1399"/>
      <c r="ID13" s="1399"/>
      <c r="IE13" s="1399"/>
      <c r="IF13" s="1399"/>
      <c r="IG13" s="1399"/>
      <c r="IH13" s="1399"/>
      <c r="II13" s="1399"/>
      <c r="IJ13" s="1399"/>
      <c r="IK13" s="1399"/>
      <c r="IL13" s="1399"/>
      <c r="IM13" s="1399"/>
      <c r="IN13" s="1399"/>
      <c r="IO13" s="1399"/>
      <c r="IP13" s="1399"/>
      <c r="IQ13" s="1399"/>
      <c r="IR13" s="1399"/>
      <c r="IS13" s="1399"/>
      <c r="IT13" s="1399"/>
      <c r="IU13" s="1399"/>
      <c r="IV13" s="1399"/>
    </row>
    <row r="14" spans="1:256" s="1792" customFormat="1" ht="20.100000000000001" customHeight="1">
      <c r="A14" s="1399"/>
      <c r="B14" s="1783"/>
      <c r="C14" s="1399"/>
      <c r="D14" s="1399"/>
      <c r="E14" s="1399"/>
      <c r="F14" s="1399"/>
      <c r="G14" s="1399"/>
      <c r="H14" s="1399"/>
      <c r="I14" s="1399"/>
      <c r="J14" s="1399"/>
      <c r="K14" s="1399"/>
      <c r="L14" s="1399"/>
      <c r="M14" s="1399"/>
      <c r="N14" s="1399"/>
      <c r="O14" s="1399"/>
      <c r="P14" s="1399"/>
      <c r="Q14" s="1399"/>
      <c r="R14" s="1399"/>
      <c r="S14" s="1399"/>
      <c r="T14" s="1399"/>
      <c r="U14" s="1399"/>
      <c r="V14" s="1399"/>
      <c r="W14" s="1399"/>
      <c r="X14" s="1399"/>
      <c r="Y14" s="1399"/>
      <c r="Z14" s="1399"/>
      <c r="AA14" s="1399"/>
      <c r="AB14" s="1399"/>
      <c r="AC14" s="1399"/>
      <c r="AD14" s="1399"/>
      <c r="AE14" s="1399"/>
      <c r="AF14" s="1399"/>
      <c r="AG14" s="1399"/>
      <c r="AH14" s="1399"/>
      <c r="AI14" s="1399"/>
      <c r="AJ14" s="1399"/>
      <c r="AK14" s="1399"/>
      <c r="AL14" s="1399"/>
      <c r="AM14" s="1399"/>
      <c r="AN14" s="1399"/>
      <c r="AO14" s="1399"/>
      <c r="AP14" s="1399"/>
      <c r="AQ14" s="1399"/>
      <c r="AR14" s="1399"/>
      <c r="AS14" s="1399"/>
      <c r="AT14" s="1790"/>
      <c r="AU14" s="1790"/>
      <c r="AV14" s="1399"/>
      <c r="AW14" s="1399"/>
      <c r="AX14" s="1399"/>
      <c r="AY14" s="1399"/>
      <c r="AZ14" s="1399"/>
      <c r="BA14" s="1399"/>
      <c r="BB14" s="1399"/>
      <c r="BC14" s="1399"/>
      <c r="BD14" s="1399"/>
      <c r="BE14" s="1399"/>
      <c r="BF14" s="1399"/>
      <c r="BG14" s="1399"/>
      <c r="BH14" s="1399"/>
      <c r="BI14" s="1399"/>
      <c r="BJ14" s="1399"/>
      <c r="BK14" s="1399"/>
      <c r="BL14" s="1399"/>
      <c r="BM14" s="1399"/>
      <c r="BN14" s="1399"/>
      <c r="BO14" s="1399"/>
      <c r="BP14" s="1399"/>
      <c r="BQ14" s="1399"/>
      <c r="BR14" s="1399"/>
      <c r="BS14" s="1399"/>
      <c r="BT14" s="1399"/>
      <c r="BU14" s="1399"/>
      <c r="BV14" s="1399"/>
      <c r="BW14" s="1399"/>
      <c r="BX14" s="1399"/>
      <c r="BY14" s="1399"/>
      <c r="BZ14" s="1399"/>
      <c r="CA14" s="1399"/>
      <c r="CB14" s="1399"/>
      <c r="CC14" s="1399"/>
      <c r="CD14" s="1399"/>
      <c r="CE14" s="1399"/>
      <c r="CF14" s="1399"/>
      <c r="CG14" s="1399"/>
      <c r="CH14" s="1399"/>
      <c r="CI14" s="1399"/>
      <c r="CJ14" s="1399"/>
      <c r="CK14" s="1791"/>
      <c r="CL14" s="1791"/>
      <c r="CM14" s="1791"/>
      <c r="CN14" s="1791"/>
      <c r="CO14" s="1791"/>
      <c r="CP14" s="1791"/>
      <c r="CQ14" s="1791"/>
      <c r="CR14" s="1791"/>
      <c r="CS14" s="1791"/>
      <c r="CT14" s="1791"/>
      <c r="CU14" s="1791"/>
      <c r="CV14" s="1791"/>
      <c r="CW14" s="1791"/>
      <c r="CX14" s="1791"/>
      <c r="CY14" s="1791"/>
      <c r="CZ14" s="1791"/>
      <c r="DA14" s="1791"/>
      <c r="DB14" s="1791"/>
      <c r="DC14" s="1791"/>
      <c r="DD14" s="1791"/>
      <c r="DE14" s="1791"/>
      <c r="DF14" s="1791"/>
      <c r="DG14" s="1791"/>
      <c r="DH14" s="1791"/>
      <c r="DI14" s="1791"/>
      <c r="DJ14" s="1791"/>
      <c r="DK14" s="1791"/>
      <c r="DL14" s="1791"/>
      <c r="DM14" s="1791"/>
      <c r="DN14" s="1791"/>
      <c r="DO14" s="1791"/>
      <c r="DP14" s="1791"/>
      <c r="DQ14" s="1791"/>
      <c r="DR14" s="1791"/>
      <c r="DS14" s="1791"/>
      <c r="DT14" s="1791"/>
      <c r="DU14" s="1791"/>
      <c r="DV14" s="1791"/>
      <c r="DW14" s="1791"/>
      <c r="DX14" s="1791"/>
      <c r="DY14" s="1791"/>
      <c r="DZ14" s="1791"/>
      <c r="EA14" s="1791"/>
      <c r="EB14" s="1791"/>
      <c r="EC14" s="1791"/>
      <c r="ED14" s="1791"/>
      <c r="EE14" s="1791"/>
      <c r="EF14" s="1791"/>
      <c r="EG14" s="1791"/>
      <c r="EH14" s="1791"/>
      <c r="EI14" s="1791"/>
      <c r="EJ14" s="1791"/>
      <c r="EK14" s="1791"/>
      <c r="EL14" s="1791"/>
      <c r="EM14" s="1791"/>
      <c r="EN14" s="1791"/>
      <c r="EO14" s="1791"/>
      <c r="EP14" s="1791"/>
      <c r="EQ14" s="1791"/>
      <c r="ER14" s="1791"/>
      <c r="ES14" s="1791"/>
      <c r="ET14" s="1791"/>
      <c r="EU14" s="1791"/>
      <c r="EV14" s="1791"/>
      <c r="EW14" s="1791"/>
      <c r="EX14" s="1791"/>
      <c r="EY14" s="1791"/>
      <c r="EZ14" s="1791"/>
      <c r="FA14" s="1791"/>
      <c r="FB14" s="1791"/>
      <c r="FC14" s="1791"/>
      <c r="FD14" s="1791"/>
      <c r="FE14" s="1791"/>
      <c r="FF14" s="1791"/>
      <c r="FG14" s="1791"/>
      <c r="FH14" s="1791"/>
      <c r="FI14" s="1791"/>
      <c r="FJ14" s="1791"/>
      <c r="FK14" s="1791"/>
      <c r="FL14" s="1791"/>
      <c r="FM14" s="1791"/>
      <c r="FN14" s="1791"/>
      <c r="FO14" s="1791"/>
      <c r="FP14" s="1791"/>
      <c r="FQ14" s="1791"/>
      <c r="FR14" s="1791"/>
      <c r="FS14" s="1791"/>
      <c r="FT14" s="1791"/>
      <c r="FU14" s="1791"/>
      <c r="FV14" s="1791"/>
      <c r="FW14" s="1791"/>
      <c r="FX14" s="1791"/>
      <c r="FY14" s="1791"/>
      <c r="FZ14" s="1791"/>
      <c r="GA14" s="1791"/>
      <c r="GB14" s="1791"/>
      <c r="GC14" s="1791"/>
      <c r="GD14" s="1791"/>
      <c r="GE14" s="1791"/>
      <c r="GF14" s="1791"/>
      <c r="GG14" s="1791"/>
      <c r="GH14" s="1791"/>
      <c r="GI14" s="1791"/>
      <c r="GJ14" s="1791"/>
      <c r="GK14" s="1791"/>
      <c r="GL14" s="1791"/>
      <c r="GM14" s="1791"/>
      <c r="GN14" s="1791"/>
      <c r="GO14" s="1791"/>
      <c r="GP14" s="1791"/>
      <c r="GQ14" s="1791"/>
      <c r="GR14" s="1791"/>
      <c r="GS14" s="1791"/>
      <c r="GT14" s="1791"/>
      <c r="GU14" s="1791"/>
      <c r="GV14" s="1791"/>
      <c r="GW14" s="1791"/>
      <c r="GX14" s="1791"/>
      <c r="GY14" s="1791"/>
      <c r="GZ14" s="1791"/>
      <c r="HA14" s="1791"/>
      <c r="HB14" s="1791"/>
      <c r="HC14" s="1791"/>
      <c r="HD14" s="1791"/>
      <c r="HE14" s="1791"/>
      <c r="HF14" s="1791"/>
      <c r="HG14" s="1791"/>
      <c r="HH14" s="1791"/>
      <c r="HI14" s="1791"/>
      <c r="HJ14" s="1791"/>
      <c r="HK14" s="1791"/>
      <c r="HL14" s="1791"/>
      <c r="HM14" s="1791"/>
      <c r="HN14" s="1791"/>
      <c r="HO14" s="1791"/>
      <c r="HP14" s="1791"/>
      <c r="HQ14" s="1791"/>
      <c r="HR14" s="1791"/>
      <c r="HS14" s="1791"/>
      <c r="HT14" s="1791"/>
      <c r="HU14" s="1791"/>
      <c r="HV14" s="1791"/>
      <c r="HW14" s="1791"/>
      <c r="HX14" s="1791"/>
      <c r="HY14" s="1791"/>
      <c r="HZ14" s="1791"/>
      <c r="IA14" s="1791"/>
      <c r="IB14" s="1791"/>
      <c r="IC14" s="1791"/>
      <c r="ID14" s="1791"/>
      <c r="IE14" s="1791"/>
      <c r="IF14" s="1791"/>
      <c r="IG14" s="1791"/>
      <c r="IH14" s="1791"/>
      <c r="II14" s="1791"/>
      <c r="IJ14" s="1791"/>
      <c r="IK14" s="1791"/>
      <c r="IL14" s="1791"/>
      <c r="IM14" s="1791"/>
      <c r="IN14" s="1791"/>
      <c r="IO14" s="1791"/>
      <c r="IP14" s="1791"/>
      <c r="IQ14" s="1791"/>
      <c r="IR14" s="1791"/>
      <c r="IS14" s="1791"/>
      <c r="IT14" s="1791"/>
      <c r="IU14" s="1791"/>
      <c r="IV14" s="1791"/>
    </row>
    <row r="15" spans="1:256" s="1789" customFormat="1" ht="20.100000000000001" customHeight="1">
      <c r="A15" s="1791"/>
      <c r="B15" s="1783"/>
      <c r="C15" s="1399"/>
      <c r="D15" s="1399"/>
      <c r="E15" s="1791"/>
      <c r="F15" s="1399"/>
      <c r="G15" s="1399"/>
      <c r="H15" s="1399"/>
      <c r="I15" s="1399"/>
      <c r="J15" s="1399"/>
      <c r="K15" s="1399"/>
      <c r="L15" s="1399"/>
      <c r="M15" s="1399"/>
      <c r="N15" s="1399"/>
      <c r="O15" s="1783" t="s">
        <v>17</v>
      </c>
      <c r="P15" s="1399"/>
      <c r="Q15" s="1783"/>
      <c r="R15" s="1399"/>
      <c r="S15" s="1399"/>
      <c r="T15" s="1399"/>
      <c r="U15" s="1399"/>
      <c r="V15" s="1399"/>
      <c r="W15" s="1399"/>
      <c r="X15" s="1399"/>
      <c r="Y15" s="1399"/>
      <c r="Z15" s="1399"/>
      <c r="AA15" s="1399"/>
      <c r="AB15" s="1399"/>
      <c r="AC15" s="1399"/>
      <c r="AD15" s="1399"/>
      <c r="AE15" s="1399"/>
      <c r="AF15" s="1399"/>
      <c r="AG15" s="1399"/>
      <c r="AH15" s="1399"/>
      <c r="AI15" s="1399"/>
      <c r="AJ15" s="1399"/>
      <c r="AK15" s="1399"/>
      <c r="AL15" s="1399"/>
      <c r="AM15" s="1399"/>
      <c r="AN15" s="1399"/>
      <c r="AO15" s="1399"/>
      <c r="AP15" s="1791"/>
      <c r="AQ15" s="1399"/>
      <c r="AR15" s="1399"/>
      <c r="AS15" s="1783" t="s">
        <v>18</v>
      </c>
      <c r="AT15" s="1793"/>
      <c r="AU15" s="1790"/>
      <c r="AV15" s="1399"/>
      <c r="AW15" s="1399"/>
      <c r="AX15" s="1399"/>
      <c r="AY15" s="1399"/>
      <c r="AZ15" s="1399"/>
      <c r="BA15" s="1399"/>
      <c r="BB15" s="1399"/>
      <c r="BC15" s="1399"/>
      <c r="BD15" s="1399"/>
      <c r="BE15" s="1399"/>
      <c r="BF15" s="1399"/>
      <c r="BG15" s="1399"/>
      <c r="BH15" s="1399"/>
      <c r="BI15" s="1399"/>
      <c r="BJ15" s="1399"/>
      <c r="BK15" s="1399"/>
      <c r="BL15" s="1399"/>
      <c r="BM15" s="1399"/>
      <c r="BN15" s="1399"/>
      <c r="BO15" s="1399"/>
      <c r="BP15" s="1399"/>
      <c r="BQ15" s="1399"/>
      <c r="BR15" s="1399"/>
      <c r="BS15" s="1399"/>
      <c r="BT15" s="1399"/>
      <c r="BU15" s="1399"/>
      <c r="BV15" s="1399"/>
      <c r="BW15" s="1399"/>
      <c r="BX15" s="1399"/>
      <c r="BY15" s="1399"/>
      <c r="BZ15" s="1399"/>
      <c r="CA15" s="1399"/>
      <c r="CB15" s="1399"/>
      <c r="CC15" s="1399"/>
      <c r="CD15" s="1399"/>
      <c r="CE15" s="1399"/>
      <c r="CF15" s="1399"/>
      <c r="CG15" s="1399"/>
      <c r="CH15" s="1399"/>
      <c r="CI15" s="1399"/>
      <c r="CJ15" s="1399"/>
      <c r="CK15" s="1399"/>
      <c r="CL15" s="1399"/>
      <c r="CM15" s="1399"/>
      <c r="CN15" s="1399"/>
      <c r="CO15" s="1399"/>
      <c r="CP15" s="1399"/>
      <c r="CQ15" s="1399"/>
      <c r="CR15" s="1399"/>
      <c r="CS15" s="1399"/>
      <c r="CT15" s="1399"/>
      <c r="CU15" s="1399"/>
      <c r="CV15" s="1399"/>
      <c r="CW15" s="1399"/>
      <c r="CX15" s="1399"/>
      <c r="CY15" s="1399"/>
      <c r="CZ15" s="1399"/>
      <c r="DA15" s="1399"/>
      <c r="DB15" s="1399"/>
      <c r="DC15" s="1399"/>
      <c r="DD15" s="1399"/>
      <c r="DE15" s="1399"/>
      <c r="DF15" s="1399"/>
      <c r="DG15" s="1399"/>
      <c r="DH15" s="1399"/>
      <c r="DI15" s="1399"/>
      <c r="DJ15" s="1399"/>
      <c r="DK15" s="1399"/>
      <c r="DL15" s="1399"/>
      <c r="DM15" s="1399"/>
      <c r="DN15" s="1399"/>
      <c r="DO15" s="1399"/>
      <c r="DP15" s="1399"/>
      <c r="DQ15" s="1399"/>
      <c r="DR15" s="1399"/>
      <c r="DS15" s="1399"/>
      <c r="DT15" s="1399"/>
      <c r="DU15" s="1399"/>
      <c r="DV15" s="1399"/>
      <c r="DW15" s="1399"/>
      <c r="DX15" s="1399"/>
      <c r="DY15" s="1399"/>
      <c r="DZ15" s="1399"/>
      <c r="EA15" s="1399"/>
      <c r="EB15" s="1399"/>
      <c r="EC15" s="1399"/>
      <c r="ED15" s="1399"/>
      <c r="EE15" s="1399"/>
      <c r="EF15" s="1399"/>
      <c r="EG15" s="1399"/>
      <c r="EH15" s="1399"/>
      <c r="EI15" s="1399"/>
      <c r="EJ15" s="1399"/>
      <c r="EK15" s="1399"/>
      <c r="EL15" s="1399"/>
      <c r="EM15" s="1399"/>
      <c r="EN15" s="1399"/>
      <c r="EO15" s="1399"/>
      <c r="EP15" s="1399"/>
      <c r="EQ15" s="1399"/>
      <c r="ER15" s="1399"/>
      <c r="ES15" s="1399"/>
      <c r="ET15" s="1399"/>
      <c r="EU15" s="1399"/>
      <c r="EV15" s="1399"/>
      <c r="EW15" s="1399"/>
      <c r="EX15" s="1399"/>
      <c r="EY15" s="1399"/>
      <c r="EZ15" s="1399"/>
      <c r="FA15" s="1399"/>
      <c r="FB15" s="1399"/>
      <c r="FC15" s="1399"/>
      <c r="FD15" s="1399"/>
      <c r="FE15" s="1399"/>
      <c r="FF15" s="1399"/>
      <c r="FG15" s="1399"/>
      <c r="FH15" s="1399"/>
      <c r="FI15" s="1399"/>
      <c r="FJ15" s="1399"/>
      <c r="FK15" s="1399"/>
      <c r="FL15" s="1399"/>
      <c r="FM15" s="1399"/>
      <c r="FN15" s="1399"/>
      <c r="FO15" s="1399"/>
      <c r="FP15" s="1399"/>
      <c r="FQ15" s="1399"/>
      <c r="FR15" s="1399"/>
      <c r="FS15" s="1399"/>
      <c r="FT15" s="1399"/>
      <c r="FU15" s="1399"/>
      <c r="FV15" s="1399"/>
      <c r="FW15" s="1399"/>
      <c r="FX15" s="1399"/>
      <c r="FY15" s="1399"/>
      <c r="FZ15" s="1399"/>
      <c r="GA15" s="1399"/>
      <c r="GB15" s="1399"/>
      <c r="GC15" s="1399"/>
      <c r="GD15" s="1399"/>
      <c r="GE15" s="1399"/>
      <c r="GF15" s="1399"/>
      <c r="GG15" s="1399"/>
      <c r="GH15" s="1399"/>
      <c r="GI15" s="1399"/>
      <c r="GJ15" s="1399"/>
      <c r="GK15" s="1399"/>
      <c r="GL15" s="1399"/>
      <c r="GM15" s="1399"/>
      <c r="GN15" s="1399"/>
      <c r="GO15" s="1399"/>
      <c r="GP15" s="1399"/>
      <c r="GQ15" s="1399"/>
      <c r="GR15" s="1399"/>
      <c r="GS15" s="1399"/>
      <c r="GT15" s="1399"/>
      <c r="GU15" s="1399"/>
      <c r="GV15" s="1399"/>
      <c r="GW15" s="1399"/>
      <c r="GX15" s="1399"/>
      <c r="GY15" s="1399"/>
      <c r="GZ15" s="1399"/>
      <c r="HA15" s="1399"/>
      <c r="HB15" s="1399"/>
      <c r="HC15" s="1399"/>
      <c r="HD15" s="1399"/>
      <c r="HE15" s="1399"/>
      <c r="HF15" s="1399"/>
      <c r="HG15" s="1399"/>
      <c r="HH15" s="1399"/>
      <c r="HI15" s="1399"/>
      <c r="HJ15" s="1399"/>
      <c r="HK15" s="1399"/>
      <c r="HL15" s="1399"/>
      <c r="HM15" s="1399"/>
      <c r="HN15" s="1399"/>
      <c r="HO15" s="1399"/>
      <c r="HP15" s="1399"/>
      <c r="HQ15" s="1399"/>
      <c r="HR15" s="1399"/>
      <c r="HS15" s="1399"/>
      <c r="HT15" s="1399"/>
      <c r="HU15" s="1399"/>
      <c r="HV15" s="1399"/>
      <c r="HW15" s="1399"/>
      <c r="HX15" s="1399"/>
      <c r="HY15" s="1399"/>
      <c r="HZ15" s="1399"/>
      <c r="IA15" s="1399"/>
      <c r="IB15" s="1399"/>
      <c r="IC15" s="1399"/>
      <c r="ID15" s="1399"/>
      <c r="IE15" s="1399"/>
      <c r="IF15" s="1399"/>
      <c r="IG15" s="1399"/>
      <c r="IH15" s="1399"/>
      <c r="II15" s="1399"/>
      <c r="IJ15" s="1399"/>
      <c r="IK15" s="1399"/>
      <c r="IL15" s="1399"/>
      <c r="IM15" s="1399"/>
      <c r="IN15" s="1399"/>
      <c r="IO15" s="1399"/>
      <c r="IP15" s="1399"/>
      <c r="IQ15" s="1399"/>
      <c r="IR15" s="1399"/>
      <c r="IS15" s="1399"/>
      <c r="IT15" s="1399"/>
      <c r="IU15" s="1399"/>
      <c r="IV15" s="1399"/>
    </row>
    <row r="16" spans="1:256" s="1789" customFormat="1" ht="20.100000000000001" customHeight="1">
      <c r="A16" s="1399"/>
      <c r="B16" s="1783"/>
      <c r="C16" s="1399"/>
      <c r="D16" s="1399"/>
      <c r="E16" s="1399"/>
      <c r="F16" s="1399"/>
      <c r="G16" s="1399"/>
      <c r="H16" s="1399"/>
      <c r="I16" s="1399"/>
      <c r="J16" s="1399"/>
      <c r="K16" s="1399"/>
      <c r="L16" s="1399"/>
      <c r="M16" s="1399"/>
      <c r="N16" s="1399"/>
      <c r="O16" s="1783" t="s">
        <v>19</v>
      </c>
      <c r="P16" s="1399"/>
      <c r="Q16" s="1783"/>
      <c r="R16" s="1399"/>
      <c r="S16" s="1399"/>
      <c r="T16" s="1399"/>
      <c r="U16" s="1399"/>
      <c r="V16" s="1399"/>
      <c r="W16" s="1399"/>
      <c r="X16" s="1399"/>
      <c r="Y16" s="1399"/>
      <c r="Z16" s="1399"/>
      <c r="AA16" s="1399"/>
      <c r="AB16" s="1399"/>
      <c r="AC16" s="1399"/>
      <c r="AD16" s="1399"/>
      <c r="AE16" s="1399"/>
      <c r="AF16" s="1399"/>
      <c r="AG16" s="1399"/>
      <c r="AH16" s="1399"/>
      <c r="AI16" s="1399"/>
      <c r="AJ16" s="1399"/>
      <c r="AK16" s="1399"/>
      <c r="AL16" s="1399"/>
      <c r="AM16" s="1399"/>
      <c r="AN16" s="1399"/>
      <c r="AO16" s="1399"/>
      <c r="AP16" s="1399"/>
      <c r="AQ16" s="1399"/>
      <c r="AR16" s="1399"/>
      <c r="AS16" s="1783" t="s">
        <v>20</v>
      </c>
      <c r="AT16" s="1790"/>
      <c r="AU16" s="1790"/>
      <c r="AV16" s="1399"/>
      <c r="AW16" s="1399"/>
      <c r="AX16" s="1786"/>
      <c r="AY16" s="1786"/>
      <c r="AZ16" s="1399"/>
      <c r="BA16" s="1399"/>
      <c r="BB16" s="1399"/>
      <c r="BC16" s="1399"/>
      <c r="BD16" s="1399"/>
      <c r="BE16" s="1399"/>
      <c r="BF16" s="1399"/>
      <c r="BG16" s="1399"/>
      <c r="BH16" s="1399"/>
      <c r="BI16" s="1399"/>
      <c r="BJ16" s="1399"/>
      <c r="BK16" s="1399"/>
      <c r="BL16" s="1399"/>
      <c r="BM16" s="1399"/>
      <c r="BN16" s="1399"/>
      <c r="BO16" s="1399"/>
      <c r="BP16" s="1399"/>
      <c r="BQ16" s="1399"/>
      <c r="BR16" s="1399"/>
      <c r="BS16" s="1399"/>
      <c r="BT16" s="1399"/>
      <c r="BU16" s="1399"/>
      <c r="BV16" s="1399"/>
      <c r="BW16" s="1399"/>
      <c r="BX16" s="1399"/>
      <c r="BY16" s="1399"/>
      <c r="BZ16" s="1399"/>
      <c r="CA16" s="1399"/>
      <c r="CB16" s="1399"/>
      <c r="CC16" s="1399"/>
      <c r="CD16" s="1399"/>
      <c r="CE16" s="1399"/>
      <c r="CF16" s="1399"/>
      <c r="CG16" s="1399"/>
      <c r="CH16" s="1399"/>
      <c r="CI16" s="1399"/>
      <c r="CJ16" s="1399"/>
      <c r="CK16" s="1399"/>
      <c r="CL16" s="1399"/>
      <c r="CM16" s="1399"/>
      <c r="CN16" s="1399"/>
      <c r="CO16" s="1399"/>
      <c r="CP16" s="1399"/>
      <c r="CQ16" s="1399"/>
      <c r="CR16" s="1399"/>
      <c r="CS16" s="1399"/>
      <c r="CT16" s="1399"/>
      <c r="CU16" s="1399"/>
      <c r="CV16" s="1399"/>
      <c r="CW16" s="1399"/>
      <c r="CX16" s="1399"/>
      <c r="CY16" s="1399"/>
      <c r="CZ16" s="1399"/>
      <c r="DA16" s="1399"/>
      <c r="DB16" s="1399"/>
      <c r="DC16" s="1399"/>
      <c r="DD16" s="1399"/>
      <c r="DE16" s="1399"/>
      <c r="DF16" s="1399"/>
      <c r="DG16" s="1399"/>
      <c r="DH16" s="1399"/>
      <c r="DI16" s="1399"/>
      <c r="DJ16" s="1399"/>
      <c r="DK16" s="1399"/>
      <c r="DL16" s="1399"/>
      <c r="DM16" s="1399"/>
      <c r="DN16" s="1399"/>
      <c r="DO16" s="1399"/>
      <c r="DP16" s="1399"/>
      <c r="DQ16" s="1399"/>
      <c r="DR16" s="1399"/>
      <c r="DS16" s="1399"/>
      <c r="DT16" s="1399"/>
      <c r="DU16" s="1399"/>
      <c r="DV16" s="1399"/>
      <c r="DW16" s="1399"/>
      <c r="DX16" s="1399"/>
      <c r="DY16" s="1399"/>
      <c r="DZ16" s="1399"/>
      <c r="EA16" s="1399"/>
      <c r="EB16" s="1399"/>
      <c r="EC16" s="1399"/>
      <c r="ED16" s="1399"/>
      <c r="EE16" s="1399"/>
      <c r="EF16" s="1399"/>
      <c r="EG16" s="1399"/>
      <c r="EH16" s="1399"/>
      <c r="EI16" s="1399"/>
      <c r="EJ16" s="1399"/>
      <c r="EK16" s="1399"/>
      <c r="EL16" s="1399"/>
      <c r="EM16" s="1399"/>
      <c r="EN16" s="1399"/>
      <c r="EO16" s="1399"/>
      <c r="EP16" s="1399"/>
      <c r="EQ16" s="1399"/>
      <c r="ER16" s="1399"/>
      <c r="ES16" s="1399"/>
      <c r="ET16" s="1399"/>
      <c r="EU16" s="1399"/>
      <c r="EV16" s="1399"/>
      <c r="EW16" s="1399"/>
      <c r="EX16" s="1399"/>
      <c r="EY16" s="1399"/>
      <c r="EZ16" s="1399"/>
      <c r="FA16" s="1399"/>
      <c r="FB16" s="1399"/>
      <c r="FC16" s="1399"/>
      <c r="FD16" s="1399"/>
      <c r="FE16" s="1399"/>
      <c r="FF16" s="1399"/>
      <c r="FG16" s="1399"/>
      <c r="FH16" s="1399"/>
      <c r="FI16" s="1399"/>
      <c r="FJ16" s="1399"/>
      <c r="FK16" s="1399"/>
      <c r="FL16" s="1399"/>
      <c r="FM16" s="1399"/>
      <c r="FN16" s="1399"/>
      <c r="FO16" s="1399"/>
      <c r="FP16" s="1399"/>
      <c r="FQ16" s="1399"/>
      <c r="FR16" s="1399"/>
      <c r="FS16" s="1399"/>
      <c r="FT16" s="1399"/>
      <c r="FU16" s="1399"/>
      <c r="FV16" s="1399"/>
      <c r="FW16" s="1399"/>
      <c r="FX16" s="1399"/>
      <c r="FY16" s="1399"/>
      <c r="FZ16" s="1399"/>
      <c r="GA16" s="1399"/>
      <c r="GB16" s="1399"/>
      <c r="GC16" s="1399"/>
      <c r="GD16" s="1399"/>
      <c r="GE16" s="1399"/>
      <c r="GF16" s="1399"/>
      <c r="GG16" s="1399"/>
      <c r="GH16" s="1399"/>
      <c r="GI16" s="1399"/>
      <c r="GJ16" s="1399"/>
      <c r="GK16" s="1399"/>
      <c r="GL16" s="1399"/>
      <c r="GM16" s="1399"/>
      <c r="GN16" s="1399"/>
      <c r="GO16" s="1399"/>
      <c r="GP16" s="1399"/>
      <c r="GQ16" s="1399"/>
      <c r="GR16" s="1399"/>
      <c r="GS16" s="1399"/>
      <c r="GT16" s="1399"/>
      <c r="GU16" s="1399"/>
      <c r="GV16" s="1399"/>
      <c r="GW16" s="1399"/>
      <c r="GX16" s="1399"/>
      <c r="GY16" s="1399"/>
      <c r="GZ16" s="1399"/>
      <c r="HA16" s="1399"/>
      <c r="HB16" s="1399"/>
      <c r="HC16" s="1399"/>
      <c r="HD16" s="1399"/>
      <c r="HE16" s="1399"/>
      <c r="HF16" s="1399"/>
      <c r="HG16" s="1399"/>
      <c r="HH16" s="1399"/>
      <c r="HI16" s="1399"/>
      <c r="HJ16" s="1399"/>
      <c r="HK16" s="1399"/>
      <c r="HL16" s="1399"/>
      <c r="HM16" s="1399"/>
      <c r="HN16" s="1399"/>
      <c r="HO16" s="1399"/>
      <c r="HP16" s="1399"/>
      <c r="HQ16" s="1399"/>
      <c r="HR16" s="1399"/>
      <c r="HS16" s="1399"/>
      <c r="HT16" s="1399"/>
      <c r="HU16" s="1399"/>
      <c r="HV16" s="1399"/>
      <c r="HW16" s="1399"/>
      <c r="HX16" s="1399"/>
      <c r="HY16" s="1399"/>
      <c r="HZ16" s="1399"/>
      <c r="IA16" s="1399"/>
      <c r="IB16" s="1399"/>
      <c r="IC16" s="1399"/>
      <c r="ID16" s="1399"/>
      <c r="IE16" s="1399"/>
      <c r="IF16" s="1399"/>
      <c r="IG16" s="1399"/>
      <c r="IH16" s="1399"/>
      <c r="II16" s="1399"/>
      <c r="IJ16" s="1399"/>
      <c r="IK16" s="1399"/>
      <c r="IL16" s="1399"/>
      <c r="IM16" s="1399"/>
      <c r="IN16" s="1399"/>
      <c r="IO16" s="1399"/>
      <c r="IP16" s="1399"/>
      <c r="IQ16" s="1399"/>
      <c r="IR16" s="1399"/>
      <c r="IS16" s="1399"/>
      <c r="IT16" s="1399"/>
      <c r="IU16" s="1399"/>
      <c r="IV16" s="1399"/>
    </row>
    <row r="17" spans="1:256" s="1789" customFormat="1" ht="20.100000000000001" customHeight="1">
      <c r="A17" s="1399"/>
      <c r="B17" s="1783"/>
      <c r="C17" s="1399"/>
      <c r="D17" s="1399"/>
      <c r="E17" s="1399"/>
      <c r="F17" s="1399"/>
      <c r="G17" s="1399"/>
      <c r="H17" s="1399"/>
      <c r="I17" s="1399"/>
      <c r="J17" s="1399"/>
      <c r="K17" s="1399"/>
      <c r="L17" s="1399"/>
      <c r="M17" s="1399"/>
      <c r="N17" s="1399"/>
      <c r="O17" s="1783" t="s">
        <v>21</v>
      </c>
      <c r="P17" s="1399"/>
      <c r="Q17" s="1783"/>
      <c r="R17" s="1399"/>
      <c r="S17" s="1399"/>
      <c r="T17" s="1399"/>
      <c r="U17" s="1399"/>
      <c r="V17" s="1399"/>
      <c r="W17" s="1399"/>
      <c r="X17" s="1399"/>
      <c r="Y17" s="1399"/>
      <c r="Z17" s="1399"/>
      <c r="AA17" s="1399"/>
      <c r="AB17" s="1399"/>
      <c r="AC17" s="1399"/>
      <c r="AD17" s="1399"/>
      <c r="AE17" s="1399"/>
      <c r="AF17" s="1399"/>
      <c r="AG17" s="1399"/>
      <c r="AH17" s="1399"/>
      <c r="AI17" s="1399"/>
      <c r="AJ17" s="1399"/>
      <c r="AK17" s="1399"/>
      <c r="AL17" s="1399"/>
      <c r="AM17" s="1399"/>
      <c r="AN17" s="1399"/>
      <c r="AO17" s="1399"/>
      <c r="AP17" s="1399"/>
      <c r="AQ17" s="1399"/>
      <c r="AR17" s="1399"/>
      <c r="AS17" s="1783" t="s">
        <v>22</v>
      </c>
      <c r="AT17" s="1399"/>
      <c r="AU17" s="1790"/>
      <c r="AV17" s="1399"/>
      <c r="AW17" s="1399"/>
      <c r="AX17" s="1399"/>
      <c r="AY17" s="1399"/>
      <c r="AZ17" s="1399"/>
      <c r="BA17" s="1399"/>
      <c r="BB17" s="1399"/>
      <c r="BC17" s="1399"/>
      <c r="BD17" s="1399"/>
      <c r="BE17" s="1399"/>
      <c r="BF17" s="1399"/>
      <c r="BG17" s="1399"/>
      <c r="BH17" s="1399"/>
      <c r="BI17" s="1399"/>
      <c r="BJ17" s="1399"/>
      <c r="BK17" s="1399"/>
      <c r="BL17" s="1399"/>
      <c r="BM17" s="1399"/>
      <c r="BN17" s="1399"/>
      <c r="BO17" s="1399"/>
      <c r="BP17" s="1399"/>
      <c r="BQ17" s="1399"/>
      <c r="BR17" s="1399"/>
      <c r="BS17" s="1399"/>
      <c r="BT17" s="1399"/>
      <c r="BU17" s="1399"/>
      <c r="BV17" s="1399"/>
      <c r="BW17" s="1399"/>
      <c r="BX17" s="1399"/>
      <c r="BY17" s="1399"/>
      <c r="BZ17" s="1399"/>
      <c r="CA17" s="1399"/>
      <c r="CB17" s="1399"/>
      <c r="CC17" s="1399"/>
      <c r="CD17" s="1399"/>
      <c r="CE17" s="1399"/>
      <c r="CF17" s="1399"/>
      <c r="CG17" s="1399"/>
      <c r="CH17" s="1399"/>
      <c r="CI17" s="1399"/>
      <c r="CJ17" s="1399"/>
      <c r="CK17" s="1399"/>
      <c r="CL17" s="1399"/>
      <c r="CM17" s="1399"/>
      <c r="CN17" s="1399"/>
      <c r="CO17" s="1399"/>
      <c r="CP17" s="1399"/>
      <c r="CQ17" s="1399"/>
      <c r="CR17" s="1399"/>
      <c r="CS17" s="1399"/>
      <c r="CT17" s="1399"/>
      <c r="CU17" s="1399"/>
      <c r="CV17" s="1399"/>
      <c r="CW17" s="1399"/>
      <c r="CX17" s="1399"/>
      <c r="CY17" s="1399"/>
      <c r="CZ17" s="1399"/>
      <c r="DA17" s="1399"/>
      <c r="DB17" s="1399"/>
      <c r="DC17" s="1399"/>
      <c r="DD17" s="1399"/>
      <c r="DE17" s="1399"/>
      <c r="DF17" s="1399"/>
      <c r="DG17" s="1399"/>
      <c r="DH17" s="1399"/>
      <c r="DI17" s="1399"/>
      <c r="DJ17" s="1399"/>
      <c r="DK17" s="1399"/>
      <c r="DL17" s="1399"/>
      <c r="DM17" s="1399"/>
      <c r="DN17" s="1399"/>
      <c r="DO17" s="1399"/>
      <c r="DP17" s="1399"/>
      <c r="DQ17" s="1399"/>
      <c r="DR17" s="1399"/>
      <c r="DS17" s="1399"/>
      <c r="DT17" s="1399"/>
      <c r="DU17" s="1399"/>
      <c r="DV17" s="1399"/>
      <c r="DW17" s="1399"/>
      <c r="DX17" s="1399"/>
      <c r="DY17" s="1399"/>
      <c r="DZ17" s="1399"/>
      <c r="EA17" s="1399"/>
      <c r="EB17" s="1399"/>
      <c r="EC17" s="1399"/>
      <c r="ED17" s="1399"/>
      <c r="EE17" s="1399"/>
      <c r="EF17" s="1399"/>
      <c r="EG17" s="1399"/>
      <c r="EH17" s="1399"/>
      <c r="EI17" s="1399"/>
      <c r="EJ17" s="1399"/>
      <c r="EK17" s="1399"/>
      <c r="EL17" s="1399"/>
      <c r="EM17" s="1399"/>
      <c r="EN17" s="1399"/>
      <c r="EO17" s="1399"/>
      <c r="EP17" s="1399"/>
      <c r="EQ17" s="1399"/>
      <c r="ER17" s="1399"/>
      <c r="ES17" s="1399"/>
      <c r="ET17" s="1399"/>
      <c r="EU17" s="1399"/>
      <c r="EV17" s="1399"/>
      <c r="EW17" s="1399"/>
      <c r="EX17" s="1399"/>
      <c r="EY17" s="1399"/>
      <c r="EZ17" s="1399"/>
      <c r="FA17" s="1399"/>
      <c r="FB17" s="1399"/>
      <c r="FC17" s="1399"/>
      <c r="FD17" s="1399"/>
      <c r="FE17" s="1399"/>
      <c r="FF17" s="1399"/>
      <c r="FG17" s="1399"/>
      <c r="FH17" s="1399"/>
      <c r="FI17" s="1399"/>
      <c r="FJ17" s="1399"/>
      <c r="FK17" s="1399"/>
      <c r="FL17" s="1399"/>
      <c r="FM17" s="1399"/>
      <c r="FN17" s="1399"/>
      <c r="FO17" s="1399"/>
      <c r="FP17" s="1399"/>
      <c r="FQ17" s="1399"/>
      <c r="FR17" s="1399"/>
      <c r="FS17" s="1399"/>
      <c r="FT17" s="1399"/>
      <c r="FU17" s="1399"/>
      <c r="FV17" s="1399"/>
      <c r="FW17" s="1399"/>
      <c r="FX17" s="1399"/>
      <c r="FY17" s="1399"/>
      <c r="FZ17" s="1399"/>
      <c r="GA17" s="1399"/>
      <c r="GB17" s="1399"/>
      <c r="GC17" s="1399"/>
      <c r="GD17" s="1399"/>
      <c r="GE17" s="1399"/>
      <c r="GF17" s="1399"/>
      <c r="GG17" s="1399"/>
      <c r="GH17" s="1399"/>
      <c r="GI17" s="1399"/>
      <c r="GJ17" s="1399"/>
      <c r="GK17" s="1399"/>
      <c r="GL17" s="1399"/>
      <c r="GM17" s="1399"/>
      <c r="GN17" s="1399"/>
      <c r="GO17" s="1399"/>
      <c r="GP17" s="1399"/>
      <c r="GQ17" s="1399"/>
      <c r="GR17" s="1399"/>
      <c r="GS17" s="1399"/>
      <c r="GT17" s="1399"/>
      <c r="GU17" s="1399"/>
      <c r="GV17" s="1399"/>
      <c r="GW17" s="1399"/>
      <c r="GX17" s="1399"/>
      <c r="GY17" s="1399"/>
      <c r="GZ17" s="1399"/>
      <c r="HA17" s="1399"/>
      <c r="HB17" s="1399"/>
      <c r="HC17" s="1399"/>
      <c r="HD17" s="1399"/>
      <c r="HE17" s="1399"/>
      <c r="HF17" s="1399"/>
      <c r="HG17" s="1399"/>
      <c r="HH17" s="1399"/>
      <c r="HI17" s="1399"/>
      <c r="HJ17" s="1399"/>
      <c r="HK17" s="1399"/>
      <c r="HL17" s="1399"/>
      <c r="HM17" s="1399"/>
      <c r="HN17" s="1399"/>
      <c r="HO17" s="1399"/>
      <c r="HP17" s="1399"/>
      <c r="HQ17" s="1399"/>
      <c r="HR17" s="1399"/>
      <c r="HS17" s="1399"/>
      <c r="HT17" s="1399"/>
      <c r="HU17" s="1399"/>
      <c r="HV17" s="1399"/>
      <c r="HW17" s="1399"/>
      <c r="HX17" s="1399"/>
      <c r="HY17" s="1399"/>
      <c r="HZ17" s="1399"/>
      <c r="IA17" s="1399"/>
      <c r="IB17" s="1399"/>
      <c r="IC17" s="1399"/>
      <c r="ID17" s="1399"/>
      <c r="IE17" s="1399"/>
      <c r="IF17" s="1399"/>
      <c r="IG17" s="1399"/>
      <c r="IH17" s="1399"/>
      <c r="II17" s="1399"/>
      <c r="IJ17" s="1399"/>
      <c r="IK17" s="1399"/>
      <c r="IL17" s="1399"/>
      <c r="IM17" s="1399"/>
      <c r="IN17" s="1399"/>
      <c r="IO17" s="1399"/>
      <c r="IP17" s="1399"/>
      <c r="IQ17" s="1399"/>
      <c r="IR17" s="1399"/>
      <c r="IS17" s="1399"/>
      <c r="IT17" s="1399"/>
      <c r="IU17" s="1399"/>
      <c r="IV17" s="1399"/>
    </row>
    <row r="18" spans="1:256" s="1789" customFormat="1" ht="20.100000000000001" customHeight="1">
      <c r="A18" s="1399"/>
      <c r="B18" s="1783"/>
      <c r="C18" s="1399"/>
      <c r="D18" s="1399"/>
      <c r="E18" s="1399"/>
      <c r="F18" s="1399"/>
      <c r="G18" s="1399"/>
      <c r="H18" s="1399"/>
      <c r="I18" s="1399"/>
      <c r="J18" s="1399"/>
      <c r="K18" s="1399"/>
      <c r="L18" s="1399"/>
      <c r="M18" s="1399"/>
      <c r="N18" s="1399"/>
      <c r="O18" s="1783" t="s">
        <v>23</v>
      </c>
      <c r="P18" s="1399"/>
      <c r="Q18" s="1783"/>
      <c r="R18" s="1399"/>
      <c r="S18" s="1399"/>
      <c r="T18" s="1399"/>
      <c r="U18" s="1399"/>
      <c r="V18" s="1399"/>
      <c r="W18" s="1399"/>
      <c r="X18" s="1399"/>
      <c r="Y18" s="1399"/>
      <c r="Z18" s="1399"/>
      <c r="AA18" s="1399"/>
      <c r="AB18" s="1399"/>
      <c r="AC18" s="1399"/>
      <c r="AD18" s="1399"/>
      <c r="AE18" s="1399"/>
      <c r="AF18" s="1399"/>
      <c r="AG18" s="1399"/>
      <c r="AH18" s="1399"/>
      <c r="AI18" s="1399"/>
      <c r="AJ18" s="1399"/>
      <c r="AK18" s="1399"/>
      <c r="AL18" s="1399"/>
      <c r="AM18" s="1399"/>
      <c r="AN18" s="1399"/>
      <c r="AO18" s="1399"/>
      <c r="AP18" s="1399"/>
      <c r="AQ18" s="1399"/>
      <c r="AR18" s="1399"/>
      <c r="AS18" s="1783" t="s">
        <v>9</v>
      </c>
      <c r="AT18" s="1399"/>
      <c r="AU18" s="1790"/>
      <c r="AV18" s="1399"/>
      <c r="AW18" s="1399"/>
      <c r="AX18" s="1786"/>
      <c r="AY18" s="1786"/>
      <c r="AZ18" s="1399"/>
      <c r="BA18" s="1399"/>
      <c r="BB18" s="1399"/>
      <c r="BC18" s="1399"/>
      <c r="BD18" s="1399"/>
      <c r="BE18" s="1399"/>
      <c r="BF18" s="1399"/>
      <c r="BG18" s="1399"/>
      <c r="BH18" s="1399"/>
      <c r="BI18" s="1399"/>
      <c r="BJ18" s="1399"/>
      <c r="BK18" s="1399"/>
      <c r="BL18" s="1399"/>
      <c r="BM18" s="1399"/>
      <c r="BN18" s="1399"/>
      <c r="BO18" s="1399"/>
      <c r="BP18" s="1399"/>
      <c r="BQ18" s="1399"/>
      <c r="BR18" s="1399"/>
      <c r="BS18" s="1399"/>
      <c r="BT18" s="1399"/>
      <c r="BU18" s="1399"/>
      <c r="BV18" s="1399"/>
      <c r="BW18" s="1399"/>
      <c r="BX18" s="1399"/>
      <c r="BY18" s="1399"/>
      <c r="BZ18" s="1399"/>
      <c r="CA18" s="1399"/>
      <c r="CB18" s="1399"/>
      <c r="CC18" s="1399"/>
      <c r="CD18" s="1399"/>
      <c r="CE18" s="1399"/>
      <c r="CF18" s="1399"/>
      <c r="CG18" s="1399"/>
      <c r="CH18" s="1399"/>
      <c r="CI18" s="1399"/>
      <c r="CJ18" s="1399"/>
      <c r="CK18" s="1399"/>
      <c r="CL18" s="1399"/>
      <c r="CM18" s="1399"/>
      <c r="CN18" s="1399"/>
      <c r="CO18" s="1399"/>
      <c r="CP18" s="1399"/>
      <c r="CQ18" s="1399"/>
      <c r="CR18" s="1399"/>
      <c r="CS18" s="1399"/>
      <c r="CT18" s="1399"/>
      <c r="CU18" s="1399"/>
      <c r="CV18" s="1399"/>
      <c r="CW18" s="1399"/>
      <c r="CX18" s="1399"/>
      <c r="CY18" s="1399"/>
      <c r="CZ18" s="1399"/>
      <c r="DA18" s="1399"/>
      <c r="DB18" s="1399"/>
      <c r="DC18" s="1399"/>
      <c r="DD18" s="1399"/>
      <c r="DE18" s="1399"/>
      <c r="DF18" s="1399"/>
      <c r="DG18" s="1399"/>
      <c r="DH18" s="1399"/>
      <c r="DI18" s="1399"/>
      <c r="DJ18" s="1399"/>
      <c r="DK18" s="1399"/>
      <c r="DL18" s="1399"/>
      <c r="DM18" s="1399"/>
      <c r="DN18" s="1399"/>
      <c r="DO18" s="1399"/>
      <c r="DP18" s="1399"/>
      <c r="DQ18" s="1399"/>
      <c r="DR18" s="1399"/>
      <c r="DS18" s="1399"/>
      <c r="DT18" s="1399"/>
      <c r="DU18" s="1399"/>
      <c r="DV18" s="1399"/>
      <c r="DW18" s="1399"/>
      <c r="DX18" s="1399"/>
      <c r="DY18" s="1399"/>
      <c r="DZ18" s="1399"/>
      <c r="EA18" s="1399"/>
      <c r="EB18" s="1399"/>
      <c r="EC18" s="1399"/>
      <c r="ED18" s="1399"/>
      <c r="EE18" s="1399"/>
      <c r="EF18" s="1399"/>
      <c r="EG18" s="1399"/>
      <c r="EH18" s="1399"/>
      <c r="EI18" s="1399"/>
      <c r="EJ18" s="1399"/>
      <c r="EK18" s="1399"/>
      <c r="EL18" s="1399"/>
      <c r="EM18" s="1399"/>
      <c r="EN18" s="1399"/>
      <c r="EO18" s="1399"/>
      <c r="EP18" s="1399"/>
      <c r="EQ18" s="1399"/>
      <c r="ER18" s="1399"/>
      <c r="ES18" s="1399"/>
      <c r="ET18" s="1399"/>
      <c r="EU18" s="1399"/>
      <c r="EV18" s="1399"/>
      <c r="EW18" s="1399"/>
      <c r="EX18" s="1399"/>
      <c r="EY18" s="1399"/>
      <c r="EZ18" s="1399"/>
      <c r="FA18" s="1399"/>
      <c r="FB18" s="1399"/>
      <c r="FC18" s="1399"/>
      <c r="FD18" s="1399"/>
      <c r="FE18" s="1399"/>
      <c r="FF18" s="1399"/>
      <c r="FG18" s="1399"/>
      <c r="FH18" s="1399"/>
      <c r="FI18" s="1399"/>
      <c r="FJ18" s="1399"/>
      <c r="FK18" s="1399"/>
      <c r="FL18" s="1399"/>
      <c r="FM18" s="1399"/>
      <c r="FN18" s="1399"/>
      <c r="FO18" s="1399"/>
      <c r="FP18" s="1399"/>
      <c r="FQ18" s="1399"/>
      <c r="FR18" s="1399"/>
      <c r="FS18" s="1399"/>
      <c r="FT18" s="1399"/>
      <c r="FU18" s="1399"/>
      <c r="FV18" s="1399"/>
      <c r="FW18" s="1399"/>
      <c r="FX18" s="1399"/>
      <c r="FY18" s="1399"/>
      <c r="FZ18" s="1399"/>
      <c r="GA18" s="1399"/>
      <c r="GB18" s="1399"/>
      <c r="GC18" s="1399"/>
      <c r="GD18" s="1399"/>
      <c r="GE18" s="1399"/>
      <c r="GF18" s="1399"/>
      <c r="GG18" s="1399"/>
      <c r="GH18" s="1399"/>
      <c r="GI18" s="1399"/>
      <c r="GJ18" s="1399"/>
      <c r="GK18" s="1399"/>
      <c r="GL18" s="1399"/>
      <c r="GM18" s="1399"/>
      <c r="GN18" s="1399"/>
      <c r="GO18" s="1399"/>
      <c r="GP18" s="1399"/>
      <c r="GQ18" s="1399"/>
      <c r="GR18" s="1399"/>
      <c r="GS18" s="1399"/>
      <c r="GT18" s="1399"/>
      <c r="GU18" s="1399"/>
      <c r="GV18" s="1399"/>
      <c r="GW18" s="1399"/>
      <c r="GX18" s="1399"/>
      <c r="GY18" s="1399"/>
      <c r="GZ18" s="1399"/>
      <c r="HA18" s="1399"/>
      <c r="HB18" s="1399"/>
      <c r="HC18" s="1399"/>
      <c r="HD18" s="1399"/>
      <c r="HE18" s="1399"/>
      <c r="HF18" s="1399"/>
      <c r="HG18" s="1399"/>
      <c r="HH18" s="1399"/>
      <c r="HI18" s="1399"/>
      <c r="HJ18" s="1399"/>
      <c r="HK18" s="1399"/>
      <c r="HL18" s="1399"/>
      <c r="HM18" s="1399"/>
      <c r="HN18" s="1399"/>
      <c r="HO18" s="1399"/>
      <c r="HP18" s="1399"/>
      <c r="HQ18" s="1399"/>
      <c r="HR18" s="1399"/>
      <c r="HS18" s="1399"/>
      <c r="HT18" s="1399"/>
      <c r="HU18" s="1399"/>
      <c r="HV18" s="1399"/>
      <c r="HW18" s="1399"/>
      <c r="HX18" s="1399"/>
      <c r="HY18" s="1399"/>
      <c r="HZ18" s="1399"/>
      <c r="IA18" s="1399"/>
      <c r="IB18" s="1399"/>
      <c r="IC18" s="1399"/>
      <c r="ID18" s="1399"/>
      <c r="IE18" s="1399"/>
      <c r="IF18" s="1399"/>
      <c r="IG18" s="1399"/>
      <c r="IH18" s="1399"/>
      <c r="II18" s="1399"/>
      <c r="IJ18" s="1399"/>
      <c r="IK18" s="1399"/>
      <c r="IL18" s="1399"/>
      <c r="IM18" s="1399"/>
      <c r="IN18" s="1399"/>
      <c r="IO18" s="1399"/>
      <c r="IP18" s="1399"/>
      <c r="IQ18" s="1399"/>
      <c r="IR18" s="1399"/>
      <c r="IS18" s="1399"/>
      <c r="IT18" s="1399"/>
      <c r="IU18" s="1399"/>
      <c r="IV18" s="1399"/>
    </row>
    <row r="19" spans="1:256" s="1771" customFormat="1" ht="14.25">
      <c r="A19" s="1399"/>
      <c r="B19" s="1783"/>
      <c r="C19" s="1399"/>
      <c r="D19" s="1399"/>
      <c r="E19" s="1399"/>
      <c r="F19" s="1399"/>
      <c r="G19" s="1399"/>
      <c r="H19" s="1399"/>
      <c r="I19" s="1399"/>
      <c r="J19" s="1399"/>
      <c r="K19" s="1399"/>
      <c r="L19" s="1399"/>
      <c r="M19" s="1399"/>
      <c r="N19" s="1399"/>
      <c r="O19" s="1783" t="s">
        <v>24</v>
      </c>
      <c r="P19" s="1399"/>
      <c r="Q19" s="1783"/>
      <c r="R19" s="1399"/>
      <c r="S19" s="1399"/>
      <c r="T19" s="1399"/>
      <c r="U19" s="1399"/>
      <c r="V19" s="1399"/>
      <c r="W19" s="1399"/>
      <c r="X19" s="1399"/>
      <c r="Y19" s="1399"/>
      <c r="Z19" s="1399"/>
      <c r="AA19" s="1399"/>
      <c r="AB19" s="1399"/>
      <c r="AC19" s="1399"/>
      <c r="AD19" s="1399"/>
      <c r="AE19" s="1399"/>
      <c r="AF19" s="1399"/>
      <c r="AG19" s="1399"/>
      <c r="AH19" s="1399"/>
      <c r="AI19" s="1399"/>
      <c r="AJ19" s="1399"/>
      <c r="AK19" s="1399"/>
      <c r="AL19" s="1399"/>
      <c r="AM19" s="1399"/>
      <c r="AN19" s="1399"/>
      <c r="AO19" s="1399"/>
      <c r="AP19" s="1399"/>
      <c r="AQ19" s="1399"/>
      <c r="AR19" s="1399"/>
      <c r="AS19" s="1783" t="s">
        <v>10</v>
      </c>
      <c r="AT19" s="1790"/>
      <c r="AU19" s="1790"/>
      <c r="AV19" s="1399"/>
      <c r="AW19" s="1399"/>
      <c r="AX19" s="1399"/>
      <c r="AY19" s="1399"/>
      <c r="AZ19" s="1399"/>
      <c r="BA19" s="1399"/>
      <c r="BB19" s="1399"/>
      <c r="BC19" s="1399"/>
      <c r="BD19" s="1399"/>
      <c r="BE19" s="1399"/>
      <c r="BF19" s="1399"/>
      <c r="BG19" s="1399"/>
      <c r="BH19" s="1399"/>
      <c r="BI19" s="1399"/>
      <c r="BJ19" s="1399"/>
      <c r="BK19" s="1399"/>
      <c r="BL19" s="1399"/>
      <c r="BM19" s="1399"/>
      <c r="BN19" s="1399"/>
      <c r="BO19" s="1399"/>
      <c r="BP19" s="1399"/>
      <c r="BQ19" s="1399"/>
      <c r="BR19" s="1399"/>
      <c r="BS19" s="1399"/>
      <c r="BT19" s="1399"/>
      <c r="BU19" s="1399"/>
      <c r="BV19" s="1399"/>
      <c r="BW19" s="1399"/>
      <c r="BX19" s="1399"/>
      <c r="BY19" s="1399"/>
      <c r="BZ19" s="1399"/>
      <c r="CA19" s="1399"/>
      <c r="CB19" s="1399"/>
      <c r="CC19" s="1399"/>
      <c r="CD19" s="1399"/>
      <c r="CE19" s="1399"/>
      <c r="CF19" s="1399"/>
      <c r="CG19" s="1399"/>
      <c r="CH19" s="1399"/>
      <c r="CI19" s="1397"/>
      <c r="CJ19" s="1397"/>
      <c r="CK19" s="1397"/>
      <c r="CL19" s="1397"/>
      <c r="CM19" s="1019"/>
      <c r="CN19" s="1019"/>
      <c r="CO19" s="1019"/>
      <c r="CP19" s="1019"/>
      <c r="CQ19" s="1019"/>
      <c r="CR19" s="1019"/>
      <c r="CS19" s="1019"/>
      <c r="CT19" s="1019"/>
      <c r="CU19" s="1019"/>
      <c r="CV19" s="1019"/>
      <c r="CW19" s="1019"/>
      <c r="CX19" s="1019"/>
      <c r="CY19" s="1019"/>
      <c r="CZ19" s="1019"/>
      <c r="DA19" s="1019"/>
      <c r="DB19" s="1019"/>
      <c r="DC19" s="1019"/>
      <c r="DD19" s="1019"/>
      <c r="DE19" s="1019"/>
      <c r="DF19" s="1019"/>
      <c r="DG19" s="1019"/>
      <c r="DH19" s="1019"/>
      <c r="DI19" s="1019"/>
      <c r="DJ19" s="1019"/>
      <c r="DK19" s="1019"/>
      <c r="DL19" s="1019"/>
      <c r="DM19" s="1019"/>
      <c r="DN19" s="1019"/>
      <c r="DO19" s="1019"/>
      <c r="DP19" s="1019"/>
      <c r="DQ19" s="1019"/>
      <c r="DR19" s="1019"/>
      <c r="DS19" s="1019"/>
      <c r="DT19" s="1019"/>
      <c r="DU19" s="1019"/>
      <c r="DV19" s="1019"/>
      <c r="DW19" s="1019"/>
      <c r="DX19" s="1019"/>
      <c r="DY19" s="1019"/>
      <c r="DZ19" s="1019"/>
      <c r="EA19" s="1019"/>
      <c r="EB19" s="1019"/>
      <c r="EC19" s="1019"/>
      <c r="ED19" s="1019"/>
      <c r="EE19" s="1019"/>
      <c r="EF19" s="1019"/>
      <c r="EG19" s="1019"/>
      <c r="EH19" s="1019"/>
      <c r="EI19" s="1019"/>
      <c r="EJ19" s="1019"/>
      <c r="EK19" s="1019"/>
      <c r="EL19" s="1019"/>
      <c r="EM19" s="1019"/>
      <c r="EN19" s="1019"/>
      <c r="EO19" s="1019"/>
      <c r="EP19" s="1019"/>
      <c r="EQ19" s="1019"/>
      <c r="ER19" s="1019"/>
      <c r="ES19" s="1019"/>
      <c r="ET19" s="1019"/>
      <c r="EU19" s="1019"/>
      <c r="EV19" s="1019"/>
      <c r="EW19" s="1019"/>
      <c r="EX19" s="1019"/>
      <c r="EY19" s="1019"/>
      <c r="EZ19" s="1019"/>
      <c r="FA19" s="1019"/>
      <c r="FB19" s="1019"/>
      <c r="FC19" s="1019"/>
      <c r="FD19" s="1019"/>
      <c r="FE19" s="1019"/>
      <c r="FF19" s="1019"/>
      <c r="FG19" s="1019"/>
      <c r="FH19" s="1019"/>
      <c r="FI19" s="1019"/>
      <c r="FJ19" s="1019"/>
      <c r="FK19" s="1019"/>
      <c r="FL19" s="1019"/>
      <c r="FM19" s="1019"/>
      <c r="FN19" s="1019"/>
      <c r="FO19" s="1019"/>
      <c r="FP19" s="1019"/>
      <c r="FQ19" s="1019"/>
      <c r="FR19" s="1019"/>
      <c r="FS19" s="1019"/>
      <c r="FT19" s="1019"/>
      <c r="FU19" s="1019"/>
      <c r="FV19" s="1019"/>
      <c r="FW19" s="1019"/>
      <c r="FX19" s="1019"/>
      <c r="FY19" s="1019"/>
      <c r="FZ19" s="1019"/>
      <c r="GA19" s="1019"/>
      <c r="GB19" s="1019"/>
      <c r="GC19" s="1019"/>
      <c r="GD19" s="1019"/>
      <c r="GE19" s="1019"/>
      <c r="GF19" s="1019"/>
      <c r="GG19" s="1019"/>
      <c r="GH19" s="1019"/>
      <c r="GI19" s="1019"/>
      <c r="GJ19" s="1019"/>
      <c r="GK19" s="1019"/>
      <c r="GL19" s="1019"/>
      <c r="GM19" s="1019"/>
      <c r="GN19" s="1019"/>
      <c r="GO19" s="1019"/>
      <c r="GP19" s="1019"/>
      <c r="GQ19" s="1019"/>
      <c r="GR19" s="1019"/>
      <c r="GS19" s="1019"/>
      <c r="GT19" s="1019"/>
      <c r="GU19" s="1019"/>
      <c r="GV19" s="1019"/>
      <c r="GW19" s="1019"/>
      <c r="GX19" s="1019"/>
      <c r="GY19" s="1019"/>
      <c r="GZ19" s="1019"/>
      <c r="HA19" s="1019"/>
      <c r="HB19" s="1019"/>
      <c r="HC19" s="1019"/>
      <c r="HD19" s="1019"/>
      <c r="HE19" s="1019"/>
      <c r="HF19" s="1019"/>
      <c r="HG19" s="1019"/>
      <c r="HH19" s="1019"/>
      <c r="HI19" s="1019"/>
      <c r="HJ19" s="1019"/>
      <c r="HK19" s="1019"/>
      <c r="HL19" s="1019"/>
      <c r="HM19" s="1019"/>
      <c r="HN19" s="1019"/>
      <c r="HO19" s="1019"/>
      <c r="HP19" s="1019"/>
      <c r="HQ19" s="1019"/>
      <c r="HR19" s="1019"/>
      <c r="HS19" s="1019"/>
      <c r="HT19" s="1019"/>
      <c r="HU19" s="1019"/>
      <c r="HV19" s="1019"/>
      <c r="HW19" s="1019"/>
      <c r="HX19" s="1019"/>
      <c r="HY19" s="1019"/>
      <c r="HZ19" s="1019"/>
      <c r="IA19" s="1019"/>
      <c r="IB19" s="1019"/>
      <c r="IC19" s="1019"/>
      <c r="ID19" s="1019"/>
      <c r="IE19" s="1019"/>
      <c r="IF19" s="1019"/>
      <c r="IG19" s="1019"/>
      <c r="IH19" s="1019"/>
      <c r="II19" s="1019"/>
      <c r="IJ19" s="1019"/>
      <c r="IK19" s="1019"/>
      <c r="IL19" s="1019"/>
      <c r="IM19" s="1019"/>
      <c r="IN19" s="1019"/>
      <c r="IO19" s="1019"/>
      <c r="IP19" s="1019"/>
      <c r="IQ19" s="1019"/>
      <c r="IR19" s="1019"/>
      <c r="IS19" s="1019"/>
      <c r="IT19" s="1019"/>
      <c r="IU19" s="1019"/>
      <c r="IV19" s="1019"/>
    </row>
    <row r="20" spans="1:256" s="1771" customFormat="1" ht="20.25" customHeight="1">
      <c r="A20" s="1019"/>
      <c r="B20" s="1788"/>
      <c r="C20" s="1397"/>
      <c r="D20" s="1397"/>
      <c r="E20" s="1019"/>
      <c r="F20" s="1397"/>
      <c r="G20" s="1397"/>
      <c r="H20" s="1397"/>
      <c r="I20" s="1397"/>
      <c r="J20" s="1397"/>
      <c r="K20" s="1397"/>
      <c r="L20" s="1397"/>
      <c r="M20" s="1397"/>
      <c r="N20" s="1397"/>
      <c r="O20" s="1783" t="s">
        <v>25</v>
      </c>
      <c r="P20" s="1397"/>
      <c r="Q20" s="1397"/>
      <c r="R20" s="1397"/>
      <c r="S20" s="1397"/>
      <c r="T20" s="1397"/>
      <c r="U20" s="1397"/>
      <c r="V20" s="1397"/>
      <c r="W20" s="1397"/>
      <c r="X20" s="1397"/>
      <c r="Y20" s="1397"/>
      <c r="Z20" s="1397"/>
      <c r="AA20" s="1397"/>
      <c r="AB20" s="1397"/>
      <c r="AC20" s="1397"/>
      <c r="AD20" s="1397"/>
      <c r="AE20" s="1397"/>
      <c r="AF20" s="1397"/>
      <c r="AG20" s="1397"/>
      <c r="AH20" s="1397"/>
      <c r="AI20" s="1397"/>
      <c r="AJ20" s="1397"/>
      <c r="AK20" s="1397"/>
      <c r="AL20" s="1397"/>
      <c r="AM20" s="1397"/>
      <c r="AN20" s="1397"/>
      <c r="AO20" s="1397"/>
      <c r="AP20" s="1397"/>
      <c r="AQ20" s="1397"/>
      <c r="AR20" s="1397"/>
      <c r="AS20" s="1783" t="s">
        <v>12</v>
      </c>
      <c r="AT20" s="1397"/>
      <c r="AU20" s="1397"/>
      <c r="AV20" s="1397"/>
      <c r="AW20" s="1397"/>
      <c r="AX20" s="1397"/>
      <c r="AY20" s="1397"/>
      <c r="AZ20" s="1397"/>
      <c r="BA20" s="1397"/>
      <c r="BB20" s="1397"/>
      <c r="BC20" s="1397"/>
      <c r="BD20" s="1397"/>
      <c r="BE20" s="1397"/>
      <c r="BF20" s="1397"/>
      <c r="BG20" s="1397"/>
      <c r="BH20" s="1397"/>
      <c r="BI20" s="1397"/>
      <c r="BJ20" s="1397"/>
      <c r="BK20" s="1397"/>
      <c r="BL20" s="1397"/>
      <c r="BM20" s="1397"/>
      <c r="BN20" s="1397"/>
      <c r="BO20" s="1397"/>
      <c r="BP20" s="1397"/>
      <c r="BQ20" s="1397"/>
      <c r="BR20" s="1397"/>
      <c r="BS20" s="1397"/>
      <c r="BT20" s="1397"/>
      <c r="BU20" s="1397"/>
      <c r="BV20" s="1397"/>
      <c r="BW20" s="1397"/>
      <c r="BX20" s="1397"/>
      <c r="BY20" s="1397"/>
      <c r="BZ20" s="1397"/>
      <c r="CA20" s="1397"/>
      <c r="CB20" s="1397"/>
      <c r="CC20" s="1397"/>
      <c r="CD20" s="1397"/>
      <c r="CE20" s="1397"/>
      <c r="CF20" s="1397"/>
      <c r="CG20" s="1397"/>
      <c r="CH20" s="1397"/>
      <c r="CI20" s="1397"/>
      <c r="CJ20" s="1397"/>
      <c r="CK20" s="1397"/>
      <c r="CL20" s="1397"/>
      <c r="CM20" s="1019"/>
      <c r="CN20" s="1019"/>
      <c r="CO20" s="1019"/>
      <c r="CP20" s="1019"/>
      <c r="CQ20" s="1019"/>
      <c r="CR20" s="1019"/>
      <c r="CS20" s="1019"/>
      <c r="CT20" s="1019"/>
      <c r="CU20" s="1019"/>
      <c r="CV20" s="1019"/>
      <c r="CW20" s="1019"/>
      <c r="CX20" s="1019"/>
      <c r="CY20" s="1019"/>
      <c r="CZ20" s="1019"/>
      <c r="DA20" s="1019"/>
      <c r="DB20" s="1019"/>
      <c r="DC20" s="1019"/>
      <c r="DD20" s="1019"/>
      <c r="DE20" s="1019"/>
      <c r="DF20" s="1019"/>
      <c r="DG20" s="1019"/>
      <c r="DH20" s="1019"/>
      <c r="DI20" s="1019"/>
      <c r="DJ20" s="1019"/>
      <c r="DK20" s="1019"/>
      <c r="DL20" s="1019"/>
      <c r="DM20" s="1019"/>
      <c r="DN20" s="1019"/>
      <c r="DO20" s="1019"/>
      <c r="DP20" s="1019"/>
      <c r="DQ20" s="1019"/>
      <c r="DR20" s="1019"/>
      <c r="DS20" s="1019"/>
      <c r="DT20" s="1019"/>
      <c r="DU20" s="1019"/>
      <c r="DV20" s="1019"/>
      <c r="DW20" s="1019"/>
      <c r="DX20" s="1019"/>
      <c r="DY20" s="1019"/>
      <c r="DZ20" s="1019"/>
      <c r="EA20" s="1019"/>
      <c r="EB20" s="1019"/>
      <c r="EC20" s="1019"/>
      <c r="ED20" s="1019"/>
      <c r="EE20" s="1019"/>
      <c r="EF20" s="1019"/>
      <c r="EG20" s="1019"/>
      <c r="EH20" s="1019"/>
      <c r="EI20" s="1019"/>
      <c r="EJ20" s="1019"/>
      <c r="EK20" s="1019"/>
      <c r="EL20" s="1019"/>
      <c r="EM20" s="1019"/>
      <c r="EN20" s="1019"/>
      <c r="EO20" s="1019"/>
      <c r="EP20" s="1019"/>
      <c r="EQ20" s="1019"/>
      <c r="ER20" s="1019"/>
      <c r="ES20" s="1019"/>
      <c r="ET20" s="1019"/>
      <c r="EU20" s="1019"/>
      <c r="EV20" s="1019"/>
      <c r="EW20" s="1019"/>
      <c r="EX20" s="1019"/>
      <c r="EY20" s="1019"/>
      <c r="EZ20" s="1019"/>
      <c r="FA20" s="1019"/>
      <c r="FB20" s="1019"/>
      <c r="FC20" s="1019"/>
      <c r="FD20" s="1019"/>
      <c r="FE20" s="1019"/>
      <c r="FF20" s="1019"/>
      <c r="FG20" s="1019"/>
      <c r="FH20" s="1019"/>
      <c r="FI20" s="1019"/>
      <c r="FJ20" s="1019"/>
      <c r="FK20" s="1019"/>
      <c r="FL20" s="1019"/>
      <c r="FM20" s="1019"/>
      <c r="FN20" s="1019"/>
      <c r="FO20" s="1019"/>
      <c r="FP20" s="1019"/>
      <c r="FQ20" s="1019"/>
      <c r="FR20" s="1019"/>
      <c r="FS20" s="1019"/>
      <c r="FT20" s="1019"/>
      <c r="FU20" s="1019"/>
      <c r="FV20" s="1019"/>
      <c r="FW20" s="1019"/>
      <c r="FX20" s="1019"/>
      <c r="FY20" s="1019"/>
      <c r="FZ20" s="1019"/>
      <c r="GA20" s="1019"/>
      <c r="GB20" s="1019"/>
      <c r="GC20" s="1019"/>
      <c r="GD20" s="1019"/>
      <c r="GE20" s="1019"/>
      <c r="GF20" s="1019"/>
      <c r="GG20" s="1019"/>
      <c r="GH20" s="1019"/>
      <c r="GI20" s="1019"/>
      <c r="GJ20" s="1019"/>
      <c r="GK20" s="1019"/>
      <c r="GL20" s="1019"/>
      <c r="GM20" s="1019"/>
      <c r="GN20" s="1019"/>
      <c r="GO20" s="1019"/>
      <c r="GP20" s="1019"/>
      <c r="GQ20" s="1019"/>
      <c r="GR20" s="1019"/>
      <c r="GS20" s="1019"/>
      <c r="GT20" s="1019"/>
      <c r="GU20" s="1019"/>
      <c r="GV20" s="1019"/>
      <c r="GW20" s="1019"/>
      <c r="GX20" s="1019"/>
      <c r="GY20" s="1019"/>
      <c r="GZ20" s="1019"/>
      <c r="HA20" s="1019"/>
      <c r="HB20" s="1019"/>
      <c r="HC20" s="1019"/>
      <c r="HD20" s="1019"/>
      <c r="HE20" s="1019"/>
      <c r="HF20" s="1019"/>
      <c r="HG20" s="1019"/>
      <c r="HH20" s="1019"/>
      <c r="HI20" s="1019"/>
      <c r="HJ20" s="1019"/>
      <c r="HK20" s="1019"/>
      <c r="HL20" s="1019"/>
      <c r="HM20" s="1019"/>
      <c r="HN20" s="1019"/>
      <c r="HO20" s="1019"/>
      <c r="HP20" s="1019"/>
      <c r="HQ20" s="1019"/>
      <c r="HR20" s="1019"/>
      <c r="HS20" s="1019"/>
      <c r="HT20" s="1019"/>
      <c r="HU20" s="1019"/>
      <c r="HV20" s="1019"/>
      <c r="HW20" s="1019"/>
      <c r="HX20" s="1019"/>
      <c r="HY20" s="1019"/>
      <c r="HZ20" s="1019"/>
      <c r="IA20" s="1019"/>
      <c r="IB20" s="1019"/>
      <c r="IC20" s="1019"/>
      <c r="ID20" s="1019"/>
      <c r="IE20" s="1019"/>
      <c r="IF20" s="1019"/>
      <c r="IG20" s="1019"/>
      <c r="IH20" s="1019"/>
      <c r="II20" s="1019"/>
      <c r="IJ20" s="1019"/>
      <c r="IK20" s="1019"/>
      <c r="IL20" s="1019"/>
      <c r="IM20" s="1019"/>
      <c r="IN20" s="1019"/>
      <c r="IO20" s="1019"/>
      <c r="IP20" s="1019"/>
      <c r="IQ20" s="1019"/>
      <c r="IR20" s="1019"/>
      <c r="IS20" s="1019"/>
      <c r="IT20" s="1019"/>
      <c r="IU20" s="1019"/>
      <c r="IV20" s="1019"/>
    </row>
    <row r="21" spans="1:256" s="1770" customFormat="1" ht="13.5" customHeight="1">
      <c r="A21" s="1019"/>
      <c r="B21" s="1788"/>
      <c r="C21" s="1397"/>
      <c r="D21" s="1397"/>
      <c r="E21" s="1019"/>
      <c r="F21" s="1397"/>
      <c r="G21" s="1397"/>
      <c r="H21" s="1397"/>
      <c r="I21" s="1397"/>
      <c r="J21" s="1397"/>
      <c r="K21" s="1397"/>
      <c r="L21" s="1397"/>
      <c r="M21" s="1397"/>
      <c r="N21" s="1397"/>
      <c r="O21" s="1783"/>
      <c r="P21" s="1397"/>
      <c r="Q21" s="1397"/>
      <c r="R21" s="1397"/>
      <c r="S21" s="1397"/>
      <c r="T21" s="1397"/>
      <c r="U21" s="1397"/>
      <c r="V21" s="1397"/>
      <c r="W21" s="1397"/>
      <c r="X21" s="1397"/>
      <c r="Y21" s="1397"/>
      <c r="Z21" s="1397"/>
      <c r="AA21" s="1397"/>
      <c r="AB21" s="1397"/>
      <c r="AC21" s="1397"/>
      <c r="AD21" s="1397"/>
      <c r="AE21" s="1397"/>
      <c r="AF21" s="1397"/>
      <c r="AG21" s="1397"/>
      <c r="AH21" s="1397"/>
      <c r="AI21" s="1397"/>
      <c r="AJ21" s="1397"/>
      <c r="AK21" s="1397"/>
      <c r="AL21" s="1397"/>
      <c r="AM21" s="1397"/>
      <c r="AN21" s="1397"/>
      <c r="AO21" s="1397"/>
      <c r="AP21" s="1397"/>
      <c r="AQ21" s="1397"/>
      <c r="AR21" s="1397"/>
      <c r="AS21" s="1783"/>
      <c r="AT21" s="1397"/>
      <c r="AU21" s="1397"/>
      <c r="AV21" s="1397"/>
      <c r="AW21" s="1397"/>
      <c r="AX21" s="1397"/>
      <c r="AY21" s="1397"/>
      <c r="AZ21" s="1397"/>
      <c r="BA21" s="1397"/>
      <c r="BB21" s="1397"/>
      <c r="BC21" s="1397"/>
      <c r="BD21" s="1397"/>
      <c r="BE21" s="1397"/>
      <c r="BF21" s="1397"/>
      <c r="BG21" s="1397"/>
      <c r="BH21" s="1397"/>
      <c r="BI21" s="1397"/>
      <c r="BJ21" s="1397"/>
      <c r="BK21" s="1397"/>
      <c r="BL21" s="1397"/>
      <c r="BM21" s="1397"/>
      <c r="BN21" s="1397"/>
      <c r="BO21" s="1397"/>
      <c r="BP21" s="1397"/>
      <c r="BQ21" s="1397"/>
      <c r="BR21" s="1397"/>
      <c r="BS21" s="1397"/>
      <c r="BT21" s="1397"/>
      <c r="BU21" s="1397"/>
      <c r="BV21" s="1397"/>
      <c r="BW21" s="1397"/>
      <c r="BX21" s="1397"/>
      <c r="BY21" s="1397"/>
      <c r="BZ21" s="1397"/>
      <c r="CA21" s="1397"/>
      <c r="CB21" s="1397"/>
      <c r="CC21" s="1397"/>
      <c r="CD21" s="1397"/>
      <c r="CE21" s="1397"/>
      <c r="CF21" s="1397"/>
      <c r="CG21" s="1397"/>
      <c r="CH21" s="1397"/>
      <c r="CI21" s="1397"/>
      <c r="CJ21" s="1397"/>
      <c r="CK21" s="1787"/>
      <c r="CL21" s="1787"/>
      <c r="CM21" s="1395"/>
      <c r="CN21" s="1395"/>
      <c r="CO21" s="1395"/>
      <c r="CP21" s="1395"/>
      <c r="CQ21" s="1395"/>
      <c r="CR21" s="1395"/>
      <c r="CS21" s="1395"/>
      <c r="CT21" s="1395"/>
      <c r="CU21" s="1395"/>
      <c r="CV21" s="1395"/>
      <c r="CW21" s="1395"/>
      <c r="CX21" s="1395"/>
      <c r="CY21" s="1395"/>
      <c r="CZ21" s="1395"/>
      <c r="DA21" s="1395"/>
      <c r="DB21" s="1395"/>
      <c r="DC21" s="1395"/>
      <c r="DD21" s="1395"/>
      <c r="DE21" s="1395"/>
      <c r="DF21" s="1395"/>
      <c r="DG21" s="1395"/>
      <c r="DH21" s="1395"/>
      <c r="DI21" s="1395"/>
      <c r="DJ21" s="1395"/>
      <c r="DK21" s="1395"/>
      <c r="DL21" s="1395"/>
      <c r="DM21" s="1395"/>
      <c r="DN21" s="1395"/>
      <c r="DO21" s="1395"/>
      <c r="DP21" s="1395"/>
      <c r="DQ21" s="1395"/>
      <c r="DR21" s="1395"/>
      <c r="DS21" s="1395"/>
      <c r="DT21" s="1395"/>
      <c r="DU21" s="1395"/>
      <c r="DV21" s="1395"/>
      <c r="DW21" s="1395"/>
      <c r="DX21" s="1395"/>
      <c r="DY21" s="1395"/>
      <c r="DZ21" s="1395"/>
      <c r="EA21" s="1395"/>
      <c r="EB21" s="1395"/>
      <c r="EC21" s="1395"/>
      <c r="ED21" s="1395"/>
      <c r="EE21" s="1395"/>
      <c r="EF21" s="1395"/>
      <c r="EG21" s="1395"/>
      <c r="EH21" s="1395"/>
      <c r="EI21" s="1395"/>
      <c r="EJ21" s="1395"/>
      <c r="EK21" s="1395"/>
      <c r="EL21" s="1395"/>
      <c r="EM21" s="1395"/>
      <c r="EN21" s="1395"/>
      <c r="EO21" s="1395"/>
      <c r="EP21" s="1395"/>
      <c r="EQ21" s="1395"/>
      <c r="ER21" s="1395"/>
      <c r="ES21" s="1395"/>
      <c r="ET21" s="1395"/>
      <c r="EU21" s="1395"/>
      <c r="EV21" s="1395"/>
      <c r="EW21" s="1395"/>
      <c r="EX21" s="1395"/>
      <c r="EY21" s="1395"/>
      <c r="EZ21" s="1395"/>
      <c r="FA21" s="1395"/>
      <c r="FB21" s="1395"/>
      <c r="FC21" s="1395"/>
      <c r="FD21" s="1395"/>
      <c r="FE21" s="1395"/>
      <c r="FF21" s="1395"/>
      <c r="FG21" s="1395"/>
      <c r="FH21" s="1395"/>
      <c r="FI21" s="1395"/>
      <c r="FJ21" s="1395"/>
      <c r="FK21" s="1395"/>
      <c r="FL21" s="1395"/>
      <c r="FM21" s="1395"/>
      <c r="FN21" s="1395"/>
      <c r="FO21" s="1395"/>
      <c r="FP21" s="1395"/>
      <c r="FQ21" s="1395"/>
      <c r="FR21" s="1395"/>
      <c r="FS21" s="1395"/>
      <c r="FT21" s="1395"/>
      <c r="FU21" s="1395"/>
      <c r="FV21" s="1395"/>
      <c r="FW21" s="1395"/>
      <c r="FX21" s="1395"/>
      <c r="FY21" s="1395"/>
      <c r="FZ21" s="1395"/>
      <c r="GA21" s="1395"/>
      <c r="GB21" s="1395"/>
      <c r="GC21" s="1395"/>
      <c r="GD21" s="1395"/>
      <c r="GE21" s="1395"/>
      <c r="GF21" s="1395"/>
      <c r="GG21" s="1395"/>
      <c r="GH21" s="1395"/>
      <c r="GI21" s="1395"/>
      <c r="GJ21" s="1395"/>
      <c r="GK21" s="1395"/>
      <c r="GL21" s="1395"/>
      <c r="GM21" s="1395"/>
      <c r="GN21" s="1395"/>
      <c r="GO21" s="1395"/>
      <c r="GP21" s="1395"/>
      <c r="GQ21" s="1395"/>
      <c r="GR21" s="1395"/>
      <c r="GS21" s="1395"/>
      <c r="GT21" s="1395"/>
      <c r="GU21" s="1395"/>
      <c r="GV21" s="1395"/>
      <c r="GW21" s="1395"/>
      <c r="GX21" s="1395"/>
      <c r="GY21" s="1395"/>
      <c r="GZ21" s="1395"/>
      <c r="HA21" s="1395"/>
      <c r="HB21" s="1395"/>
      <c r="HC21" s="1395"/>
      <c r="HD21" s="1395"/>
      <c r="HE21" s="1395"/>
      <c r="HF21" s="1395"/>
      <c r="HG21" s="1395"/>
      <c r="HH21" s="1395"/>
      <c r="HI21" s="1395"/>
      <c r="HJ21" s="1395"/>
      <c r="HK21" s="1395"/>
      <c r="HL21" s="1395"/>
      <c r="HM21" s="1395"/>
      <c r="HN21" s="1395"/>
      <c r="HO21" s="1395"/>
      <c r="HP21" s="1395"/>
      <c r="HQ21" s="1395"/>
      <c r="HR21" s="1395"/>
      <c r="HS21" s="1395"/>
      <c r="HT21" s="1395"/>
      <c r="HU21" s="1395"/>
      <c r="HV21" s="1395"/>
      <c r="HW21" s="1395"/>
      <c r="HX21" s="1395"/>
      <c r="HY21" s="1395"/>
      <c r="HZ21" s="1395"/>
      <c r="IA21" s="1395"/>
      <c r="IB21" s="1395"/>
      <c r="IC21" s="1395"/>
      <c r="ID21" s="1395"/>
      <c r="IE21" s="1395"/>
      <c r="IF21" s="1395"/>
      <c r="IG21" s="1395"/>
      <c r="IH21" s="1395"/>
      <c r="II21" s="1395"/>
      <c r="IJ21" s="1395"/>
      <c r="IK21" s="1395"/>
      <c r="IL21" s="1395"/>
      <c r="IM21" s="1395"/>
      <c r="IN21" s="1395"/>
      <c r="IO21" s="1395"/>
      <c r="IP21" s="1395"/>
      <c r="IQ21" s="1395"/>
      <c r="IR21" s="1395"/>
      <c r="IS21" s="1395"/>
      <c r="IT21" s="1395"/>
      <c r="IU21" s="1395"/>
      <c r="IV21" s="1395"/>
    </row>
    <row r="22" spans="1:256" s="1771" customFormat="1" ht="13.5" customHeight="1">
      <c r="A22" s="1019"/>
      <c r="B22" s="1788"/>
      <c r="C22" s="1397"/>
      <c r="D22" s="1397"/>
      <c r="E22" s="1400"/>
      <c r="F22" s="1397"/>
      <c r="G22" s="1397"/>
      <c r="H22" s="1397"/>
      <c r="I22" s="1397"/>
      <c r="J22" s="1397"/>
      <c r="K22" s="1397"/>
      <c r="L22" s="1397"/>
      <c r="M22" s="1397"/>
      <c r="N22" s="1397"/>
      <c r="O22" s="1397"/>
      <c r="P22" s="1397"/>
      <c r="Q22" s="1397"/>
      <c r="R22" s="1397"/>
      <c r="S22" s="1397"/>
      <c r="T22" s="1397"/>
      <c r="U22" s="1397"/>
      <c r="V22" s="1397"/>
      <c r="W22" s="1397"/>
      <c r="X22" s="1397"/>
      <c r="Y22" s="1397"/>
      <c r="Z22" s="1397"/>
      <c r="AA22" s="1397"/>
      <c r="AB22" s="1397"/>
      <c r="AC22" s="1397"/>
      <c r="AD22" s="1397"/>
      <c r="AE22" s="1397"/>
      <c r="AF22" s="1397"/>
      <c r="AG22" s="1397"/>
      <c r="AH22" s="1397"/>
      <c r="AI22" s="1397"/>
      <c r="AJ22" s="1397"/>
      <c r="AK22" s="1397"/>
      <c r="AL22" s="1397"/>
      <c r="AM22" s="1397"/>
      <c r="AN22" s="1397"/>
      <c r="AO22" s="1397"/>
      <c r="AP22" s="1397"/>
      <c r="AQ22" s="1397"/>
      <c r="AR22" s="1397"/>
      <c r="AS22" s="1400"/>
      <c r="AT22" s="1397"/>
      <c r="AU22" s="1397"/>
      <c r="AV22" s="1397"/>
      <c r="AW22" s="1397"/>
      <c r="AX22" s="1397"/>
      <c r="AY22" s="1397"/>
      <c r="AZ22" s="1397"/>
      <c r="BA22" s="1397"/>
      <c r="BB22" s="1397"/>
      <c r="BC22" s="1397"/>
      <c r="BD22" s="1397"/>
      <c r="BE22" s="1397"/>
      <c r="BF22" s="1397"/>
      <c r="BG22" s="1397"/>
      <c r="BH22" s="1397"/>
      <c r="BI22" s="1397"/>
      <c r="BJ22" s="1397"/>
      <c r="BK22" s="1397"/>
      <c r="BL22" s="1397"/>
      <c r="BM22" s="1397"/>
      <c r="BN22" s="1397"/>
      <c r="BO22" s="1397"/>
      <c r="BP22" s="1397"/>
      <c r="BQ22" s="1397"/>
      <c r="BR22" s="1397"/>
      <c r="BS22" s="1397"/>
      <c r="BT22" s="1397"/>
      <c r="BU22" s="1397"/>
      <c r="BV22" s="1397"/>
      <c r="BW22" s="1397"/>
      <c r="BX22" s="1397"/>
      <c r="BY22" s="1397"/>
      <c r="BZ22" s="1397"/>
      <c r="CA22" s="1397"/>
      <c r="CB22" s="1397"/>
      <c r="CC22" s="1397"/>
      <c r="CD22" s="1397"/>
      <c r="CE22" s="1397"/>
      <c r="CF22" s="1397"/>
      <c r="CG22" s="1397"/>
      <c r="CH22" s="1397"/>
      <c r="CI22" s="1019"/>
      <c r="CJ22" s="1019"/>
      <c r="CK22" s="1019"/>
      <c r="CL22" s="1019"/>
      <c r="CM22" s="1019"/>
      <c r="CN22" s="1019"/>
      <c r="CO22" s="1019"/>
      <c r="CP22" s="1019"/>
      <c r="CQ22" s="1019"/>
      <c r="CR22" s="1019"/>
      <c r="CS22" s="1019"/>
      <c r="CT22" s="1019"/>
      <c r="CU22" s="1019"/>
      <c r="CV22" s="1019"/>
      <c r="CW22" s="1019"/>
      <c r="CX22" s="1019"/>
      <c r="CY22" s="1019"/>
      <c r="CZ22" s="1019"/>
      <c r="DA22" s="1019"/>
      <c r="DB22" s="1019"/>
      <c r="DC22" s="1019"/>
      <c r="DD22" s="1019"/>
      <c r="DE22" s="1019"/>
      <c r="DF22" s="1019"/>
      <c r="DG22" s="1019"/>
      <c r="DH22" s="1019"/>
      <c r="DI22" s="1019"/>
      <c r="DJ22" s="1019"/>
      <c r="DK22" s="1019"/>
      <c r="DL22" s="1019"/>
      <c r="DM22" s="1019"/>
      <c r="DN22" s="1019"/>
      <c r="DO22" s="1019"/>
      <c r="DP22" s="1019"/>
      <c r="DQ22" s="1019"/>
      <c r="DR22" s="1019"/>
      <c r="DS22" s="1019"/>
      <c r="DT22" s="1019"/>
      <c r="DU22" s="1019"/>
      <c r="DV22" s="1019"/>
      <c r="DW22" s="1019"/>
      <c r="DX22" s="1019"/>
      <c r="DY22" s="1019"/>
      <c r="DZ22" s="1019"/>
      <c r="EA22" s="1019"/>
      <c r="EB22" s="1019"/>
      <c r="EC22" s="1019"/>
      <c r="ED22" s="1019"/>
      <c r="EE22" s="1019"/>
      <c r="EF22" s="1019"/>
      <c r="EG22" s="1019"/>
      <c r="EH22" s="1019"/>
      <c r="EI22" s="1019"/>
      <c r="EJ22" s="1019"/>
      <c r="EK22" s="1019"/>
      <c r="EL22" s="1019"/>
      <c r="EM22" s="1019"/>
      <c r="EN22" s="1019"/>
      <c r="EO22" s="1019"/>
      <c r="EP22" s="1019"/>
      <c r="EQ22" s="1019"/>
      <c r="ER22" s="1019"/>
      <c r="ES22" s="1019"/>
      <c r="ET22" s="1019"/>
      <c r="EU22" s="1019"/>
      <c r="EV22" s="1019"/>
      <c r="EW22" s="1019"/>
      <c r="EX22" s="1019"/>
      <c r="EY22" s="1019"/>
      <c r="EZ22" s="1019"/>
      <c r="FA22" s="1019"/>
      <c r="FB22" s="1019"/>
      <c r="FC22" s="1019"/>
      <c r="FD22" s="1019"/>
      <c r="FE22" s="1019"/>
      <c r="FF22" s="1019"/>
      <c r="FG22" s="1019"/>
      <c r="FH22" s="1019"/>
      <c r="FI22" s="1019"/>
      <c r="FJ22" s="1019"/>
      <c r="FK22" s="1019"/>
      <c r="FL22" s="1019"/>
      <c r="FM22" s="1019"/>
      <c r="FN22" s="1019"/>
      <c r="FO22" s="1019"/>
      <c r="FP22" s="1019"/>
      <c r="FQ22" s="1019"/>
      <c r="FR22" s="1019"/>
      <c r="FS22" s="1019"/>
      <c r="FT22" s="1019"/>
      <c r="FU22" s="1019"/>
      <c r="FV22" s="1019"/>
      <c r="FW22" s="1019"/>
      <c r="FX22" s="1019"/>
      <c r="FY22" s="1019"/>
      <c r="FZ22" s="1019"/>
      <c r="GA22" s="1019"/>
      <c r="GB22" s="1019"/>
      <c r="GC22" s="1019"/>
      <c r="GD22" s="1019"/>
      <c r="GE22" s="1019"/>
      <c r="GF22" s="1019"/>
      <c r="GG22" s="1019"/>
      <c r="GH22" s="1019"/>
      <c r="GI22" s="1019"/>
      <c r="GJ22" s="1019"/>
      <c r="GK22" s="1019"/>
      <c r="GL22" s="1019"/>
      <c r="GM22" s="1019"/>
      <c r="GN22" s="1019"/>
      <c r="GO22" s="1019"/>
      <c r="GP22" s="1019"/>
      <c r="GQ22" s="1019"/>
      <c r="GR22" s="1019"/>
      <c r="GS22" s="1019"/>
      <c r="GT22" s="1019"/>
      <c r="GU22" s="1019"/>
      <c r="GV22" s="1019"/>
      <c r="GW22" s="1019"/>
      <c r="GX22" s="1019"/>
      <c r="GY22" s="1019"/>
      <c r="GZ22" s="1019"/>
      <c r="HA22" s="1019"/>
      <c r="HB22" s="1019"/>
      <c r="HC22" s="1019"/>
      <c r="HD22" s="1019"/>
      <c r="HE22" s="1019"/>
      <c r="HF22" s="1019"/>
      <c r="HG22" s="1019"/>
      <c r="HH22" s="1019"/>
      <c r="HI22" s="1019"/>
      <c r="HJ22" s="1019"/>
      <c r="HK22" s="1019"/>
      <c r="HL22" s="1019"/>
      <c r="HM22" s="1019"/>
      <c r="HN22" s="1019"/>
      <c r="HO22" s="1019"/>
      <c r="HP22" s="1019"/>
      <c r="HQ22" s="1019"/>
      <c r="HR22" s="1019"/>
      <c r="HS22" s="1019"/>
      <c r="HT22" s="1019"/>
      <c r="HU22" s="1019"/>
      <c r="HV22" s="1019"/>
      <c r="HW22" s="1019"/>
      <c r="HX22" s="1019"/>
      <c r="HY22" s="1019"/>
      <c r="HZ22" s="1019"/>
      <c r="IA22" s="1019"/>
      <c r="IB22" s="1019"/>
      <c r="IC22" s="1019"/>
      <c r="ID22" s="1019"/>
      <c r="IE22" s="1019"/>
      <c r="IF22" s="1019"/>
      <c r="IG22" s="1019"/>
      <c r="IH22" s="1019"/>
      <c r="II22" s="1019"/>
      <c r="IJ22" s="1019"/>
      <c r="IK22" s="1019"/>
      <c r="IL22" s="1019"/>
      <c r="IM22" s="1019"/>
      <c r="IN22" s="1019"/>
      <c r="IO22" s="1019"/>
      <c r="IP22" s="1019"/>
      <c r="IQ22" s="1019"/>
      <c r="IR22" s="1019"/>
      <c r="IS22" s="1019"/>
      <c r="IT22" s="1019"/>
      <c r="IU22" s="1019"/>
      <c r="IV22" s="1019"/>
    </row>
    <row r="23" spans="1:256" s="1771" customFormat="1" ht="20.100000000000001" customHeight="1">
      <c r="A23" s="1395"/>
      <c r="B23" s="1788"/>
      <c r="C23" s="1397"/>
      <c r="D23" s="1397"/>
      <c r="E23" s="1400"/>
      <c r="F23" s="1397"/>
      <c r="G23" s="1794" t="s">
        <v>11</v>
      </c>
      <c r="H23" s="1395"/>
      <c r="I23" s="1395"/>
      <c r="J23" s="1397"/>
      <c r="K23" s="1397"/>
      <c r="L23" s="1397"/>
      <c r="M23" s="1397"/>
      <c r="N23" s="1397"/>
      <c r="O23" s="1397"/>
      <c r="P23" s="1397"/>
      <c r="Q23" s="1397"/>
      <c r="R23" s="1397"/>
      <c r="S23" s="1397"/>
      <c r="T23" s="1397"/>
      <c r="U23" s="1397"/>
      <c r="V23" s="1397"/>
      <c r="W23" s="1397"/>
      <c r="X23" s="1397"/>
      <c r="Y23" s="1397"/>
      <c r="Z23" s="1397"/>
      <c r="AA23" s="1397"/>
      <c r="AB23" s="1397"/>
      <c r="AC23" s="1397"/>
      <c r="AD23" s="1397"/>
      <c r="AE23" s="1397"/>
      <c r="AF23" s="1397"/>
      <c r="AG23" s="1397"/>
      <c r="AH23" s="1397"/>
      <c r="AI23" s="1397"/>
      <c r="AJ23" s="1397"/>
      <c r="AK23" s="1397"/>
      <c r="AL23" s="1397"/>
      <c r="AM23" s="1397"/>
      <c r="AN23" s="1397"/>
      <c r="AO23" s="1397"/>
      <c r="AP23" s="1397"/>
      <c r="AQ23" s="1397"/>
      <c r="AR23" s="1397"/>
      <c r="AS23" s="1400"/>
      <c r="AT23" s="1397"/>
      <c r="AU23" s="1397"/>
      <c r="AV23" s="1397"/>
      <c r="AW23" s="1397"/>
      <c r="AX23" s="1397"/>
      <c r="AY23" s="1397"/>
      <c r="AZ23" s="1397"/>
      <c r="BA23" s="1397"/>
      <c r="BB23" s="1397"/>
      <c r="BC23" s="1397"/>
      <c r="BD23" s="1397"/>
      <c r="BE23" s="1397"/>
      <c r="BF23" s="1397"/>
      <c r="BG23" s="1397"/>
      <c r="BH23" s="1397"/>
      <c r="BI23" s="1397"/>
      <c r="BJ23" s="1397"/>
      <c r="BK23" s="1397"/>
      <c r="BL23" s="1397"/>
      <c r="BM23" s="1397"/>
      <c r="BN23" s="1397"/>
      <c r="BO23" s="1397"/>
      <c r="BP23" s="1397"/>
      <c r="BQ23" s="1397"/>
      <c r="BR23" s="1397"/>
      <c r="BS23" s="1397"/>
      <c r="BT23" s="1397"/>
      <c r="BU23" s="1397"/>
      <c r="BV23" s="1397"/>
      <c r="BW23" s="1397"/>
      <c r="BX23" s="1397"/>
      <c r="BY23" s="1397"/>
      <c r="BZ23" s="1397"/>
      <c r="CA23" s="1397"/>
      <c r="CB23" s="1397"/>
      <c r="CC23" s="1397"/>
      <c r="CD23" s="1397"/>
      <c r="CE23" s="1397"/>
      <c r="CF23" s="1397"/>
      <c r="CG23" s="1397"/>
      <c r="CH23" s="1397"/>
      <c r="CI23" s="1397"/>
      <c r="CJ23" s="1397"/>
      <c r="CK23" s="1397"/>
      <c r="CL23" s="1397"/>
      <c r="CM23" s="1019"/>
      <c r="CN23" s="1019"/>
      <c r="CO23" s="1019"/>
      <c r="CP23" s="1019"/>
      <c r="CQ23" s="1019"/>
      <c r="CR23" s="1019"/>
      <c r="CS23" s="1019"/>
      <c r="CT23" s="1019"/>
      <c r="CU23" s="1019"/>
      <c r="CV23" s="1019"/>
      <c r="CW23" s="1019"/>
      <c r="CX23" s="1019"/>
      <c r="CY23" s="1019"/>
      <c r="CZ23" s="1019"/>
      <c r="DA23" s="1019"/>
      <c r="DB23" s="1019"/>
      <c r="DC23" s="1019"/>
      <c r="DD23" s="1019"/>
      <c r="DE23" s="1019"/>
      <c r="DF23" s="1019"/>
      <c r="DG23" s="1019"/>
      <c r="DH23" s="1019"/>
      <c r="DI23" s="1019"/>
      <c r="DJ23" s="1019"/>
      <c r="DK23" s="1019"/>
      <c r="DL23" s="1019"/>
      <c r="DM23" s="1019"/>
      <c r="DN23" s="1019"/>
      <c r="DO23" s="1019"/>
      <c r="DP23" s="1019"/>
      <c r="DQ23" s="1019"/>
      <c r="DR23" s="1019"/>
      <c r="DS23" s="1019"/>
      <c r="DT23" s="1019"/>
      <c r="DU23" s="1019"/>
      <c r="DV23" s="1019"/>
      <c r="DW23" s="1019"/>
      <c r="DX23" s="1019"/>
      <c r="DY23" s="1019"/>
      <c r="DZ23" s="1019"/>
      <c r="EA23" s="1019"/>
      <c r="EB23" s="1019"/>
      <c r="EC23" s="1019"/>
      <c r="ED23" s="1019"/>
      <c r="EE23" s="1019"/>
      <c r="EF23" s="1019"/>
      <c r="EG23" s="1019"/>
      <c r="EH23" s="1019"/>
      <c r="EI23" s="1019"/>
      <c r="EJ23" s="1019"/>
      <c r="EK23" s="1019"/>
      <c r="EL23" s="1019"/>
      <c r="EM23" s="1019"/>
      <c r="EN23" s="1019"/>
      <c r="EO23" s="1019"/>
      <c r="EP23" s="1019"/>
      <c r="EQ23" s="1019"/>
      <c r="ER23" s="1019"/>
      <c r="ES23" s="1019"/>
      <c r="ET23" s="1019"/>
      <c r="EU23" s="1019"/>
      <c r="EV23" s="1019"/>
      <c r="EW23" s="1019"/>
      <c r="EX23" s="1019"/>
      <c r="EY23" s="1019"/>
      <c r="EZ23" s="1019"/>
      <c r="FA23" s="1019"/>
      <c r="FB23" s="1019"/>
      <c r="FC23" s="1019"/>
      <c r="FD23" s="1019"/>
      <c r="FE23" s="1019"/>
      <c r="FF23" s="1019"/>
      <c r="FG23" s="1019"/>
      <c r="FH23" s="1019"/>
      <c r="FI23" s="1019"/>
      <c r="FJ23" s="1019"/>
      <c r="FK23" s="1019"/>
      <c r="FL23" s="1019"/>
      <c r="FM23" s="1019"/>
      <c r="FN23" s="1019"/>
      <c r="FO23" s="1019"/>
      <c r="FP23" s="1019"/>
      <c r="FQ23" s="1019"/>
      <c r="FR23" s="1019"/>
      <c r="FS23" s="1019"/>
      <c r="FT23" s="1019"/>
      <c r="FU23" s="1019"/>
      <c r="FV23" s="1019"/>
      <c r="FW23" s="1019"/>
      <c r="FX23" s="1019"/>
      <c r="FY23" s="1019"/>
      <c r="FZ23" s="1019"/>
      <c r="GA23" s="1019"/>
      <c r="GB23" s="1019"/>
      <c r="GC23" s="1019"/>
      <c r="GD23" s="1019"/>
      <c r="GE23" s="1019"/>
      <c r="GF23" s="1019"/>
      <c r="GG23" s="1019"/>
      <c r="GH23" s="1019"/>
      <c r="GI23" s="1019"/>
      <c r="GJ23" s="1019"/>
      <c r="GK23" s="1019"/>
      <c r="GL23" s="1019"/>
      <c r="GM23" s="1019"/>
      <c r="GN23" s="1019"/>
      <c r="GO23" s="1019"/>
      <c r="GP23" s="1019"/>
      <c r="GQ23" s="1019"/>
      <c r="GR23" s="1019"/>
      <c r="GS23" s="1019"/>
      <c r="GT23" s="1019"/>
      <c r="GU23" s="1019"/>
      <c r="GV23" s="1019"/>
      <c r="GW23" s="1019"/>
      <c r="GX23" s="1019"/>
      <c r="GY23" s="1019"/>
      <c r="GZ23" s="1019"/>
      <c r="HA23" s="1019"/>
      <c r="HB23" s="1019"/>
      <c r="HC23" s="1019"/>
      <c r="HD23" s="1019"/>
      <c r="HE23" s="1019"/>
      <c r="HF23" s="1019"/>
      <c r="HG23" s="1019"/>
      <c r="HH23" s="1019"/>
      <c r="HI23" s="1019"/>
      <c r="HJ23" s="1019"/>
      <c r="HK23" s="1019"/>
      <c r="HL23" s="1019"/>
      <c r="HM23" s="1019"/>
      <c r="HN23" s="1019"/>
      <c r="HO23" s="1019"/>
      <c r="HP23" s="1019"/>
      <c r="HQ23" s="1019"/>
      <c r="HR23" s="1019"/>
      <c r="HS23" s="1019"/>
      <c r="HT23" s="1019"/>
      <c r="HU23" s="1019"/>
      <c r="HV23" s="1019"/>
      <c r="HW23" s="1019"/>
      <c r="HX23" s="1019"/>
      <c r="HY23" s="1019"/>
      <c r="HZ23" s="1019"/>
      <c r="IA23" s="1019"/>
      <c r="IB23" s="1019"/>
      <c r="IC23" s="1019"/>
      <c r="ID23" s="1019"/>
      <c r="IE23" s="1019"/>
      <c r="IF23" s="1019"/>
      <c r="IG23" s="1019"/>
      <c r="IH23" s="1019"/>
      <c r="II23" s="1019"/>
      <c r="IJ23" s="1019"/>
      <c r="IK23" s="1019"/>
      <c r="IL23" s="1019"/>
      <c r="IM23" s="1019"/>
      <c r="IN23" s="1019"/>
      <c r="IO23" s="1019"/>
      <c r="IP23" s="1019"/>
      <c r="IQ23" s="1019"/>
      <c r="IR23" s="1019"/>
      <c r="IS23" s="1019"/>
      <c r="IT23" s="1019"/>
      <c r="IU23" s="1019"/>
      <c r="IV23" s="1019"/>
    </row>
    <row r="24" spans="1:256" s="1771" customFormat="1" ht="20.100000000000001" customHeight="1">
      <c r="A24" s="1395"/>
      <c r="B24" s="1788"/>
      <c r="C24" s="1397"/>
      <c r="D24" s="1397"/>
      <c r="E24" s="1400"/>
      <c r="F24" s="1397"/>
      <c r="G24" s="1794"/>
      <c r="H24" s="1395"/>
      <c r="I24" s="1395"/>
      <c r="J24" s="1397"/>
      <c r="K24" s="1397"/>
      <c r="L24" s="1397"/>
      <c r="M24" s="1397"/>
      <c r="N24" s="1397"/>
      <c r="O24" s="1397"/>
      <c r="P24" s="1397"/>
      <c r="Q24" s="1397"/>
      <c r="R24" s="1397"/>
      <c r="S24" s="1397"/>
      <c r="T24" s="1397"/>
      <c r="U24" s="1397"/>
      <c r="V24" s="1397"/>
      <c r="W24" s="1397"/>
      <c r="X24" s="1397"/>
      <c r="Y24" s="1397"/>
      <c r="Z24" s="1397"/>
      <c r="AA24" s="1397"/>
      <c r="AB24" s="1397"/>
      <c r="AC24" s="1397"/>
      <c r="AD24" s="1397"/>
      <c r="AE24" s="1397"/>
      <c r="AF24" s="1397"/>
      <c r="AG24" s="1397"/>
      <c r="AH24" s="1397"/>
      <c r="AI24" s="1397"/>
      <c r="AJ24" s="1397"/>
      <c r="AK24" s="1397"/>
      <c r="AL24" s="1397"/>
      <c r="AM24" s="1397"/>
      <c r="AN24" s="1397"/>
      <c r="AO24" s="1397"/>
      <c r="AP24" s="1397"/>
      <c r="AQ24" s="1397"/>
      <c r="AR24" s="1397"/>
      <c r="AS24" s="1400"/>
      <c r="AT24" s="1397"/>
      <c r="AU24" s="1397"/>
      <c r="AV24" s="1397"/>
      <c r="AW24" s="1397"/>
      <c r="AX24" s="1397"/>
      <c r="AY24" s="1397"/>
      <c r="AZ24" s="1397"/>
      <c r="BA24" s="1397"/>
      <c r="BB24" s="1397"/>
      <c r="BC24" s="1397"/>
      <c r="BD24" s="1397"/>
      <c r="BE24" s="1397"/>
      <c r="BF24" s="1397"/>
      <c r="BG24" s="1397"/>
      <c r="BH24" s="1397"/>
      <c r="BI24" s="1397"/>
      <c r="BJ24" s="1397"/>
      <c r="BK24" s="1397"/>
      <c r="BL24" s="1397"/>
      <c r="BM24" s="1397"/>
      <c r="BN24" s="1397"/>
      <c r="BO24" s="1397"/>
      <c r="BP24" s="1397"/>
      <c r="BQ24" s="1397"/>
      <c r="BR24" s="1397"/>
      <c r="BS24" s="1397"/>
      <c r="BT24" s="1397"/>
      <c r="BU24" s="1397"/>
      <c r="BV24" s="1397"/>
      <c r="BW24" s="1397"/>
      <c r="BX24" s="1397"/>
      <c r="BY24" s="1397"/>
      <c r="BZ24" s="1397"/>
      <c r="CA24" s="1397"/>
      <c r="CB24" s="1397"/>
      <c r="CC24" s="1397"/>
      <c r="CD24" s="1397"/>
      <c r="CE24" s="1397"/>
      <c r="CF24" s="1397"/>
      <c r="CG24" s="1397"/>
      <c r="CH24" s="1397"/>
      <c r="CI24" s="1397"/>
      <c r="CJ24" s="1397"/>
      <c r="CK24" s="1397"/>
      <c r="CL24" s="1397"/>
      <c r="CM24" s="1019"/>
      <c r="CN24" s="1019"/>
      <c r="CO24" s="1019"/>
      <c r="CP24" s="1019"/>
      <c r="CQ24" s="1019"/>
      <c r="CR24" s="1019"/>
      <c r="CS24" s="1019"/>
      <c r="CT24" s="1019"/>
      <c r="CU24" s="1019"/>
      <c r="CV24" s="1019"/>
      <c r="CW24" s="1019"/>
      <c r="CX24" s="1019"/>
      <c r="CY24" s="1019"/>
      <c r="CZ24" s="1019"/>
      <c r="DA24" s="1019"/>
      <c r="DB24" s="1019"/>
      <c r="DC24" s="1019"/>
      <c r="DD24" s="1019"/>
      <c r="DE24" s="1019"/>
      <c r="DF24" s="1019"/>
      <c r="DG24" s="1019"/>
      <c r="DH24" s="1019"/>
      <c r="DI24" s="1019"/>
      <c r="DJ24" s="1019"/>
      <c r="DK24" s="1019"/>
      <c r="DL24" s="1019"/>
      <c r="DM24" s="1019"/>
      <c r="DN24" s="1019"/>
      <c r="DO24" s="1019"/>
      <c r="DP24" s="1019"/>
      <c r="DQ24" s="1019"/>
      <c r="DR24" s="1019"/>
      <c r="DS24" s="1019"/>
      <c r="DT24" s="1019"/>
      <c r="DU24" s="1019"/>
      <c r="DV24" s="1019"/>
      <c r="DW24" s="1019"/>
      <c r="DX24" s="1019"/>
      <c r="DY24" s="1019"/>
      <c r="DZ24" s="1019"/>
      <c r="EA24" s="1019"/>
      <c r="EB24" s="1019"/>
      <c r="EC24" s="1019"/>
      <c r="ED24" s="1019"/>
      <c r="EE24" s="1019"/>
      <c r="EF24" s="1019"/>
      <c r="EG24" s="1019"/>
      <c r="EH24" s="1019"/>
      <c r="EI24" s="1019"/>
      <c r="EJ24" s="1019"/>
      <c r="EK24" s="1019"/>
      <c r="EL24" s="1019"/>
      <c r="EM24" s="1019"/>
      <c r="EN24" s="1019"/>
      <c r="EO24" s="1019"/>
      <c r="EP24" s="1019"/>
      <c r="EQ24" s="1019"/>
      <c r="ER24" s="1019"/>
      <c r="ES24" s="1019"/>
      <c r="ET24" s="1019"/>
      <c r="EU24" s="1019"/>
      <c r="EV24" s="1019"/>
      <c r="EW24" s="1019"/>
      <c r="EX24" s="1019"/>
      <c r="EY24" s="1019"/>
      <c r="EZ24" s="1019"/>
      <c r="FA24" s="1019"/>
      <c r="FB24" s="1019"/>
      <c r="FC24" s="1019"/>
      <c r="FD24" s="1019"/>
      <c r="FE24" s="1019"/>
      <c r="FF24" s="1019"/>
      <c r="FG24" s="1019"/>
      <c r="FH24" s="1019"/>
      <c r="FI24" s="1019"/>
      <c r="FJ24" s="1019"/>
      <c r="FK24" s="1019"/>
      <c r="FL24" s="1019"/>
      <c r="FM24" s="1019"/>
      <c r="FN24" s="1019"/>
      <c r="FO24" s="1019"/>
      <c r="FP24" s="1019"/>
      <c r="FQ24" s="1019"/>
      <c r="FR24" s="1019"/>
      <c r="FS24" s="1019"/>
      <c r="FT24" s="1019"/>
      <c r="FU24" s="1019"/>
      <c r="FV24" s="1019"/>
      <c r="FW24" s="1019"/>
      <c r="FX24" s="1019"/>
      <c r="FY24" s="1019"/>
      <c r="FZ24" s="1019"/>
      <c r="GA24" s="1019"/>
      <c r="GB24" s="1019"/>
      <c r="GC24" s="1019"/>
      <c r="GD24" s="1019"/>
      <c r="GE24" s="1019"/>
      <c r="GF24" s="1019"/>
      <c r="GG24" s="1019"/>
      <c r="GH24" s="1019"/>
      <c r="GI24" s="1019"/>
      <c r="GJ24" s="1019"/>
      <c r="GK24" s="1019"/>
      <c r="GL24" s="1019"/>
      <c r="GM24" s="1019"/>
      <c r="GN24" s="1019"/>
      <c r="GO24" s="1019"/>
      <c r="GP24" s="1019"/>
      <c r="GQ24" s="1019"/>
      <c r="GR24" s="1019"/>
      <c r="GS24" s="1019"/>
      <c r="GT24" s="1019"/>
      <c r="GU24" s="1019"/>
      <c r="GV24" s="1019"/>
      <c r="GW24" s="1019"/>
      <c r="GX24" s="1019"/>
      <c r="GY24" s="1019"/>
      <c r="GZ24" s="1019"/>
      <c r="HA24" s="1019"/>
      <c r="HB24" s="1019"/>
      <c r="HC24" s="1019"/>
      <c r="HD24" s="1019"/>
      <c r="HE24" s="1019"/>
      <c r="HF24" s="1019"/>
      <c r="HG24" s="1019"/>
      <c r="HH24" s="1019"/>
      <c r="HI24" s="1019"/>
      <c r="HJ24" s="1019"/>
      <c r="HK24" s="1019"/>
      <c r="HL24" s="1019"/>
      <c r="HM24" s="1019"/>
      <c r="HN24" s="1019"/>
      <c r="HO24" s="1019"/>
      <c r="HP24" s="1019"/>
      <c r="HQ24" s="1019"/>
      <c r="HR24" s="1019"/>
      <c r="HS24" s="1019"/>
      <c r="HT24" s="1019"/>
      <c r="HU24" s="1019"/>
      <c r="HV24" s="1019"/>
      <c r="HW24" s="1019"/>
      <c r="HX24" s="1019"/>
      <c r="HY24" s="1019"/>
      <c r="HZ24" s="1019"/>
      <c r="IA24" s="1019"/>
      <c r="IB24" s="1019"/>
      <c r="IC24" s="1019"/>
      <c r="ID24" s="1019"/>
      <c r="IE24" s="1019"/>
      <c r="IF24" s="1019"/>
      <c r="IG24" s="1019"/>
      <c r="IH24" s="1019"/>
      <c r="II24" s="1019"/>
      <c r="IJ24" s="1019"/>
      <c r="IK24" s="1019"/>
      <c r="IL24" s="1019"/>
      <c r="IM24" s="1019"/>
      <c r="IN24" s="1019"/>
      <c r="IO24" s="1019"/>
      <c r="IP24" s="1019"/>
      <c r="IQ24" s="1019"/>
      <c r="IR24" s="1019"/>
      <c r="IS24" s="1019"/>
      <c r="IT24" s="1019"/>
      <c r="IU24" s="1019"/>
      <c r="IV24" s="1019"/>
    </row>
    <row r="25" spans="1:256" s="1771" customFormat="1" ht="18.75" customHeight="1">
      <c r="A25" s="1019"/>
      <c r="B25" s="1788"/>
      <c r="C25" s="1788"/>
      <c r="D25" s="1401"/>
      <c r="E25" s="1397"/>
      <c r="F25" s="1397"/>
      <c r="G25" s="1400"/>
      <c r="H25" s="1783" t="s">
        <v>806</v>
      </c>
      <c r="I25" s="1783"/>
      <c r="J25" s="1397"/>
      <c r="K25" s="1397"/>
      <c r="L25" s="1397"/>
      <c r="M25" s="1397"/>
      <c r="N25" s="1397"/>
      <c r="O25" s="1397"/>
      <c r="P25" s="1397"/>
      <c r="Q25" s="1397"/>
      <c r="R25" s="1397"/>
      <c r="S25" s="1397"/>
      <c r="T25" s="1397"/>
      <c r="U25" s="1397"/>
      <c r="V25" s="1397"/>
      <c r="W25" s="1397"/>
      <c r="X25" s="1397"/>
      <c r="Y25" s="1397"/>
      <c r="Z25" s="1397"/>
      <c r="AA25" s="1397"/>
      <c r="AB25" s="1397"/>
      <c r="AC25" s="1397"/>
      <c r="AD25" s="1397"/>
      <c r="AE25" s="1397"/>
      <c r="AF25" s="1397"/>
      <c r="AG25" s="1397"/>
      <c r="AH25" s="1397"/>
      <c r="AI25" s="1397"/>
      <c r="AJ25" s="1397"/>
      <c r="AK25" s="1397"/>
      <c r="AL25" s="1397"/>
      <c r="AM25" s="1397"/>
      <c r="AN25" s="1397"/>
      <c r="AO25" s="1397"/>
      <c r="AP25" s="1397"/>
      <c r="AQ25" s="1397"/>
      <c r="AR25" s="1397"/>
      <c r="AS25" s="1397"/>
      <c r="AT25" s="1397"/>
      <c r="AU25" s="1397"/>
      <c r="AV25" s="1397"/>
      <c r="AW25" s="1397"/>
      <c r="AX25" s="1397"/>
      <c r="AY25" s="1397"/>
      <c r="AZ25" s="1397"/>
      <c r="BA25" s="1397"/>
      <c r="BB25" s="1397"/>
      <c r="BC25" s="1397"/>
      <c r="BD25" s="1397"/>
      <c r="BE25" s="1397"/>
      <c r="BF25" s="1397"/>
      <c r="BG25" s="1397"/>
      <c r="BH25" s="1397"/>
      <c r="BI25" s="1397"/>
      <c r="BJ25" s="1397"/>
      <c r="BK25" s="1397"/>
      <c r="BL25" s="1397"/>
      <c r="BM25" s="1397"/>
      <c r="BN25" s="1397"/>
      <c r="BO25" s="1397"/>
      <c r="BP25" s="1397"/>
      <c r="BQ25" s="1397"/>
      <c r="BR25" s="1397"/>
      <c r="BS25" s="1397"/>
      <c r="BT25" s="1397"/>
      <c r="BU25" s="1397"/>
      <c r="BV25" s="1397"/>
      <c r="BW25" s="1397"/>
      <c r="BX25" s="1397"/>
      <c r="BY25" s="1397"/>
      <c r="BZ25" s="1397"/>
      <c r="CA25" s="1397"/>
      <c r="CB25" s="1397"/>
      <c r="CC25" s="1397"/>
      <c r="CD25" s="1397"/>
      <c r="CE25" s="1397"/>
      <c r="CF25" s="1397"/>
      <c r="CG25" s="1397"/>
      <c r="CH25" s="1397"/>
      <c r="CI25" s="1397"/>
      <c r="CJ25" s="1397"/>
      <c r="CK25" s="1397"/>
      <c r="CL25" s="1397"/>
      <c r="CM25" s="1019"/>
      <c r="CN25" s="1019"/>
      <c r="CO25" s="1019"/>
      <c r="CP25" s="1019"/>
      <c r="CQ25" s="1019"/>
      <c r="CR25" s="1019"/>
      <c r="CS25" s="1019"/>
      <c r="CT25" s="1019"/>
      <c r="CU25" s="1019"/>
      <c r="CV25" s="1019"/>
      <c r="CW25" s="1019"/>
      <c r="CX25" s="1019"/>
      <c r="CY25" s="1019"/>
      <c r="CZ25" s="1019"/>
      <c r="DA25" s="1019"/>
      <c r="DB25" s="1019"/>
      <c r="DC25" s="1019"/>
      <c r="DD25" s="1019"/>
      <c r="DE25" s="1019"/>
      <c r="DF25" s="1019"/>
      <c r="DG25" s="1019"/>
      <c r="DH25" s="1019"/>
      <c r="DI25" s="1019"/>
      <c r="DJ25" s="1019"/>
      <c r="DK25" s="1019"/>
      <c r="DL25" s="1019"/>
      <c r="DM25" s="1019"/>
      <c r="DN25" s="1019"/>
      <c r="DO25" s="1019"/>
      <c r="DP25" s="1019"/>
      <c r="DQ25" s="1019"/>
      <c r="DR25" s="1019"/>
      <c r="DS25" s="1019"/>
      <c r="DT25" s="1019"/>
      <c r="DU25" s="1019"/>
      <c r="DV25" s="1019"/>
      <c r="DW25" s="1019"/>
      <c r="DX25" s="1019"/>
      <c r="DY25" s="1019"/>
      <c r="DZ25" s="1019"/>
      <c r="EA25" s="1019"/>
      <c r="EB25" s="1019"/>
      <c r="EC25" s="1019"/>
      <c r="ED25" s="1019"/>
      <c r="EE25" s="1019"/>
      <c r="EF25" s="1019"/>
      <c r="EG25" s="1019"/>
      <c r="EH25" s="1019"/>
      <c r="EI25" s="1019"/>
      <c r="EJ25" s="1019"/>
      <c r="EK25" s="1019"/>
      <c r="EL25" s="1019"/>
      <c r="EM25" s="1019"/>
      <c r="EN25" s="1019"/>
      <c r="EO25" s="1019"/>
      <c r="EP25" s="1019"/>
      <c r="EQ25" s="1019"/>
      <c r="ER25" s="1019"/>
      <c r="ES25" s="1019"/>
      <c r="ET25" s="1019"/>
      <c r="EU25" s="1019"/>
      <c r="EV25" s="1019"/>
      <c r="EW25" s="1019"/>
      <c r="EX25" s="1019"/>
      <c r="EY25" s="1019"/>
      <c r="EZ25" s="1019"/>
      <c r="FA25" s="1019"/>
      <c r="FB25" s="1019"/>
      <c r="FC25" s="1019"/>
      <c r="FD25" s="1019"/>
      <c r="FE25" s="1019"/>
      <c r="FF25" s="1019"/>
      <c r="FG25" s="1019"/>
      <c r="FH25" s="1019"/>
      <c r="FI25" s="1019"/>
      <c r="FJ25" s="1019"/>
      <c r="FK25" s="1019"/>
      <c r="FL25" s="1019"/>
      <c r="FM25" s="1019"/>
      <c r="FN25" s="1019"/>
      <c r="FO25" s="1019"/>
      <c r="FP25" s="1019"/>
      <c r="FQ25" s="1019"/>
      <c r="FR25" s="1019"/>
      <c r="FS25" s="1019"/>
      <c r="FT25" s="1019"/>
      <c r="FU25" s="1019"/>
      <c r="FV25" s="1019"/>
      <c r="FW25" s="1019"/>
      <c r="FX25" s="1019"/>
      <c r="FY25" s="1019"/>
      <c r="FZ25" s="1019"/>
      <c r="GA25" s="1019"/>
      <c r="GB25" s="1019"/>
      <c r="GC25" s="1019"/>
      <c r="GD25" s="1019"/>
      <c r="GE25" s="1019"/>
      <c r="GF25" s="1019"/>
      <c r="GG25" s="1019"/>
      <c r="GH25" s="1019"/>
      <c r="GI25" s="1019"/>
      <c r="GJ25" s="1019"/>
      <c r="GK25" s="1019"/>
      <c r="GL25" s="1019"/>
      <c r="GM25" s="1019"/>
      <c r="GN25" s="1019"/>
      <c r="GO25" s="1019"/>
      <c r="GP25" s="1019"/>
      <c r="GQ25" s="1019"/>
      <c r="GR25" s="1019"/>
      <c r="GS25" s="1019"/>
      <c r="GT25" s="1019"/>
      <c r="GU25" s="1019"/>
      <c r="GV25" s="1019"/>
      <c r="GW25" s="1019"/>
      <c r="GX25" s="1019"/>
      <c r="GY25" s="1019"/>
      <c r="GZ25" s="1019"/>
      <c r="HA25" s="1019"/>
      <c r="HB25" s="1019"/>
      <c r="HC25" s="1019"/>
      <c r="HD25" s="1019"/>
      <c r="HE25" s="1019"/>
      <c r="HF25" s="1019"/>
      <c r="HG25" s="1019"/>
      <c r="HH25" s="1019"/>
      <c r="HI25" s="1019"/>
      <c r="HJ25" s="1019"/>
      <c r="HK25" s="1019"/>
      <c r="HL25" s="1019"/>
      <c r="HM25" s="1019"/>
      <c r="HN25" s="1019"/>
      <c r="HO25" s="1019"/>
      <c r="HP25" s="1019"/>
      <c r="HQ25" s="1019"/>
      <c r="HR25" s="1019"/>
      <c r="HS25" s="1019"/>
      <c r="HT25" s="1019"/>
      <c r="HU25" s="1019"/>
      <c r="HV25" s="1019"/>
      <c r="HW25" s="1019"/>
      <c r="HX25" s="1019"/>
      <c r="HY25" s="1019"/>
      <c r="HZ25" s="1019"/>
      <c r="IA25" s="1019"/>
      <c r="IB25" s="1019"/>
      <c r="IC25" s="1019"/>
      <c r="ID25" s="1019"/>
      <c r="IE25" s="1019"/>
      <c r="IF25" s="1019"/>
      <c r="IG25" s="1019"/>
      <c r="IH25" s="1019"/>
      <c r="II25" s="1019"/>
      <c r="IJ25" s="1019"/>
      <c r="IK25" s="1019"/>
      <c r="IL25" s="1019"/>
      <c r="IM25" s="1019"/>
      <c r="IN25" s="1019"/>
      <c r="IO25" s="1019"/>
      <c r="IP25" s="1019"/>
      <c r="IQ25" s="1019"/>
      <c r="IR25" s="1019"/>
      <c r="IS25" s="1019"/>
      <c r="IT25" s="1019"/>
      <c r="IU25" s="1019"/>
      <c r="IV25" s="1019"/>
    </row>
    <row r="26" spans="1:256" s="1771" customFormat="1" ht="13.5" customHeight="1">
      <c r="A26" s="1019"/>
      <c r="B26" s="1397"/>
      <c r="C26" s="1400"/>
      <c r="D26" s="1401"/>
      <c r="E26" s="1397"/>
      <c r="F26" s="1397"/>
      <c r="G26" s="1397"/>
      <c r="H26" s="1783" t="s">
        <v>807</v>
      </c>
      <c r="I26" s="1783"/>
      <c r="J26" s="1397"/>
      <c r="K26" s="1397"/>
      <c r="L26" s="1397"/>
      <c r="M26" s="1397"/>
      <c r="N26" s="1397"/>
      <c r="O26" s="1397"/>
      <c r="P26" s="1397"/>
      <c r="Q26" s="1397"/>
      <c r="R26" s="1397"/>
      <c r="S26" s="1397"/>
      <c r="T26" s="1397"/>
      <c r="U26" s="1397"/>
      <c r="V26" s="1397"/>
      <c r="W26" s="1397"/>
      <c r="X26" s="1397"/>
      <c r="Y26" s="1397"/>
      <c r="Z26" s="1397"/>
      <c r="AA26" s="1397"/>
      <c r="AB26" s="1397"/>
      <c r="AC26" s="1397"/>
      <c r="AD26" s="1397"/>
      <c r="AE26" s="1397"/>
      <c r="AF26" s="1397"/>
      <c r="AG26" s="1397"/>
      <c r="AH26" s="1397"/>
      <c r="AI26" s="1397"/>
      <c r="AJ26" s="1397"/>
      <c r="AK26" s="1397"/>
      <c r="AL26" s="1397"/>
      <c r="AM26" s="1397"/>
      <c r="AN26" s="1397"/>
      <c r="AO26" s="1397"/>
      <c r="AP26" s="1397"/>
      <c r="AQ26" s="1397"/>
      <c r="AR26" s="1397"/>
      <c r="AS26" s="1397"/>
      <c r="AT26" s="1397"/>
      <c r="AU26" s="1397"/>
      <c r="AV26" s="1397"/>
      <c r="AW26" s="1397"/>
      <c r="AX26" s="1397"/>
      <c r="AY26" s="1397"/>
      <c r="AZ26" s="1397"/>
      <c r="BA26" s="1397"/>
      <c r="BB26" s="1397"/>
      <c r="BC26" s="1397"/>
      <c r="BD26" s="1397"/>
      <c r="BE26" s="1397"/>
      <c r="BF26" s="1397"/>
      <c r="BG26" s="1397"/>
      <c r="BH26" s="1397"/>
      <c r="BI26" s="1397"/>
      <c r="BJ26" s="1397"/>
      <c r="BK26" s="1397"/>
      <c r="BL26" s="1397"/>
      <c r="BM26" s="1397"/>
      <c r="BN26" s="1397"/>
      <c r="BO26" s="1397"/>
      <c r="BP26" s="1397"/>
      <c r="BQ26" s="1397"/>
      <c r="BR26" s="1397"/>
      <c r="BS26" s="1397"/>
      <c r="BT26" s="1397"/>
      <c r="BU26" s="1397"/>
      <c r="BV26" s="1397"/>
      <c r="BW26" s="1397"/>
      <c r="BX26" s="1397"/>
      <c r="BY26" s="1397"/>
      <c r="BZ26" s="1397"/>
      <c r="CA26" s="1397"/>
      <c r="CB26" s="1397"/>
      <c r="CC26" s="1397"/>
      <c r="CD26" s="1397"/>
      <c r="CE26" s="1397"/>
      <c r="CF26" s="1397"/>
      <c r="CG26" s="1397"/>
      <c r="CH26" s="1397"/>
      <c r="CI26" s="1397"/>
      <c r="CJ26" s="1397"/>
      <c r="CK26" s="1397"/>
      <c r="CL26" s="1397"/>
      <c r="CM26" s="1019"/>
      <c r="CN26" s="1019"/>
      <c r="CO26" s="1019"/>
      <c r="CP26" s="1019"/>
      <c r="CQ26" s="1019"/>
      <c r="CR26" s="1019"/>
      <c r="CS26" s="1019"/>
      <c r="CT26" s="1019"/>
      <c r="CU26" s="1019"/>
      <c r="CV26" s="1019"/>
      <c r="CW26" s="1019"/>
      <c r="CX26" s="1019"/>
      <c r="CY26" s="1019"/>
      <c r="CZ26" s="1019"/>
      <c r="DA26" s="1019"/>
      <c r="DB26" s="1019"/>
      <c r="DC26" s="1019"/>
      <c r="DD26" s="1019"/>
      <c r="DE26" s="1019"/>
      <c r="DF26" s="1019"/>
      <c r="DG26" s="1019"/>
      <c r="DH26" s="1019"/>
      <c r="DI26" s="1019"/>
      <c r="DJ26" s="1019"/>
      <c r="DK26" s="1019"/>
      <c r="DL26" s="1019"/>
      <c r="DM26" s="1019"/>
      <c r="DN26" s="1019"/>
      <c r="DO26" s="1019"/>
      <c r="DP26" s="1019"/>
      <c r="DQ26" s="1019"/>
      <c r="DR26" s="1019"/>
      <c r="DS26" s="1019"/>
      <c r="DT26" s="1019"/>
      <c r="DU26" s="1019"/>
      <c r="DV26" s="1019"/>
      <c r="DW26" s="1019"/>
      <c r="DX26" s="1019"/>
      <c r="DY26" s="1019"/>
      <c r="DZ26" s="1019"/>
      <c r="EA26" s="1019"/>
      <c r="EB26" s="1019"/>
      <c r="EC26" s="1019"/>
      <c r="ED26" s="1019"/>
      <c r="EE26" s="1019"/>
      <c r="EF26" s="1019"/>
      <c r="EG26" s="1019"/>
      <c r="EH26" s="1019"/>
      <c r="EI26" s="1019"/>
      <c r="EJ26" s="1019"/>
      <c r="EK26" s="1019"/>
      <c r="EL26" s="1019"/>
      <c r="EM26" s="1019"/>
      <c r="EN26" s="1019"/>
      <c r="EO26" s="1019"/>
      <c r="EP26" s="1019"/>
      <c r="EQ26" s="1019"/>
      <c r="ER26" s="1019"/>
      <c r="ES26" s="1019"/>
      <c r="ET26" s="1019"/>
      <c r="EU26" s="1019"/>
      <c r="EV26" s="1019"/>
      <c r="EW26" s="1019"/>
      <c r="EX26" s="1019"/>
      <c r="EY26" s="1019"/>
      <c r="EZ26" s="1019"/>
      <c r="FA26" s="1019"/>
      <c r="FB26" s="1019"/>
      <c r="FC26" s="1019"/>
      <c r="FD26" s="1019"/>
      <c r="FE26" s="1019"/>
      <c r="FF26" s="1019"/>
      <c r="FG26" s="1019"/>
      <c r="FH26" s="1019"/>
      <c r="FI26" s="1019"/>
      <c r="FJ26" s="1019"/>
      <c r="FK26" s="1019"/>
      <c r="FL26" s="1019"/>
      <c r="FM26" s="1019"/>
      <c r="FN26" s="1019"/>
      <c r="FO26" s="1019"/>
      <c r="FP26" s="1019"/>
      <c r="FQ26" s="1019"/>
      <c r="FR26" s="1019"/>
      <c r="FS26" s="1019"/>
      <c r="FT26" s="1019"/>
      <c r="FU26" s="1019"/>
      <c r="FV26" s="1019"/>
      <c r="FW26" s="1019"/>
      <c r="FX26" s="1019"/>
      <c r="FY26" s="1019"/>
      <c r="FZ26" s="1019"/>
      <c r="GA26" s="1019"/>
      <c r="GB26" s="1019"/>
      <c r="GC26" s="1019"/>
      <c r="GD26" s="1019"/>
      <c r="GE26" s="1019"/>
      <c r="GF26" s="1019"/>
      <c r="GG26" s="1019"/>
      <c r="GH26" s="1019"/>
      <c r="GI26" s="1019"/>
      <c r="GJ26" s="1019"/>
      <c r="GK26" s="1019"/>
      <c r="GL26" s="1019"/>
      <c r="GM26" s="1019"/>
      <c r="GN26" s="1019"/>
      <c r="GO26" s="1019"/>
      <c r="GP26" s="1019"/>
      <c r="GQ26" s="1019"/>
      <c r="GR26" s="1019"/>
      <c r="GS26" s="1019"/>
      <c r="GT26" s="1019"/>
      <c r="GU26" s="1019"/>
      <c r="GV26" s="1019"/>
      <c r="GW26" s="1019"/>
      <c r="GX26" s="1019"/>
      <c r="GY26" s="1019"/>
      <c r="GZ26" s="1019"/>
      <c r="HA26" s="1019"/>
      <c r="HB26" s="1019"/>
      <c r="HC26" s="1019"/>
      <c r="HD26" s="1019"/>
      <c r="HE26" s="1019"/>
      <c r="HF26" s="1019"/>
      <c r="HG26" s="1019"/>
      <c r="HH26" s="1019"/>
      <c r="HI26" s="1019"/>
      <c r="HJ26" s="1019"/>
      <c r="HK26" s="1019"/>
      <c r="HL26" s="1019"/>
      <c r="HM26" s="1019"/>
      <c r="HN26" s="1019"/>
      <c r="HO26" s="1019"/>
      <c r="HP26" s="1019"/>
      <c r="HQ26" s="1019"/>
      <c r="HR26" s="1019"/>
      <c r="HS26" s="1019"/>
      <c r="HT26" s="1019"/>
      <c r="HU26" s="1019"/>
      <c r="HV26" s="1019"/>
      <c r="HW26" s="1019"/>
      <c r="HX26" s="1019"/>
      <c r="HY26" s="1019"/>
      <c r="HZ26" s="1019"/>
      <c r="IA26" s="1019"/>
      <c r="IB26" s="1019"/>
      <c r="IC26" s="1019"/>
      <c r="ID26" s="1019"/>
      <c r="IE26" s="1019"/>
      <c r="IF26" s="1019"/>
      <c r="IG26" s="1019"/>
      <c r="IH26" s="1019"/>
      <c r="II26" s="1019"/>
      <c r="IJ26" s="1019"/>
      <c r="IK26" s="1019"/>
      <c r="IL26" s="1019"/>
      <c r="IM26" s="1019"/>
      <c r="IN26" s="1019"/>
      <c r="IO26" s="1019"/>
      <c r="IP26" s="1019"/>
      <c r="IQ26" s="1019"/>
      <c r="IR26" s="1019"/>
      <c r="IS26" s="1019"/>
      <c r="IT26" s="1019"/>
      <c r="IU26" s="1019"/>
      <c r="IV26" s="1019"/>
    </row>
    <row r="27" spans="1:256" s="1771" customFormat="1" ht="13.5" customHeight="1">
      <c r="A27" s="1019"/>
      <c r="B27" s="1397"/>
      <c r="C27" s="1400"/>
      <c r="D27" s="1401"/>
      <c r="E27" s="1397"/>
      <c r="F27" s="1397"/>
      <c r="G27" s="1397"/>
      <c r="H27" s="1783" t="s">
        <v>808</v>
      </c>
      <c r="I27" s="1783"/>
      <c r="J27" s="1397"/>
      <c r="K27" s="1397"/>
      <c r="L27" s="1397"/>
      <c r="M27" s="1397"/>
      <c r="N27" s="1397"/>
      <c r="O27" s="1397"/>
      <c r="P27" s="1397"/>
      <c r="Q27" s="1397"/>
      <c r="R27" s="1397"/>
      <c r="S27" s="1397"/>
      <c r="T27" s="1397"/>
      <c r="U27" s="1397"/>
      <c r="V27" s="1397"/>
      <c r="W27" s="1397"/>
      <c r="X27" s="1397"/>
      <c r="Y27" s="1397"/>
      <c r="Z27" s="1397"/>
      <c r="AA27" s="1397"/>
      <c r="AB27" s="1397"/>
      <c r="AC27" s="1397"/>
      <c r="AD27" s="1397"/>
      <c r="AE27" s="1397"/>
      <c r="AF27" s="1397"/>
      <c r="AG27" s="1397"/>
      <c r="AH27" s="1397"/>
      <c r="AI27" s="1397"/>
      <c r="AJ27" s="1397"/>
      <c r="AK27" s="1397"/>
      <c r="AL27" s="1397"/>
      <c r="AM27" s="1397"/>
      <c r="AN27" s="1397"/>
      <c r="AO27" s="1397"/>
      <c r="AP27" s="1397"/>
      <c r="AQ27" s="1397"/>
      <c r="AR27" s="1397"/>
      <c r="AS27" s="1397"/>
      <c r="AT27" s="1397"/>
      <c r="AU27" s="1397"/>
      <c r="AV27" s="1397"/>
      <c r="AW27" s="1397"/>
      <c r="AX27" s="1397"/>
      <c r="AY27" s="1397"/>
      <c r="AZ27" s="1397"/>
      <c r="BA27" s="1397"/>
      <c r="BB27" s="1397"/>
      <c r="BC27" s="1397"/>
      <c r="BD27" s="1397"/>
      <c r="BE27" s="1397"/>
      <c r="BF27" s="1397"/>
      <c r="BG27" s="1397"/>
      <c r="BH27" s="1397"/>
      <c r="BI27" s="1397"/>
      <c r="BJ27" s="1397"/>
      <c r="BK27" s="1397"/>
      <c r="BL27" s="1397"/>
      <c r="BM27" s="1397"/>
      <c r="BN27" s="1397"/>
      <c r="BO27" s="1397"/>
      <c r="BP27" s="1397"/>
      <c r="BQ27" s="1397"/>
      <c r="BR27" s="1397"/>
      <c r="BS27" s="1397"/>
      <c r="BT27" s="1397"/>
      <c r="BU27" s="1397"/>
      <c r="BV27" s="1397"/>
      <c r="BW27" s="1397"/>
      <c r="BX27" s="1397"/>
      <c r="BY27" s="1397"/>
      <c r="BZ27" s="1397"/>
      <c r="CA27" s="1397"/>
      <c r="CB27" s="1397"/>
      <c r="CC27" s="1397"/>
      <c r="CD27" s="1397"/>
      <c r="CE27" s="1397"/>
      <c r="CF27" s="1397"/>
      <c r="CG27" s="1397"/>
      <c r="CH27" s="1397"/>
      <c r="CI27" s="1397"/>
      <c r="CJ27" s="1397"/>
      <c r="CK27" s="1397"/>
      <c r="CL27" s="1397"/>
      <c r="CM27" s="1019"/>
      <c r="CN27" s="1019"/>
      <c r="CO27" s="1019"/>
      <c r="CP27" s="1019"/>
      <c r="CQ27" s="1019"/>
      <c r="CR27" s="1019"/>
      <c r="CS27" s="1019"/>
      <c r="CT27" s="1019"/>
      <c r="CU27" s="1019"/>
      <c r="CV27" s="1019"/>
      <c r="CW27" s="1019"/>
      <c r="CX27" s="1019"/>
      <c r="CY27" s="1019"/>
      <c r="CZ27" s="1019"/>
      <c r="DA27" s="1019"/>
      <c r="DB27" s="1019"/>
      <c r="DC27" s="1019"/>
      <c r="DD27" s="1019"/>
      <c r="DE27" s="1019"/>
      <c r="DF27" s="1019"/>
      <c r="DG27" s="1019"/>
      <c r="DH27" s="1019"/>
      <c r="DI27" s="1019"/>
      <c r="DJ27" s="1019"/>
      <c r="DK27" s="1019"/>
      <c r="DL27" s="1019"/>
      <c r="DM27" s="1019"/>
      <c r="DN27" s="1019"/>
      <c r="DO27" s="1019"/>
      <c r="DP27" s="1019"/>
      <c r="DQ27" s="1019"/>
      <c r="DR27" s="1019"/>
      <c r="DS27" s="1019"/>
      <c r="DT27" s="1019"/>
      <c r="DU27" s="1019"/>
      <c r="DV27" s="1019"/>
      <c r="DW27" s="1019"/>
      <c r="DX27" s="1019"/>
      <c r="DY27" s="1019"/>
      <c r="DZ27" s="1019"/>
      <c r="EA27" s="1019"/>
      <c r="EB27" s="1019"/>
      <c r="EC27" s="1019"/>
      <c r="ED27" s="1019"/>
      <c r="EE27" s="1019"/>
      <c r="EF27" s="1019"/>
      <c r="EG27" s="1019"/>
      <c r="EH27" s="1019"/>
      <c r="EI27" s="1019"/>
      <c r="EJ27" s="1019"/>
      <c r="EK27" s="1019"/>
      <c r="EL27" s="1019"/>
      <c r="EM27" s="1019"/>
      <c r="EN27" s="1019"/>
      <c r="EO27" s="1019"/>
      <c r="EP27" s="1019"/>
      <c r="EQ27" s="1019"/>
      <c r="ER27" s="1019"/>
      <c r="ES27" s="1019"/>
      <c r="ET27" s="1019"/>
      <c r="EU27" s="1019"/>
      <c r="EV27" s="1019"/>
      <c r="EW27" s="1019"/>
      <c r="EX27" s="1019"/>
      <c r="EY27" s="1019"/>
      <c r="EZ27" s="1019"/>
      <c r="FA27" s="1019"/>
      <c r="FB27" s="1019"/>
      <c r="FC27" s="1019"/>
      <c r="FD27" s="1019"/>
      <c r="FE27" s="1019"/>
      <c r="FF27" s="1019"/>
      <c r="FG27" s="1019"/>
      <c r="FH27" s="1019"/>
      <c r="FI27" s="1019"/>
      <c r="FJ27" s="1019"/>
      <c r="FK27" s="1019"/>
      <c r="FL27" s="1019"/>
      <c r="FM27" s="1019"/>
      <c r="FN27" s="1019"/>
      <c r="FO27" s="1019"/>
      <c r="FP27" s="1019"/>
      <c r="FQ27" s="1019"/>
      <c r="FR27" s="1019"/>
      <c r="FS27" s="1019"/>
      <c r="FT27" s="1019"/>
      <c r="FU27" s="1019"/>
      <c r="FV27" s="1019"/>
      <c r="FW27" s="1019"/>
      <c r="FX27" s="1019"/>
      <c r="FY27" s="1019"/>
      <c r="FZ27" s="1019"/>
      <c r="GA27" s="1019"/>
      <c r="GB27" s="1019"/>
      <c r="GC27" s="1019"/>
      <c r="GD27" s="1019"/>
      <c r="GE27" s="1019"/>
      <c r="GF27" s="1019"/>
      <c r="GG27" s="1019"/>
      <c r="GH27" s="1019"/>
      <c r="GI27" s="1019"/>
      <c r="GJ27" s="1019"/>
      <c r="GK27" s="1019"/>
      <c r="GL27" s="1019"/>
      <c r="GM27" s="1019"/>
      <c r="GN27" s="1019"/>
      <c r="GO27" s="1019"/>
      <c r="GP27" s="1019"/>
      <c r="GQ27" s="1019"/>
      <c r="GR27" s="1019"/>
      <c r="GS27" s="1019"/>
      <c r="GT27" s="1019"/>
      <c r="GU27" s="1019"/>
      <c r="GV27" s="1019"/>
      <c r="GW27" s="1019"/>
      <c r="GX27" s="1019"/>
      <c r="GY27" s="1019"/>
      <c r="GZ27" s="1019"/>
      <c r="HA27" s="1019"/>
      <c r="HB27" s="1019"/>
      <c r="HC27" s="1019"/>
      <c r="HD27" s="1019"/>
      <c r="HE27" s="1019"/>
      <c r="HF27" s="1019"/>
      <c r="HG27" s="1019"/>
      <c r="HH27" s="1019"/>
      <c r="HI27" s="1019"/>
      <c r="HJ27" s="1019"/>
      <c r="HK27" s="1019"/>
      <c r="HL27" s="1019"/>
      <c r="HM27" s="1019"/>
      <c r="HN27" s="1019"/>
      <c r="HO27" s="1019"/>
      <c r="HP27" s="1019"/>
      <c r="HQ27" s="1019"/>
      <c r="HR27" s="1019"/>
      <c r="HS27" s="1019"/>
      <c r="HT27" s="1019"/>
      <c r="HU27" s="1019"/>
      <c r="HV27" s="1019"/>
      <c r="HW27" s="1019"/>
      <c r="HX27" s="1019"/>
      <c r="HY27" s="1019"/>
      <c r="HZ27" s="1019"/>
      <c r="IA27" s="1019"/>
      <c r="IB27" s="1019"/>
      <c r="IC27" s="1019"/>
      <c r="ID27" s="1019"/>
      <c r="IE27" s="1019"/>
      <c r="IF27" s="1019"/>
      <c r="IG27" s="1019"/>
      <c r="IH27" s="1019"/>
      <c r="II27" s="1019"/>
      <c r="IJ27" s="1019"/>
      <c r="IK27" s="1019"/>
      <c r="IL27" s="1019"/>
      <c r="IM27" s="1019"/>
      <c r="IN27" s="1019"/>
      <c r="IO27" s="1019"/>
      <c r="IP27" s="1019"/>
      <c r="IQ27" s="1019"/>
      <c r="IR27" s="1019"/>
      <c r="IS27" s="1019"/>
      <c r="IT27" s="1019"/>
      <c r="IU27" s="1019"/>
      <c r="IV27" s="1019"/>
    </row>
    <row r="28" spans="1:256" s="1771" customFormat="1" ht="14.25">
      <c r="A28" s="1019"/>
      <c r="B28" s="1397"/>
      <c r="C28" s="1400"/>
      <c r="D28" s="1401"/>
      <c r="E28" s="1397"/>
      <c r="F28" s="1397"/>
      <c r="G28" s="1397"/>
      <c r="H28" s="1783" t="s">
        <v>809</v>
      </c>
      <c r="I28" s="1783"/>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7"/>
      <c r="AK28" s="1397"/>
      <c r="AL28" s="1397"/>
      <c r="AM28" s="1397"/>
      <c r="AN28" s="1397"/>
      <c r="AO28" s="1397"/>
      <c r="AP28" s="1397"/>
      <c r="AQ28" s="1397"/>
      <c r="AR28" s="1397"/>
      <c r="AS28" s="1397"/>
      <c r="AT28" s="1397"/>
      <c r="AU28" s="1397"/>
      <c r="AV28" s="1397"/>
      <c r="AW28" s="1397"/>
      <c r="AX28" s="1397"/>
      <c r="AY28" s="1397"/>
      <c r="AZ28" s="1397"/>
      <c r="BA28" s="1397"/>
      <c r="BB28" s="1397"/>
      <c r="BC28" s="1397"/>
      <c r="BD28" s="1397"/>
      <c r="BE28" s="1397"/>
      <c r="BF28" s="1397"/>
      <c r="BG28" s="1397"/>
      <c r="BH28" s="1397"/>
      <c r="BI28" s="1397"/>
      <c r="BJ28" s="1397"/>
      <c r="BK28" s="1397"/>
      <c r="BL28" s="1397"/>
      <c r="BM28" s="1397"/>
      <c r="BN28" s="1397"/>
      <c r="BO28" s="1397"/>
      <c r="BP28" s="1397"/>
      <c r="BQ28" s="1397"/>
      <c r="BR28" s="1397"/>
      <c r="BS28" s="1397"/>
      <c r="BT28" s="1397"/>
      <c r="BU28" s="1397"/>
      <c r="BV28" s="1397"/>
      <c r="BW28" s="1397"/>
      <c r="BX28" s="1397"/>
      <c r="BY28" s="1397"/>
      <c r="BZ28" s="1397"/>
      <c r="CA28" s="1397"/>
      <c r="CB28" s="1397"/>
      <c r="CC28" s="1397"/>
      <c r="CD28" s="1397"/>
      <c r="CE28" s="1397"/>
      <c r="CF28" s="1397"/>
      <c r="CG28" s="1397"/>
      <c r="CH28" s="1397"/>
      <c r="CI28" s="1397"/>
      <c r="CJ28" s="1397"/>
      <c r="CK28" s="1397"/>
      <c r="CL28" s="1397"/>
      <c r="CM28" s="1019"/>
      <c r="CN28" s="1019"/>
      <c r="CO28" s="1019"/>
      <c r="CP28" s="1019"/>
      <c r="CQ28" s="1019"/>
      <c r="CR28" s="1019"/>
      <c r="CS28" s="1019"/>
      <c r="CT28" s="1019"/>
      <c r="CU28" s="1019"/>
      <c r="CV28" s="1019"/>
      <c r="CW28" s="1019"/>
      <c r="CX28" s="1019"/>
      <c r="CY28" s="1019"/>
      <c r="CZ28" s="1019"/>
      <c r="DA28" s="1019"/>
      <c r="DB28" s="1019"/>
      <c r="DC28" s="1019"/>
      <c r="DD28" s="1019"/>
      <c r="DE28" s="1019"/>
      <c r="DF28" s="1019"/>
      <c r="DG28" s="1019"/>
      <c r="DH28" s="1019"/>
      <c r="DI28" s="1019"/>
      <c r="DJ28" s="1019"/>
      <c r="DK28" s="1019"/>
      <c r="DL28" s="1019"/>
      <c r="DM28" s="1019"/>
      <c r="DN28" s="1019"/>
      <c r="DO28" s="1019"/>
      <c r="DP28" s="1019"/>
      <c r="DQ28" s="1019"/>
      <c r="DR28" s="1019"/>
      <c r="DS28" s="1019"/>
      <c r="DT28" s="1019"/>
      <c r="DU28" s="1019"/>
      <c r="DV28" s="1019"/>
      <c r="DW28" s="1019"/>
      <c r="DX28" s="1019"/>
      <c r="DY28" s="1019"/>
      <c r="DZ28" s="1019"/>
      <c r="EA28" s="1019"/>
      <c r="EB28" s="1019"/>
      <c r="EC28" s="1019"/>
      <c r="ED28" s="1019"/>
      <c r="EE28" s="1019"/>
      <c r="EF28" s="1019"/>
      <c r="EG28" s="1019"/>
      <c r="EH28" s="1019"/>
      <c r="EI28" s="1019"/>
      <c r="EJ28" s="1019"/>
      <c r="EK28" s="1019"/>
      <c r="EL28" s="1019"/>
      <c r="EM28" s="1019"/>
      <c r="EN28" s="1019"/>
      <c r="EO28" s="1019"/>
      <c r="EP28" s="1019"/>
      <c r="EQ28" s="1019"/>
      <c r="ER28" s="1019"/>
      <c r="ES28" s="1019"/>
      <c r="ET28" s="1019"/>
      <c r="EU28" s="1019"/>
      <c r="EV28" s="1019"/>
      <c r="EW28" s="1019"/>
      <c r="EX28" s="1019"/>
      <c r="EY28" s="1019"/>
      <c r="EZ28" s="1019"/>
      <c r="FA28" s="1019"/>
      <c r="FB28" s="1019"/>
      <c r="FC28" s="1019"/>
      <c r="FD28" s="1019"/>
      <c r="FE28" s="1019"/>
      <c r="FF28" s="1019"/>
      <c r="FG28" s="1019"/>
      <c r="FH28" s="1019"/>
      <c r="FI28" s="1019"/>
      <c r="FJ28" s="1019"/>
      <c r="FK28" s="1019"/>
      <c r="FL28" s="1019"/>
      <c r="FM28" s="1019"/>
      <c r="FN28" s="1019"/>
      <c r="FO28" s="1019"/>
      <c r="FP28" s="1019"/>
      <c r="FQ28" s="1019"/>
      <c r="FR28" s="1019"/>
      <c r="FS28" s="1019"/>
      <c r="FT28" s="1019"/>
      <c r="FU28" s="1019"/>
      <c r="FV28" s="1019"/>
      <c r="FW28" s="1019"/>
      <c r="FX28" s="1019"/>
      <c r="FY28" s="1019"/>
      <c r="FZ28" s="1019"/>
      <c r="GA28" s="1019"/>
      <c r="GB28" s="1019"/>
      <c r="GC28" s="1019"/>
      <c r="GD28" s="1019"/>
      <c r="GE28" s="1019"/>
      <c r="GF28" s="1019"/>
      <c r="GG28" s="1019"/>
      <c r="GH28" s="1019"/>
      <c r="GI28" s="1019"/>
      <c r="GJ28" s="1019"/>
      <c r="GK28" s="1019"/>
      <c r="GL28" s="1019"/>
      <c r="GM28" s="1019"/>
      <c r="GN28" s="1019"/>
      <c r="GO28" s="1019"/>
      <c r="GP28" s="1019"/>
      <c r="GQ28" s="1019"/>
      <c r="GR28" s="1019"/>
      <c r="GS28" s="1019"/>
      <c r="GT28" s="1019"/>
      <c r="GU28" s="1019"/>
      <c r="GV28" s="1019"/>
      <c r="GW28" s="1019"/>
      <c r="GX28" s="1019"/>
      <c r="GY28" s="1019"/>
      <c r="GZ28" s="1019"/>
      <c r="HA28" s="1019"/>
      <c r="HB28" s="1019"/>
      <c r="HC28" s="1019"/>
      <c r="HD28" s="1019"/>
      <c r="HE28" s="1019"/>
      <c r="HF28" s="1019"/>
      <c r="HG28" s="1019"/>
      <c r="HH28" s="1019"/>
      <c r="HI28" s="1019"/>
      <c r="HJ28" s="1019"/>
      <c r="HK28" s="1019"/>
      <c r="HL28" s="1019"/>
      <c r="HM28" s="1019"/>
      <c r="HN28" s="1019"/>
      <c r="HO28" s="1019"/>
      <c r="HP28" s="1019"/>
      <c r="HQ28" s="1019"/>
      <c r="HR28" s="1019"/>
      <c r="HS28" s="1019"/>
      <c r="HT28" s="1019"/>
      <c r="HU28" s="1019"/>
      <c r="HV28" s="1019"/>
      <c r="HW28" s="1019"/>
      <c r="HX28" s="1019"/>
      <c r="HY28" s="1019"/>
      <c r="HZ28" s="1019"/>
      <c r="IA28" s="1019"/>
      <c r="IB28" s="1019"/>
      <c r="IC28" s="1019"/>
      <c r="ID28" s="1019"/>
      <c r="IE28" s="1019"/>
      <c r="IF28" s="1019"/>
      <c r="IG28" s="1019"/>
      <c r="IH28" s="1019"/>
      <c r="II28" s="1019"/>
      <c r="IJ28" s="1019"/>
      <c r="IK28" s="1019"/>
      <c r="IL28" s="1019"/>
      <c r="IM28" s="1019"/>
      <c r="IN28" s="1019"/>
      <c r="IO28" s="1019"/>
      <c r="IP28" s="1019"/>
      <c r="IQ28" s="1019"/>
      <c r="IR28" s="1019"/>
      <c r="IS28" s="1019"/>
      <c r="IT28" s="1019"/>
      <c r="IU28" s="1019"/>
      <c r="IV28" s="1019"/>
    </row>
    <row r="29" spans="1:256" s="1771" customFormat="1" ht="13.5" customHeight="1">
      <c r="A29" s="1019"/>
      <c r="B29" s="1400"/>
      <c r="C29" s="1788"/>
      <c r="D29" s="1401"/>
      <c r="E29" s="1397"/>
      <c r="F29" s="1397"/>
      <c r="G29" s="1397"/>
      <c r="H29" s="1397"/>
      <c r="I29" s="1397"/>
      <c r="J29" s="1397"/>
      <c r="K29" s="1397"/>
      <c r="L29" s="1397"/>
      <c r="M29" s="1397"/>
      <c r="N29" s="1397"/>
      <c r="O29" s="1397"/>
      <c r="P29" s="1397"/>
      <c r="Q29" s="1397"/>
      <c r="R29" s="1397"/>
      <c r="S29" s="1397"/>
      <c r="T29" s="1397"/>
      <c r="U29" s="1397"/>
      <c r="V29" s="1397"/>
      <c r="W29" s="1397"/>
      <c r="X29" s="1397"/>
      <c r="Y29" s="1397"/>
      <c r="Z29" s="1397"/>
      <c r="AA29" s="1397"/>
      <c r="AB29" s="1397"/>
      <c r="AC29" s="1397"/>
      <c r="AD29" s="1397"/>
      <c r="AE29" s="1397"/>
      <c r="AF29" s="1397"/>
      <c r="AG29" s="1397"/>
      <c r="AH29" s="1397"/>
      <c r="AI29" s="1397"/>
      <c r="AJ29" s="1397"/>
      <c r="AK29" s="1397"/>
      <c r="AL29" s="1397"/>
      <c r="AM29" s="1397"/>
      <c r="AN29" s="1397"/>
      <c r="AO29" s="1397"/>
      <c r="AP29" s="1397"/>
      <c r="AQ29" s="1397"/>
      <c r="AR29" s="1397"/>
      <c r="AS29" s="1397"/>
      <c r="AT29" s="1397"/>
      <c r="AU29" s="1397"/>
      <c r="AV29" s="1397"/>
      <c r="AW29" s="1397"/>
      <c r="AX29" s="1397"/>
      <c r="AY29" s="1397"/>
      <c r="AZ29" s="1397"/>
      <c r="BA29" s="1397"/>
      <c r="BB29" s="1397"/>
      <c r="BC29" s="1397"/>
      <c r="BD29" s="1397"/>
      <c r="BE29" s="1397"/>
      <c r="BF29" s="1397"/>
      <c r="BG29" s="1397"/>
      <c r="BH29" s="1397"/>
      <c r="BI29" s="1397"/>
      <c r="BJ29" s="1397"/>
      <c r="BK29" s="1397"/>
      <c r="BL29" s="1397"/>
      <c r="BM29" s="1397"/>
      <c r="BN29" s="1397"/>
      <c r="BO29" s="1397"/>
      <c r="BP29" s="1397"/>
      <c r="BQ29" s="1397"/>
      <c r="BR29" s="1397"/>
      <c r="BS29" s="1397"/>
      <c r="BT29" s="1397"/>
      <c r="BU29" s="1397"/>
      <c r="BV29" s="1397"/>
      <c r="BW29" s="1397"/>
      <c r="BX29" s="1397"/>
      <c r="BY29" s="1397"/>
      <c r="BZ29" s="1397"/>
      <c r="CA29" s="1397"/>
      <c r="CB29" s="1397"/>
      <c r="CC29" s="1397"/>
      <c r="CD29" s="1397"/>
      <c r="CE29" s="1397"/>
      <c r="CF29" s="1397"/>
      <c r="CG29" s="1397"/>
      <c r="CH29" s="1397"/>
      <c r="CI29" s="1397"/>
      <c r="CJ29" s="1397"/>
      <c r="CK29" s="1397"/>
      <c r="CL29" s="1397"/>
      <c r="CM29" s="1019"/>
      <c r="CN29" s="1019"/>
      <c r="CO29" s="1019"/>
      <c r="CP29" s="1019"/>
      <c r="CQ29" s="1019"/>
      <c r="CR29" s="1019"/>
      <c r="CS29" s="1019"/>
      <c r="CT29" s="1019"/>
      <c r="CU29" s="1019"/>
      <c r="CV29" s="1019"/>
      <c r="CW29" s="1019"/>
      <c r="CX29" s="1019"/>
      <c r="CY29" s="1019"/>
      <c r="CZ29" s="1019"/>
      <c r="DA29" s="1019"/>
      <c r="DB29" s="1019"/>
      <c r="DC29" s="1019"/>
      <c r="DD29" s="1019"/>
      <c r="DE29" s="1019"/>
      <c r="DF29" s="1019"/>
      <c r="DG29" s="1019"/>
      <c r="DH29" s="1019"/>
      <c r="DI29" s="1019"/>
      <c r="DJ29" s="1019"/>
      <c r="DK29" s="1019"/>
      <c r="DL29" s="1019"/>
      <c r="DM29" s="1019"/>
      <c r="DN29" s="1019"/>
      <c r="DO29" s="1019"/>
      <c r="DP29" s="1019"/>
      <c r="DQ29" s="1019"/>
      <c r="DR29" s="1019"/>
      <c r="DS29" s="1019"/>
      <c r="DT29" s="1019"/>
      <c r="DU29" s="1019"/>
      <c r="DV29" s="1019"/>
      <c r="DW29" s="1019"/>
      <c r="DX29" s="1019"/>
      <c r="DY29" s="1019"/>
      <c r="DZ29" s="1019"/>
      <c r="EA29" s="1019"/>
      <c r="EB29" s="1019"/>
      <c r="EC29" s="1019"/>
      <c r="ED29" s="1019"/>
      <c r="EE29" s="1019"/>
      <c r="EF29" s="1019"/>
      <c r="EG29" s="1019"/>
      <c r="EH29" s="1019"/>
      <c r="EI29" s="1019"/>
      <c r="EJ29" s="1019"/>
      <c r="EK29" s="1019"/>
      <c r="EL29" s="1019"/>
      <c r="EM29" s="1019"/>
      <c r="EN29" s="1019"/>
      <c r="EO29" s="1019"/>
      <c r="EP29" s="1019"/>
      <c r="EQ29" s="1019"/>
      <c r="ER29" s="1019"/>
      <c r="ES29" s="1019"/>
      <c r="ET29" s="1019"/>
      <c r="EU29" s="1019"/>
      <c r="EV29" s="1019"/>
      <c r="EW29" s="1019"/>
      <c r="EX29" s="1019"/>
      <c r="EY29" s="1019"/>
      <c r="EZ29" s="1019"/>
      <c r="FA29" s="1019"/>
      <c r="FB29" s="1019"/>
      <c r="FC29" s="1019"/>
      <c r="FD29" s="1019"/>
      <c r="FE29" s="1019"/>
      <c r="FF29" s="1019"/>
      <c r="FG29" s="1019"/>
      <c r="FH29" s="1019"/>
      <c r="FI29" s="1019"/>
      <c r="FJ29" s="1019"/>
      <c r="FK29" s="1019"/>
      <c r="FL29" s="1019"/>
      <c r="FM29" s="1019"/>
      <c r="FN29" s="1019"/>
      <c r="FO29" s="1019"/>
      <c r="FP29" s="1019"/>
      <c r="FQ29" s="1019"/>
      <c r="FR29" s="1019"/>
      <c r="FS29" s="1019"/>
      <c r="FT29" s="1019"/>
      <c r="FU29" s="1019"/>
      <c r="FV29" s="1019"/>
      <c r="FW29" s="1019"/>
      <c r="FX29" s="1019"/>
      <c r="FY29" s="1019"/>
      <c r="FZ29" s="1019"/>
      <c r="GA29" s="1019"/>
      <c r="GB29" s="1019"/>
      <c r="GC29" s="1019"/>
      <c r="GD29" s="1019"/>
      <c r="GE29" s="1019"/>
      <c r="GF29" s="1019"/>
      <c r="GG29" s="1019"/>
      <c r="GH29" s="1019"/>
      <c r="GI29" s="1019"/>
      <c r="GJ29" s="1019"/>
      <c r="GK29" s="1019"/>
      <c r="GL29" s="1019"/>
      <c r="GM29" s="1019"/>
      <c r="GN29" s="1019"/>
      <c r="GO29" s="1019"/>
      <c r="GP29" s="1019"/>
      <c r="GQ29" s="1019"/>
      <c r="GR29" s="1019"/>
      <c r="GS29" s="1019"/>
      <c r="GT29" s="1019"/>
      <c r="GU29" s="1019"/>
      <c r="GV29" s="1019"/>
      <c r="GW29" s="1019"/>
      <c r="GX29" s="1019"/>
      <c r="GY29" s="1019"/>
      <c r="GZ29" s="1019"/>
      <c r="HA29" s="1019"/>
      <c r="HB29" s="1019"/>
      <c r="HC29" s="1019"/>
      <c r="HD29" s="1019"/>
      <c r="HE29" s="1019"/>
      <c r="HF29" s="1019"/>
      <c r="HG29" s="1019"/>
      <c r="HH29" s="1019"/>
      <c r="HI29" s="1019"/>
      <c r="HJ29" s="1019"/>
      <c r="HK29" s="1019"/>
      <c r="HL29" s="1019"/>
      <c r="HM29" s="1019"/>
      <c r="HN29" s="1019"/>
      <c r="HO29" s="1019"/>
      <c r="HP29" s="1019"/>
      <c r="HQ29" s="1019"/>
      <c r="HR29" s="1019"/>
      <c r="HS29" s="1019"/>
      <c r="HT29" s="1019"/>
      <c r="HU29" s="1019"/>
      <c r="HV29" s="1019"/>
      <c r="HW29" s="1019"/>
      <c r="HX29" s="1019"/>
      <c r="HY29" s="1019"/>
      <c r="HZ29" s="1019"/>
      <c r="IA29" s="1019"/>
      <c r="IB29" s="1019"/>
      <c r="IC29" s="1019"/>
      <c r="ID29" s="1019"/>
      <c r="IE29" s="1019"/>
      <c r="IF29" s="1019"/>
      <c r="IG29" s="1019"/>
      <c r="IH29" s="1019"/>
      <c r="II29" s="1019"/>
      <c r="IJ29" s="1019"/>
      <c r="IK29" s="1019"/>
      <c r="IL29" s="1019"/>
      <c r="IM29" s="1019"/>
      <c r="IN29" s="1019"/>
      <c r="IO29" s="1019"/>
      <c r="IP29" s="1019"/>
      <c r="IQ29" s="1019"/>
      <c r="IR29" s="1019"/>
      <c r="IS29" s="1019"/>
      <c r="IT29" s="1019"/>
      <c r="IU29" s="1019"/>
      <c r="IV29" s="1019"/>
    </row>
    <row r="30" spans="1:256" s="1770" customFormat="1" ht="15.95" customHeight="1">
      <c r="A30" s="1019"/>
      <c r="B30" s="1400"/>
      <c r="C30" s="1788"/>
      <c r="D30" s="1401"/>
      <c r="E30" s="1397"/>
      <c r="F30" s="1397"/>
      <c r="G30" s="1794" t="s">
        <v>810</v>
      </c>
      <c r="H30" s="1395"/>
      <c r="I30" s="1395"/>
      <c r="J30" s="1397"/>
      <c r="K30" s="1397"/>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7"/>
      <c r="AH30" s="1397"/>
      <c r="AI30" s="1397"/>
      <c r="AJ30" s="1397"/>
      <c r="AK30" s="1397"/>
      <c r="AL30" s="1397"/>
      <c r="AM30" s="1397"/>
      <c r="AN30" s="1397"/>
      <c r="AO30" s="1397"/>
      <c r="AP30" s="1397"/>
      <c r="AQ30" s="1397"/>
      <c r="AR30" s="1397"/>
      <c r="AS30" s="1397"/>
      <c r="AT30" s="1397"/>
      <c r="AU30" s="1397"/>
      <c r="AV30" s="1397"/>
      <c r="AW30" s="1397"/>
      <c r="AX30" s="1397"/>
      <c r="AY30" s="1397"/>
      <c r="AZ30" s="1397"/>
      <c r="BA30" s="1397"/>
      <c r="BB30" s="1397"/>
      <c r="BC30" s="1397"/>
      <c r="BD30" s="1397"/>
      <c r="BE30" s="1397"/>
      <c r="BF30" s="1397"/>
      <c r="BG30" s="1397"/>
      <c r="BH30" s="1397"/>
      <c r="BI30" s="1397"/>
      <c r="BJ30" s="1397"/>
      <c r="BK30" s="1397"/>
      <c r="BL30" s="1397"/>
      <c r="BM30" s="1397"/>
      <c r="BN30" s="1397"/>
      <c r="BO30" s="1397"/>
      <c r="BP30" s="1397"/>
      <c r="BQ30" s="1397"/>
      <c r="BR30" s="1397"/>
      <c r="BS30" s="1397"/>
      <c r="BT30" s="1397"/>
      <c r="BU30" s="1397"/>
      <c r="BV30" s="1397"/>
      <c r="BW30" s="1397"/>
      <c r="BX30" s="1397"/>
      <c r="BY30" s="1397"/>
      <c r="BZ30" s="1397"/>
      <c r="CA30" s="1397"/>
      <c r="CB30" s="1397"/>
      <c r="CC30" s="1397"/>
      <c r="CD30" s="1397"/>
      <c r="CE30" s="1397"/>
      <c r="CF30" s="1397"/>
      <c r="CG30" s="1397"/>
      <c r="CH30" s="1397"/>
      <c r="CI30" s="1397"/>
      <c r="CJ30" s="1397"/>
      <c r="CK30" s="1397"/>
      <c r="CL30" s="1397"/>
      <c r="CM30" s="1019"/>
      <c r="CN30" s="1019"/>
      <c r="CO30" s="1019"/>
      <c r="CP30" s="1019"/>
      <c r="CQ30" s="1019"/>
      <c r="CR30" s="1019"/>
      <c r="CS30" s="1019"/>
      <c r="CT30" s="1019"/>
      <c r="CU30" s="1019"/>
      <c r="CV30" s="1019"/>
      <c r="CW30" s="1019"/>
      <c r="CX30" s="1019"/>
      <c r="CY30" s="1019"/>
      <c r="CZ30" s="1019"/>
      <c r="DA30" s="1019"/>
      <c r="DB30" s="1019"/>
      <c r="DC30" s="1019"/>
      <c r="DD30" s="1019"/>
      <c r="DE30" s="1019"/>
      <c r="DF30" s="1019"/>
      <c r="DG30" s="1019"/>
      <c r="DH30" s="1019"/>
      <c r="DI30" s="1019"/>
      <c r="DJ30" s="1019"/>
      <c r="DK30" s="1019"/>
      <c r="DL30" s="1019"/>
      <c r="DM30" s="1019"/>
      <c r="DN30" s="1019"/>
      <c r="DO30" s="1019"/>
      <c r="DP30" s="1019"/>
      <c r="DQ30" s="1019"/>
      <c r="DR30" s="1019"/>
      <c r="DS30" s="1019"/>
      <c r="DT30" s="1019"/>
      <c r="DU30" s="1019"/>
      <c r="DV30" s="1019"/>
      <c r="DW30" s="1019"/>
      <c r="DX30" s="1019"/>
      <c r="DY30" s="1019"/>
      <c r="DZ30" s="1019"/>
      <c r="EA30" s="1019"/>
      <c r="EB30" s="1019"/>
      <c r="EC30" s="1019"/>
      <c r="ED30" s="1019"/>
      <c r="EE30" s="1019"/>
      <c r="EF30" s="1019"/>
      <c r="EG30" s="1019"/>
      <c r="EH30" s="1019"/>
      <c r="EI30" s="1019"/>
      <c r="EJ30" s="1019"/>
      <c r="EK30" s="1019"/>
      <c r="EL30" s="1019"/>
      <c r="EM30" s="1019"/>
      <c r="EN30" s="1019"/>
      <c r="EO30" s="1019"/>
      <c r="EP30" s="1019"/>
      <c r="EQ30" s="1019"/>
      <c r="ER30" s="1019"/>
      <c r="ES30" s="1019"/>
      <c r="ET30" s="1019"/>
      <c r="EU30" s="1019"/>
      <c r="EV30" s="1019"/>
      <c r="EW30" s="1019"/>
      <c r="EX30" s="1019"/>
      <c r="EY30" s="1019"/>
      <c r="EZ30" s="1019"/>
      <c r="FA30" s="1019"/>
      <c r="FB30" s="1019"/>
      <c r="FC30" s="1019"/>
      <c r="FD30" s="1019"/>
      <c r="FE30" s="1019"/>
      <c r="FF30" s="1019"/>
      <c r="FG30" s="1019"/>
      <c r="FH30" s="1019"/>
      <c r="FI30" s="1019"/>
      <c r="FJ30" s="1019"/>
      <c r="FK30" s="1019"/>
      <c r="FL30" s="1019"/>
      <c r="FM30" s="1019"/>
      <c r="FN30" s="1019"/>
      <c r="FO30" s="1019"/>
      <c r="FP30" s="1019"/>
      <c r="FQ30" s="1019"/>
      <c r="FR30" s="1019"/>
      <c r="FS30" s="1019"/>
      <c r="FT30" s="1019"/>
      <c r="FU30" s="1019"/>
      <c r="FV30" s="1019"/>
      <c r="FW30" s="1019"/>
      <c r="FX30" s="1019"/>
      <c r="FY30" s="1019"/>
      <c r="FZ30" s="1019"/>
      <c r="GA30" s="1019"/>
      <c r="GB30" s="1019"/>
      <c r="GC30" s="1019"/>
      <c r="GD30" s="1019"/>
      <c r="GE30" s="1019"/>
      <c r="GF30" s="1019"/>
      <c r="GG30" s="1019"/>
      <c r="GH30" s="1019"/>
      <c r="GI30" s="1019"/>
      <c r="GJ30" s="1019"/>
      <c r="GK30" s="1019"/>
      <c r="GL30" s="1019"/>
      <c r="GM30" s="1019"/>
      <c r="GN30" s="1019"/>
      <c r="GO30" s="1019"/>
      <c r="GP30" s="1019"/>
      <c r="GQ30" s="1019"/>
      <c r="GR30" s="1019"/>
      <c r="GS30" s="1019"/>
      <c r="GT30" s="1019"/>
      <c r="GU30" s="1019"/>
      <c r="GV30" s="1019"/>
      <c r="GW30" s="1019"/>
      <c r="GX30" s="1019"/>
      <c r="GY30" s="1019"/>
      <c r="GZ30" s="1019"/>
      <c r="HA30" s="1019"/>
      <c r="HB30" s="1019"/>
      <c r="HC30" s="1019"/>
      <c r="HD30" s="1019"/>
      <c r="HE30" s="1019"/>
      <c r="HF30" s="1019"/>
      <c r="HG30" s="1019"/>
      <c r="HH30" s="1019"/>
      <c r="HI30" s="1019"/>
      <c r="HJ30" s="1019"/>
      <c r="HK30" s="1019"/>
      <c r="HL30" s="1019"/>
      <c r="HM30" s="1019"/>
      <c r="HN30" s="1019"/>
      <c r="HO30" s="1019"/>
      <c r="HP30" s="1019"/>
      <c r="HQ30" s="1019"/>
      <c r="HR30" s="1019"/>
      <c r="HS30" s="1019"/>
      <c r="HT30" s="1019"/>
      <c r="HU30" s="1019"/>
      <c r="HV30" s="1019"/>
      <c r="HW30" s="1019"/>
      <c r="HX30" s="1019"/>
      <c r="HY30" s="1019"/>
      <c r="HZ30" s="1019"/>
      <c r="IA30" s="1019"/>
      <c r="IB30" s="1019"/>
      <c r="IC30" s="1019"/>
      <c r="ID30" s="1019"/>
      <c r="IE30" s="1019"/>
      <c r="IF30" s="1019"/>
      <c r="IG30" s="1019"/>
      <c r="IH30" s="1019"/>
      <c r="II30" s="1019"/>
      <c r="IJ30" s="1019"/>
      <c r="IK30" s="1019"/>
      <c r="IL30" s="1019"/>
      <c r="IM30" s="1019"/>
      <c r="IN30" s="1019"/>
      <c r="IO30" s="1019"/>
      <c r="IP30" s="1019"/>
      <c r="IQ30" s="1019"/>
      <c r="IR30" s="1019"/>
      <c r="IS30" s="1019"/>
      <c r="IT30" s="1019"/>
      <c r="IU30" s="1019"/>
      <c r="IV30" s="1019"/>
    </row>
    <row r="31" spans="1:256" s="1771" customFormat="1" ht="13.5" customHeight="1">
      <c r="A31" s="1019"/>
      <c r="B31" s="1788"/>
      <c r="C31" s="1397"/>
      <c r="D31" s="1397"/>
      <c r="E31" s="1019"/>
      <c r="F31" s="1397"/>
      <c r="G31" s="1397"/>
      <c r="H31" s="1397"/>
      <c r="I31" s="1397"/>
      <c r="J31" s="1397"/>
      <c r="K31" s="1397"/>
      <c r="L31" s="1397"/>
      <c r="M31" s="1397"/>
      <c r="N31" s="1397"/>
      <c r="O31" s="1783"/>
      <c r="P31" s="1397"/>
      <c r="Q31" s="1397"/>
      <c r="R31" s="1397"/>
      <c r="S31" s="1397"/>
      <c r="T31" s="1397"/>
      <c r="U31" s="1397"/>
      <c r="V31" s="1397"/>
      <c r="W31" s="1397"/>
      <c r="X31" s="1397"/>
      <c r="Y31" s="1397"/>
      <c r="Z31" s="1397"/>
      <c r="AA31" s="1397"/>
      <c r="AB31" s="1397"/>
      <c r="AC31" s="1397"/>
      <c r="AD31" s="1397"/>
      <c r="AE31" s="1397"/>
      <c r="AF31" s="1397"/>
      <c r="AG31" s="1397"/>
      <c r="AH31" s="1397"/>
      <c r="AI31" s="1397"/>
      <c r="AJ31" s="1397"/>
      <c r="AK31" s="1397"/>
      <c r="AL31" s="1397"/>
      <c r="AM31" s="1397"/>
      <c r="AN31" s="1397"/>
      <c r="AO31" s="1397"/>
      <c r="AP31" s="1397"/>
      <c r="AQ31" s="1397"/>
      <c r="AR31" s="1397"/>
      <c r="AS31" s="1783"/>
      <c r="AT31" s="1397"/>
      <c r="AU31" s="1397"/>
      <c r="AV31" s="1397"/>
      <c r="AW31" s="1397"/>
      <c r="AX31" s="1397"/>
      <c r="AY31" s="1397"/>
      <c r="AZ31" s="1397"/>
      <c r="BA31" s="1397"/>
      <c r="BB31" s="1397"/>
      <c r="BC31" s="1397"/>
      <c r="BD31" s="1397"/>
      <c r="BE31" s="1397"/>
      <c r="BF31" s="1397"/>
      <c r="BG31" s="1397"/>
      <c r="BH31" s="1397"/>
      <c r="BI31" s="1397"/>
      <c r="BJ31" s="1397"/>
      <c r="BK31" s="1397"/>
      <c r="BL31" s="1397"/>
      <c r="BM31" s="1397"/>
      <c r="BN31" s="1397"/>
      <c r="BO31" s="1397"/>
      <c r="BP31" s="1397"/>
      <c r="BQ31" s="1397"/>
      <c r="BR31" s="1397"/>
      <c r="BS31" s="1397"/>
      <c r="BT31" s="1397"/>
      <c r="BU31" s="1397"/>
      <c r="BV31" s="1397"/>
      <c r="BW31" s="1397"/>
      <c r="BX31" s="1397"/>
      <c r="BY31" s="1397"/>
      <c r="BZ31" s="1397"/>
      <c r="CA31" s="1397"/>
      <c r="CB31" s="1397"/>
      <c r="CC31" s="1397"/>
      <c r="CD31" s="1397"/>
      <c r="CE31" s="1397"/>
      <c r="CF31" s="1397"/>
      <c r="CG31" s="1397"/>
      <c r="CH31" s="1397"/>
      <c r="CI31" s="1397"/>
      <c r="CJ31" s="1397"/>
      <c r="CK31" s="1787"/>
      <c r="CL31" s="1787"/>
      <c r="CM31" s="1395"/>
      <c r="CN31" s="1395"/>
      <c r="CO31" s="1395"/>
      <c r="CP31" s="1395"/>
      <c r="CQ31" s="1395"/>
      <c r="CR31" s="1395"/>
      <c r="CS31" s="1395"/>
      <c r="CT31" s="1395"/>
      <c r="CU31" s="1395"/>
      <c r="CV31" s="1395"/>
      <c r="CW31" s="1395"/>
      <c r="CX31" s="1395"/>
      <c r="CY31" s="1395"/>
      <c r="CZ31" s="1395"/>
      <c r="DA31" s="1395"/>
      <c r="DB31" s="1395"/>
      <c r="DC31" s="1395"/>
      <c r="DD31" s="1395"/>
      <c r="DE31" s="1395"/>
      <c r="DF31" s="1395"/>
      <c r="DG31" s="1395"/>
      <c r="DH31" s="1395"/>
      <c r="DI31" s="1395"/>
      <c r="DJ31" s="1395"/>
      <c r="DK31" s="1395"/>
      <c r="DL31" s="1395"/>
      <c r="DM31" s="1395"/>
      <c r="DN31" s="1395"/>
      <c r="DO31" s="1395"/>
      <c r="DP31" s="1395"/>
      <c r="DQ31" s="1395"/>
      <c r="DR31" s="1395"/>
      <c r="DS31" s="1395"/>
      <c r="DT31" s="1395"/>
      <c r="DU31" s="1395"/>
      <c r="DV31" s="1395"/>
      <c r="DW31" s="1395"/>
      <c r="DX31" s="1395"/>
      <c r="DY31" s="1395"/>
      <c r="DZ31" s="1395"/>
      <c r="EA31" s="1395"/>
      <c r="EB31" s="1395"/>
      <c r="EC31" s="1395"/>
      <c r="ED31" s="1395"/>
      <c r="EE31" s="1395"/>
      <c r="EF31" s="1395"/>
      <c r="EG31" s="1395"/>
      <c r="EH31" s="1395"/>
      <c r="EI31" s="1395"/>
      <c r="EJ31" s="1395"/>
      <c r="EK31" s="1395"/>
      <c r="EL31" s="1395"/>
      <c r="EM31" s="1395"/>
      <c r="EN31" s="1395"/>
      <c r="EO31" s="1395"/>
      <c r="EP31" s="1395"/>
      <c r="EQ31" s="1395"/>
      <c r="ER31" s="1395"/>
      <c r="ES31" s="1395"/>
      <c r="ET31" s="1395"/>
      <c r="EU31" s="1395"/>
      <c r="EV31" s="1395"/>
      <c r="EW31" s="1395"/>
      <c r="EX31" s="1395"/>
      <c r="EY31" s="1395"/>
      <c r="EZ31" s="1395"/>
      <c r="FA31" s="1395"/>
      <c r="FB31" s="1395"/>
      <c r="FC31" s="1395"/>
      <c r="FD31" s="1395"/>
      <c r="FE31" s="1395"/>
      <c r="FF31" s="1395"/>
      <c r="FG31" s="1395"/>
      <c r="FH31" s="1395"/>
      <c r="FI31" s="1395"/>
      <c r="FJ31" s="1395"/>
      <c r="FK31" s="1395"/>
      <c r="FL31" s="1395"/>
      <c r="FM31" s="1395"/>
      <c r="FN31" s="1395"/>
      <c r="FO31" s="1395"/>
      <c r="FP31" s="1395"/>
      <c r="FQ31" s="1395"/>
      <c r="FR31" s="1395"/>
      <c r="FS31" s="1395"/>
      <c r="FT31" s="1395"/>
      <c r="FU31" s="1395"/>
      <c r="FV31" s="1395"/>
      <c r="FW31" s="1395"/>
      <c r="FX31" s="1395"/>
      <c r="FY31" s="1395"/>
      <c r="FZ31" s="1395"/>
      <c r="GA31" s="1395"/>
      <c r="GB31" s="1395"/>
      <c r="GC31" s="1395"/>
      <c r="GD31" s="1395"/>
      <c r="GE31" s="1395"/>
      <c r="GF31" s="1395"/>
      <c r="GG31" s="1395"/>
      <c r="GH31" s="1395"/>
      <c r="GI31" s="1395"/>
      <c r="GJ31" s="1395"/>
      <c r="GK31" s="1395"/>
      <c r="GL31" s="1395"/>
      <c r="GM31" s="1395"/>
      <c r="GN31" s="1395"/>
      <c r="GO31" s="1395"/>
      <c r="GP31" s="1395"/>
      <c r="GQ31" s="1395"/>
      <c r="GR31" s="1395"/>
      <c r="GS31" s="1395"/>
      <c r="GT31" s="1395"/>
      <c r="GU31" s="1395"/>
      <c r="GV31" s="1395"/>
      <c r="GW31" s="1395"/>
      <c r="GX31" s="1395"/>
      <c r="GY31" s="1395"/>
      <c r="GZ31" s="1395"/>
      <c r="HA31" s="1395"/>
      <c r="HB31" s="1395"/>
      <c r="HC31" s="1395"/>
      <c r="HD31" s="1395"/>
      <c r="HE31" s="1395"/>
      <c r="HF31" s="1395"/>
      <c r="HG31" s="1395"/>
      <c r="HH31" s="1395"/>
      <c r="HI31" s="1395"/>
      <c r="HJ31" s="1395"/>
      <c r="HK31" s="1395"/>
      <c r="HL31" s="1395"/>
      <c r="HM31" s="1395"/>
      <c r="HN31" s="1395"/>
      <c r="HO31" s="1395"/>
      <c r="HP31" s="1395"/>
      <c r="HQ31" s="1395"/>
      <c r="HR31" s="1395"/>
      <c r="HS31" s="1395"/>
      <c r="HT31" s="1395"/>
      <c r="HU31" s="1395"/>
      <c r="HV31" s="1395"/>
      <c r="HW31" s="1395"/>
      <c r="HX31" s="1395"/>
      <c r="HY31" s="1395"/>
      <c r="HZ31" s="1395"/>
      <c r="IA31" s="1395"/>
      <c r="IB31" s="1395"/>
      <c r="IC31" s="1395"/>
      <c r="ID31" s="1395"/>
      <c r="IE31" s="1395"/>
      <c r="IF31" s="1395"/>
      <c r="IG31" s="1395"/>
      <c r="IH31" s="1395"/>
      <c r="II31" s="1395"/>
      <c r="IJ31" s="1395"/>
      <c r="IK31" s="1395"/>
      <c r="IL31" s="1395"/>
      <c r="IM31" s="1395"/>
      <c r="IN31" s="1395"/>
      <c r="IO31" s="1395"/>
      <c r="IP31" s="1395"/>
      <c r="IQ31" s="1395"/>
      <c r="IR31" s="1395"/>
      <c r="IS31" s="1395"/>
      <c r="IT31" s="1395"/>
      <c r="IU31" s="1395"/>
      <c r="IV31" s="1395"/>
    </row>
    <row r="32" spans="1:256" s="1771" customFormat="1" ht="13.5" customHeight="1">
      <c r="A32" s="1019"/>
      <c r="B32" s="1400"/>
      <c r="C32" s="1788"/>
      <c r="D32" s="1401"/>
      <c r="E32" s="1397"/>
      <c r="F32" s="1397"/>
      <c r="G32" s="1397"/>
      <c r="H32" s="1397"/>
      <c r="I32" s="1783" t="s">
        <v>811</v>
      </c>
      <c r="J32" s="1397"/>
      <c r="K32" s="1397"/>
      <c r="L32" s="1397"/>
      <c r="M32" s="1397"/>
      <c r="N32" s="1397"/>
      <c r="O32" s="1397"/>
      <c r="P32" s="1397"/>
      <c r="Q32" s="1397"/>
      <c r="R32" s="1397"/>
      <c r="S32" s="1397"/>
      <c r="T32" s="1397"/>
      <c r="U32" s="1397"/>
      <c r="V32" s="1397"/>
      <c r="W32" s="1397"/>
      <c r="X32" s="1397"/>
      <c r="Y32" s="1397"/>
      <c r="Z32" s="1397"/>
      <c r="AA32" s="1397"/>
      <c r="AB32" s="1397"/>
      <c r="AC32" s="1397"/>
      <c r="AD32" s="1397"/>
      <c r="AE32" s="1397"/>
      <c r="AF32" s="1397"/>
      <c r="AG32" s="1397"/>
      <c r="AH32" s="1397"/>
      <c r="AI32" s="1397"/>
      <c r="AJ32" s="1397"/>
      <c r="AK32" s="1397"/>
      <c r="AL32" s="1397"/>
      <c r="AM32" s="1397"/>
      <c r="AN32" s="1397"/>
      <c r="AO32" s="1397"/>
      <c r="AP32" s="1397"/>
      <c r="AQ32" s="1397"/>
      <c r="AR32" s="1397"/>
      <c r="AS32" s="1397"/>
      <c r="AT32" s="1397"/>
      <c r="AU32" s="1397"/>
      <c r="AV32" s="1397"/>
      <c r="AW32" s="1397"/>
      <c r="AX32" s="1397"/>
      <c r="AY32" s="1397"/>
      <c r="AZ32" s="1397"/>
      <c r="BA32" s="1397"/>
      <c r="BB32" s="1397"/>
      <c r="BC32" s="1397"/>
      <c r="BD32" s="1397"/>
      <c r="BE32" s="1397"/>
      <c r="BF32" s="1397"/>
      <c r="BG32" s="1397"/>
      <c r="BH32" s="1397"/>
      <c r="BI32" s="1397"/>
      <c r="BJ32" s="1397"/>
      <c r="BK32" s="1397"/>
      <c r="BL32" s="1397"/>
      <c r="BM32" s="1397"/>
      <c r="BN32" s="1397"/>
      <c r="BO32" s="1397"/>
      <c r="BP32" s="1397"/>
      <c r="BQ32" s="1397"/>
      <c r="BR32" s="1397"/>
      <c r="BS32" s="1397"/>
      <c r="BT32" s="1397"/>
      <c r="BU32" s="1397"/>
      <c r="BV32" s="1397"/>
      <c r="BW32" s="1397"/>
      <c r="BX32" s="1397"/>
      <c r="BY32" s="1397"/>
      <c r="BZ32" s="1397"/>
      <c r="CA32" s="1397"/>
      <c r="CB32" s="1397"/>
      <c r="CC32" s="1397"/>
      <c r="CD32" s="1397"/>
      <c r="CE32" s="1397"/>
      <c r="CF32" s="1397"/>
      <c r="CG32" s="1397"/>
      <c r="CH32" s="1397"/>
      <c r="CI32" s="1397"/>
      <c r="CJ32" s="1397"/>
      <c r="CK32" s="1397"/>
      <c r="CL32" s="1397"/>
      <c r="CM32" s="1019"/>
      <c r="CN32" s="1019"/>
      <c r="CO32" s="1019"/>
      <c r="CP32" s="1019"/>
      <c r="CQ32" s="1019"/>
      <c r="CR32" s="1019"/>
      <c r="CS32" s="1019"/>
      <c r="CT32" s="1019"/>
      <c r="CU32" s="1019"/>
      <c r="CV32" s="1019"/>
      <c r="CW32" s="1019"/>
      <c r="CX32" s="1019"/>
      <c r="CY32" s="1019"/>
      <c r="CZ32" s="1019"/>
      <c r="DA32" s="1019"/>
      <c r="DB32" s="1019"/>
      <c r="DC32" s="1019"/>
      <c r="DD32" s="1019"/>
      <c r="DE32" s="1019"/>
      <c r="DF32" s="1019"/>
      <c r="DG32" s="1019"/>
      <c r="DH32" s="1019"/>
      <c r="DI32" s="1019"/>
      <c r="DJ32" s="1019"/>
      <c r="DK32" s="1019"/>
      <c r="DL32" s="1019"/>
      <c r="DM32" s="1019"/>
      <c r="DN32" s="1019"/>
      <c r="DO32" s="1019"/>
      <c r="DP32" s="1019"/>
      <c r="DQ32" s="1019"/>
      <c r="DR32" s="1019"/>
      <c r="DS32" s="1019"/>
      <c r="DT32" s="1019"/>
      <c r="DU32" s="1019"/>
      <c r="DV32" s="1019"/>
      <c r="DW32" s="1019"/>
      <c r="DX32" s="1019"/>
      <c r="DY32" s="1019"/>
      <c r="DZ32" s="1019"/>
      <c r="EA32" s="1019"/>
      <c r="EB32" s="1019"/>
      <c r="EC32" s="1019"/>
      <c r="ED32" s="1019"/>
      <c r="EE32" s="1019"/>
      <c r="EF32" s="1019"/>
      <c r="EG32" s="1019"/>
      <c r="EH32" s="1019"/>
      <c r="EI32" s="1019"/>
      <c r="EJ32" s="1019"/>
      <c r="EK32" s="1019"/>
      <c r="EL32" s="1019"/>
      <c r="EM32" s="1019"/>
      <c r="EN32" s="1019"/>
      <c r="EO32" s="1019"/>
      <c r="EP32" s="1019"/>
      <c r="EQ32" s="1019"/>
      <c r="ER32" s="1019"/>
      <c r="ES32" s="1019"/>
      <c r="ET32" s="1019"/>
      <c r="EU32" s="1019"/>
      <c r="EV32" s="1019"/>
      <c r="EW32" s="1019"/>
      <c r="EX32" s="1019"/>
      <c r="EY32" s="1019"/>
      <c r="EZ32" s="1019"/>
      <c r="FA32" s="1019"/>
      <c r="FB32" s="1019"/>
      <c r="FC32" s="1019"/>
      <c r="FD32" s="1019"/>
      <c r="FE32" s="1019"/>
      <c r="FF32" s="1019"/>
      <c r="FG32" s="1019"/>
      <c r="FH32" s="1019"/>
      <c r="FI32" s="1019"/>
      <c r="FJ32" s="1019"/>
      <c r="FK32" s="1019"/>
      <c r="FL32" s="1019"/>
      <c r="FM32" s="1019"/>
      <c r="FN32" s="1019"/>
      <c r="FO32" s="1019"/>
      <c r="FP32" s="1019"/>
      <c r="FQ32" s="1019"/>
      <c r="FR32" s="1019"/>
      <c r="FS32" s="1019"/>
      <c r="FT32" s="1019"/>
      <c r="FU32" s="1019"/>
      <c r="FV32" s="1019"/>
      <c r="FW32" s="1019"/>
      <c r="FX32" s="1019"/>
      <c r="FY32" s="1019"/>
      <c r="FZ32" s="1019"/>
      <c r="GA32" s="1019"/>
      <c r="GB32" s="1019"/>
      <c r="GC32" s="1019"/>
      <c r="GD32" s="1019"/>
      <c r="GE32" s="1019"/>
      <c r="GF32" s="1019"/>
      <c r="GG32" s="1019"/>
      <c r="GH32" s="1019"/>
      <c r="GI32" s="1019"/>
      <c r="GJ32" s="1019"/>
      <c r="GK32" s="1019"/>
      <c r="GL32" s="1019"/>
      <c r="GM32" s="1019"/>
      <c r="GN32" s="1019"/>
      <c r="GO32" s="1019"/>
      <c r="GP32" s="1019"/>
      <c r="GQ32" s="1019"/>
      <c r="GR32" s="1019"/>
      <c r="GS32" s="1019"/>
      <c r="GT32" s="1019"/>
      <c r="GU32" s="1019"/>
      <c r="GV32" s="1019"/>
      <c r="GW32" s="1019"/>
      <c r="GX32" s="1019"/>
      <c r="GY32" s="1019"/>
      <c r="GZ32" s="1019"/>
      <c r="HA32" s="1019"/>
      <c r="HB32" s="1019"/>
      <c r="HC32" s="1019"/>
      <c r="HD32" s="1019"/>
      <c r="HE32" s="1019"/>
      <c r="HF32" s="1019"/>
      <c r="HG32" s="1019"/>
      <c r="HH32" s="1019"/>
      <c r="HI32" s="1019"/>
      <c r="HJ32" s="1019"/>
      <c r="HK32" s="1019"/>
      <c r="HL32" s="1019"/>
      <c r="HM32" s="1019"/>
      <c r="HN32" s="1019"/>
      <c r="HO32" s="1019"/>
      <c r="HP32" s="1019"/>
      <c r="HQ32" s="1019"/>
      <c r="HR32" s="1019"/>
      <c r="HS32" s="1019"/>
      <c r="HT32" s="1019"/>
      <c r="HU32" s="1019"/>
      <c r="HV32" s="1019"/>
      <c r="HW32" s="1019"/>
      <c r="HX32" s="1019"/>
      <c r="HY32" s="1019"/>
      <c r="HZ32" s="1019"/>
      <c r="IA32" s="1019"/>
      <c r="IB32" s="1019"/>
      <c r="IC32" s="1019"/>
      <c r="ID32" s="1019"/>
      <c r="IE32" s="1019"/>
      <c r="IF32" s="1019"/>
      <c r="IG32" s="1019"/>
      <c r="IH32" s="1019"/>
      <c r="II32" s="1019"/>
      <c r="IJ32" s="1019"/>
      <c r="IK32" s="1019"/>
      <c r="IL32" s="1019"/>
      <c r="IM32" s="1019"/>
      <c r="IN32" s="1019"/>
      <c r="IO32" s="1019"/>
      <c r="IP32" s="1019"/>
      <c r="IQ32" s="1019"/>
      <c r="IR32" s="1019"/>
      <c r="IS32" s="1019"/>
      <c r="IT32" s="1019"/>
      <c r="IU32" s="1019"/>
      <c r="IV32" s="1019"/>
    </row>
    <row r="33" spans="1:256" s="1771" customFormat="1" ht="13.5" customHeight="1">
      <c r="A33" s="1019"/>
      <c r="B33" s="1400"/>
      <c r="C33" s="1788"/>
      <c r="D33" s="1401"/>
      <c r="E33" s="1397"/>
      <c r="F33" s="1397"/>
      <c r="G33" s="1397"/>
      <c r="H33" s="1397"/>
      <c r="I33" s="1783"/>
      <c r="J33" s="1397"/>
      <c r="K33" s="1397"/>
      <c r="L33" s="1397"/>
      <c r="M33" s="1397"/>
      <c r="N33" s="1397"/>
      <c r="O33" s="1397"/>
      <c r="P33" s="1397"/>
      <c r="Q33" s="1397"/>
      <c r="R33" s="1397"/>
      <c r="S33" s="1397"/>
      <c r="T33" s="1397"/>
      <c r="U33" s="1397"/>
      <c r="V33" s="1397"/>
      <c r="W33" s="1397"/>
      <c r="X33" s="1397"/>
      <c r="Y33" s="1397"/>
      <c r="Z33" s="1397"/>
      <c r="AA33" s="1397"/>
      <c r="AB33" s="1397"/>
      <c r="AC33" s="1397"/>
      <c r="AD33" s="1397"/>
      <c r="AE33" s="1397"/>
      <c r="AF33" s="1397"/>
      <c r="AG33" s="1397"/>
      <c r="AH33" s="1397"/>
      <c r="AI33" s="1397"/>
      <c r="AJ33" s="1397"/>
      <c r="AK33" s="1397"/>
      <c r="AL33" s="1397"/>
      <c r="AM33" s="1397"/>
      <c r="AN33" s="1397"/>
      <c r="AO33" s="1397"/>
      <c r="AP33" s="1397"/>
      <c r="AQ33" s="1397"/>
      <c r="AR33" s="1397"/>
      <c r="AS33" s="1397"/>
      <c r="AT33" s="1397"/>
      <c r="AU33" s="1397"/>
      <c r="AV33" s="1397"/>
      <c r="AW33" s="1397"/>
      <c r="AX33" s="1397"/>
      <c r="AY33" s="1397"/>
      <c r="AZ33" s="1397"/>
      <c r="BA33" s="1397"/>
      <c r="BB33" s="1397"/>
      <c r="BC33" s="1397"/>
      <c r="BD33" s="1397"/>
      <c r="BE33" s="1397"/>
      <c r="BF33" s="1397"/>
      <c r="BG33" s="1397"/>
      <c r="BH33" s="1397"/>
      <c r="BI33" s="1397"/>
      <c r="BJ33" s="1397"/>
      <c r="BK33" s="1397"/>
      <c r="BL33" s="1397"/>
      <c r="BM33" s="1397"/>
      <c r="BN33" s="1397"/>
      <c r="BO33" s="1397"/>
      <c r="BP33" s="1397"/>
      <c r="BQ33" s="1397"/>
      <c r="BR33" s="1397"/>
      <c r="BS33" s="1397"/>
      <c r="BT33" s="1397"/>
      <c r="BU33" s="1397"/>
      <c r="BV33" s="1397"/>
      <c r="BW33" s="1397"/>
      <c r="BX33" s="1397"/>
      <c r="BY33" s="1397"/>
      <c r="BZ33" s="1397"/>
      <c r="CA33" s="1397"/>
      <c r="CB33" s="1397"/>
      <c r="CC33" s="1397"/>
      <c r="CD33" s="1397"/>
      <c r="CE33" s="1397"/>
      <c r="CF33" s="1397"/>
      <c r="CG33" s="1397"/>
      <c r="CH33" s="1397"/>
      <c r="CI33" s="1397"/>
      <c r="CJ33" s="1397"/>
      <c r="CK33" s="1397"/>
      <c r="CL33" s="1397"/>
      <c r="CM33" s="1019"/>
      <c r="CN33" s="1019"/>
      <c r="CO33" s="1019"/>
      <c r="CP33" s="1019"/>
      <c r="CQ33" s="1019"/>
      <c r="CR33" s="1019"/>
      <c r="CS33" s="1019"/>
      <c r="CT33" s="1019"/>
      <c r="CU33" s="1019"/>
      <c r="CV33" s="1019"/>
      <c r="CW33" s="1019"/>
      <c r="CX33" s="1019"/>
      <c r="CY33" s="1019"/>
      <c r="CZ33" s="1019"/>
      <c r="DA33" s="1019"/>
      <c r="DB33" s="1019"/>
      <c r="DC33" s="1019"/>
      <c r="DD33" s="1019"/>
      <c r="DE33" s="1019"/>
      <c r="DF33" s="1019"/>
      <c r="DG33" s="1019"/>
      <c r="DH33" s="1019"/>
      <c r="DI33" s="1019"/>
      <c r="DJ33" s="1019"/>
      <c r="DK33" s="1019"/>
      <c r="DL33" s="1019"/>
      <c r="DM33" s="1019"/>
      <c r="DN33" s="1019"/>
      <c r="DO33" s="1019"/>
      <c r="DP33" s="1019"/>
      <c r="DQ33" s="1019"/>
      <c r="DR33" s="1019"/>
      <c r="DS33" s="1019"/>
      <c r="DT33" s="1019"/>
      <c r="DU33" s="1019"/>
      <c r="DV33" s="1019"/>
      <c r="DW33" s="1019"/>
      <c r="DX33" s="1019"/>
      <c r="DY33" s="1019"/>
      <c r="DZ33" s="1019"/>
      <c r="EA33" s="1019"/>
      <c r="EB33" s="1019"/>
      <c r="EC33" s="1019"/>
      <c r="ED33" s="1019"/>
      <c r="EE33" s="1019"/>
      <c r="EF33" s="1019"/>
      <c r="EG33" s="1019"/>
      <c r="EH33" s="1019"/>
      <c r="EI33" s="1019"/>
      <c r="EJ33" s="1019"/>
      <c r="EK33" s="1019"/>
      <c r="EL33" s="1019"/>
      <c r="EM33" s="1019"/>
      <c r="EN33" s="1019"/>
      <c r="EO33" s="1019"/>
      <c r="EP33" s="1019"/>
      <c r="EQ33" s="1019"/>
      <c r="ER33" s="1019"/>
      <c r="ES33" s="1019"/>
      <c r="ET33" s="1019"/>
      <c r="EU33" s="1019"/>
      <c r="EV33" s="1019"/>
      <c r="EW33" s="1019"/>
      <c r="EX33" s="1019"/>
      <c r="EY33" s="1019"/>
      <c r="EZ33" s="1019"/>
      <c r="FA33" s="1019"/>
      <c r="FB33" s="1019"/>
      <c r="FC33" s="1019"/>
      <c r="FD33" s="1019"/>
      <c r="FE33" s="1019"/>
      <c r="FF33" s="1019"/>
      <c r="FG33" s="1019"/>
      <c r="FH33" s="1019"/>
      <c r="FI33" s="1019"/>
      <c r="FJ33" s="1019"/>
      <c r="FK33" s="1019"/>
      <c r="FL33" s="1019"/>
      <c r="FM33" s="1019"/>
      <c r="FN33" s="1019"/>
      <c r="FO33" s="1019"/>
      <c r="FP33" s="1019"/>
      <c r="FQ33" s="1019"/>
      <c r="FR33" s="1019"/>
      <c r="FS33" s="1019"/>
      <c r="FT33" s="1019"/>
      <c r="FU33" s="1019"/>
      <c r="FV33" s="1019"/>
      <c r="FW33" s="1019"/>
      <c r="FX33" s="1019"/>
      <c r="FY33" s="1019"/>
      <c r="FZ33" s="1019"/>
      <c r="GA33" s="1019"/>
      <c r="GB33" s="1019"/>
      <c r="GC33" s="1019"/>
      <c r="GD33" s="1019"/>
      <c r="GE33" s="1019"/>
      <c r="GF33" s="1019"/>
      <c r="GG33" s="1019"/>
      <c r="GH33" s="1019"/>
      <c r="GI33" s="1019"/>
      <c r="GJ33" s="1019"/>
      <c r="GK33" s="1019"/>
      <c r="GL33" s="1019"/>
      <c r="GM33" s="1019"/>
      <c r="GN33" s="1019"/>
      <c r="GO33" s="1019"/>
      <c r="GP33" s="1019"/>
      <c r="GQ33" s="1019"/>
      <c r="GR33" s="1019"/>
      <c r="GS33" s="1019"/>
      <c r="GT33" s="1019"/>
      <c r="GU33" s="1019"/>
      <c r="GV33" s="1019"/>
      <c r="GW33" s="1019"/>
      <c r="GX33" s="1019"/>
      <c r="GY33" s="1019"/>
      <c r="GZ33" s="1019"/>
      <c r="HA33" s="1019"/>
      <c r="HB33" s="1019"/>
      <c r="HC33" s="1019"/>
      <c r="HD33" s="1019"/>
      <c r="HE33" s="1019"/>
      <c r="HF33" s="1019"/>
      <c r="HG33" s="1019"/>
      <c r="HH33" s="1019"/>
      <c r="HI33" s="1019"/>
      <c r="HJ33" s="1019"/>
      <c r="HK33" s="1019"/>
      <c r="HL33" s="1019"/>
      <c r="HM33" s="1019"/>
      <c r="HN33" s="1019"/>
      <c r="HO33" s="1019"/>
      <c r="HP33" s="1019"/>
      <c r="HQ33" s="1019"/>
      <c r="HR33" s="1019"/>
      <c r="HS33" s="1019"/>
      <c r="HT33" s="1019"/>
      <c r="HU33" s="1019"/>
      <c r="HV33" s="1019"/>
      <c r="HW33" s="1019"/>
      <c r="HX33" s="1019"/>
      <c r="HY33" s="1019"/>
      <c r="HZ33" s="1019"/>
      <c r="IA33" s="1019"/>
      <c r="IB33" s="1019"/>
      <c r="IC33" s="1019"/>
      <c r="ID33" s="1019"/>
      <c r="IE33" s="1019"/>
      <c r="IF33" s="1019"/>
      <c r="IG33" s="1019"/>
      <c r="IH33" s="1019"/>
      <c r="II33" s="1019"/>
      <c r="IJ33" s="1019"/>
      <c r="IK33" s="1019"/>
      <c r="IL33" s="1019"/>
      <c r="IM33" s="1019"/>
      <c r="IN33" s="1019"/>
      <c r="IO33" s="1019"/>
      <c r="IP33" s="1019"/>
      <c r="IQ33" s="1019"/>
      <c r="IR33" s="1019"/>
      <c r="IS33" s="1019"/>
      <c r="IT33" s="1019"/>
      <c r="IU33" s="1019"/>
      <c r="IV33" s="1019"/>
    </row>
    <row r="34" spans="1:256" s="1771" customFormat="1" ht="13.5" customHeight="1">
      <c r="A34" s="1395"/>
      <c r="B34" s="1400"/>
      <c r="C34" s="1397"/>
      <c r="D34" s="1397"/>
      <c r="E34" s="1398"/>
      <c r="F34" s="1397"/>
      <c r="G34" s="1397"/>
      <c r="H34" s="1397"/>
      <c r="I34" s="1783"/>
      <c r="J34" s="1397"/>
      <c r="K34" s="1397"/>
      <c r="L34" s="1397"/>
      <c r="M34" s="1397"/>
      <c r="N34" s="1397"/>
      <c r="O34" s="1397"/>
      <c r="P34" s="1397"/>
      <c r="Q34" s="1397"/>
      <c r="R34" s="1397"/>
      <c r="S34" s="1397"/>
      <c r="T34" s="1397"/>
      <c r="U34" s="1397"/>
      <c r="V34" s="1397"/>
      <c r="W34" s="1397"/>
      <c r="X34" s="1397"/>
      <c r="Y34" s="1397"/>
      <c r="Z34" s="1397"/>
      <c r="AA34" s="1397"/>
      <c r="AB34" s="1397"/>
      <c r="AC34" s="1397"/>
      <c r="AD34" s="1397"/>
      <c r="AE34" s="1397"/>
      <c r="AF34" s="1397"/>
      <c r="AG34" s="1397"/>
      <c r="AH34" s="1397"/>
      <c r="AI34" s="1397"/>
      <c r="AJ34" s="1397"/>
      <c r="AK34" s="1397"/>
      <c r="AL34" s="1397"/>
      <c r="AM34" s="1397"/>
      <c r="AN34" s="1397"/>
      <c r="AO34" s="1397"/>
      <c r="AP34" s="1397"/>
      <c r="AQ34" s="1397"/>
      <c r="AR34" s="1397"/>
      <c r="AS34" s="1400"/>
      <c r="AT34" s="1788"/>
      <c r="AU34" s="1401"/>
      <c r="AV34" s="1397"/>
      <c r="AW34" s="1785"/>
      <c r="AX34" s="1397"/>
      <c r="AY34" s="1397"/>
      <c r="AZ34" s="1397"/>
      <c r="BA34" s="1397"/>
      <c r="BB34" s="1397"/>
      <c r="BC34" s="1397"/>
      <c r="BD34" s="1397"/>
      <c r="BE34" s="1397"/>
      <c r="BF34" s="1397"/>
      <c r="BG34" s="1397"/>
      <c r="BH34" s="1397"/>
      <c r="BI34" s="1397"/>
      <c r="BJ34" s="1397"/>
      <c r="BK34" s="1397"/>
      <c r="BL34" s="1397"/>
      <c r="BM34" s="1397"/>
      <c r="BN34" s="1397"/>
      <c r="BO34" s="1397"/>
      <c r="BP34" s="1397"/>
      <c r="BQ34" s="1397"/>
      <c r="BR34" s="1397"/>
      <c r="BS34" s="1397"/>
      <c r="BT34" s="1397"/>
      <c r="BU34" s="1397"/>
      <c r="BV34" s="1397"/>
      <c r="BW34" s="1397"/>
      <c r="BX34" s="1397"/>
      <c r="BY34" s="1397"/>
      <c r="BZ34" s="1397"/>
      <c r="CA34" s="1397"/>
      <c r="CB34" s="1397"/>
      <c r="CC34" s="1397"/>
      <c r="CD34" s="1397"/>
      <c r="CE34" s="1397"/>
      <c r="CF34" s="1397"/>
      <c r="CG34" s="1397"/>
      <c r="CH34" s="1397"/>
      <c r="CI34" s="1397"/>
      <c r="CJ34" s="1397"/>
      <c r="CK34" s="1397"/>
      <c r="CL34" s="1397"/>
      <c r="CM34" s="1019"/>
      <c r="CN34" s="1019"/>
      <c r="CO34" s="1019"/>
      <c r="CP34" s="1019"/>
      <c r="CQ34" s="1019"/>
      <c r="CR34" s="1019"/>
      <c r="CS34" s="1019"/>
      <c r="CT34" s="1019"/>
      <c r="CU34" s="1019"/>
      <c r="CV34" s="1019"/>
      <c r="CW34" s="1019"/>
      <c r="CX34" s="1019"/>
      <c r="CY34" s="1019"/>
      <c r="CZ34" s="1019"/>
      <c r="DA34" s="1019"/>
      <c r="DB34" s="1019"/>
      <c r="DC34" s="1019"/>
      <c r="DD34" s="1019"/>
      <c r="DE34" s="1019"/>
      <c r="DF34" s="1019"/>
      <c r="DG34" s="1019"/>
      <c r="DH34" s="1019"/>
      <c r="DI34" s="1019"/>
      <c r="DJ34" s="1019"/>
      <c r="DK34" s="1019"/>
      <c r="DL34" s="1019"/>
      <c r="DM34" s="1019"/>
      <c r="DN34" s="1019"/>
      <c r="DO34" s="1019"/>
      <c r="DP34" s="1019"/>
      <c r="DQ34" s="1019"/>
      <c r="DR34" s="1019"/>
      <c r="DS34" s="1019"/>
      <c r="DT34" s="1019"/>
      <c r="DU34" s="1019"/>
      <c r="DV34" s="1019"/>
      <c r="DW34" s="1019"/>
      <c r="DX34" s="1019"/>
      <c r="DY34" s="1019"/>
      <c r="DZ34" s="1019"/>
      <c r="EA34" s="1019"/>
      <c r="EB34" s="1019"/>
      <c r="EC34" s="1019"/>
      <c r="ED34" s="1019"/>
      <c r="EE34" s="1019"/>
      <c r="EF34" s="1019"/>
      <c r="EG34" s="1019"/>
      <c r="EH34" s="1019"/>
      <c r="EI34" s="1019"/>
      <c r="EJ34" s="1019"/>
      <c r="EK34" s="1019"/>
      <c r="EL34" s="1019"/>
      <c r="EM34" s="1019"/>
      <c r="EN34" s="1019"/>
      <c r="EO34" s="1019"/>
      <c r="EP34" s="1019"/>
      <c r="EQ34" s="1019"/>
      <c r="ER34" s="1019"/>
      <c r="ES34" s="1019"/>
      <c r="ET34" s="1019"/>
      <c r="EU34" s="1019"/>
      <c r="EV34" s="1019"/>
      <c r="EW34" s="1019"/>
      <c r="EX34" s="1019"/>
      <c r="EY34" s="1019"/>
      <c r="EZ34" s="1019"/>
      <c r="FA34" s="1019"/>
      <c r="FB34" s="1019"/>
      <c r="FC34" s="1019"/>
      <c r="FD34" s="1019"/>
      <c r="FE34" s="1019"/>
      <c r="FF34" s="1019"/>
      <c r="FG34" s="1019"/>
      <c r="FH34" s="1019"/>
      <c r="FI34" s="1019"/>
      <c r="FJ34" s="1019"/>
      <c r="FK34" s="1019"/>
      <c r="FL34" s="1019"/>
      <c r="FM34" s="1019"/>
      <c r="FN34" s="1019"/>
      <c r="FO34" s="1019"/>
      <c r="FP34" s="1019"/>
      <c r="FQ34" s="1019"/>
      <c r="FR34" s="1019"/>
      <c r="FS34" s="1019"/>
      <c r="FT34" s="1019"/>
      <c r="FU34" s="1019"/>
      <c r="FV34" s="1019"/>
      <c r="FW34" s="1019"/>
      <c r="FX34" s="1019"/>
      <c r="FY34" s="1019"/>
      <c r="FZ34" s="1019"/>
      <c r="GA34" s="1019"/>
      <c r="GB34" s="1019"/>
      <c r="GC34" s="1019"/>
      <c r="GD34" s="1019"/>
      <c r="GE34" s="1019"/>
      <c r="GF34" s="1019"/>
      <c r="GG34" s="1019"/>
      <c r="GH34" s="1019"/>
      <c r="GI34" s="1019"/>
      <c r="GJ34" s="1019"/>
      <c r="GK34" s="1019"/>
      <c r="GL34" s="1019"/>
      <c r="GM34" s="1019"/>
      <c r="GN34" s="1019"/>
      <c r="GO34" s="1019"/>
      <c r="GP34" s="1019"/>
      <c r="GQ34" s="1019"/>
      <c r="GR34" s="1019"/>
      <c r="GS34" s="1019"/>
      <c r="GT34" s="1019"/>
      <c r="GU34" s="1019"/>
      <c r="GV34" s="1019"/>
      <c r="GW34" s="1019"/>
      <c r="GX34" s="1019"/>
      <c r="GY34" s="1019"/>
      <c r="GZ34" s="1019"/>
      <c r="HA34" s="1019"/>
      <c r="HB34" s="1019"/>
      <c r="HC34" s="1019"/>
      <c r="HD34" s="1019"/>
      <c r="HE34" s="1019"/>
      <c r="HF34" s="1019"/>
      <c r="HG34" s="1019"/>
      <c r="HH34" s="1019"/>
      <c r="HI34" s="1019"/>
      <c r="HJ34" s="1019"/>
      <c r="HK34" s="1019"/>
      <c r="HL34" s="1019"/>
      <c r="HM34" s="1019"/>
      <c r="HN34" s="1019"/>
      <c r="HO34" s="1019"/>
      <c r="HP34" s="1019"/>
      <c r="HQ34" s="1019"/>
      <c r="HR34" s="1019"/>
      <c r="HS34" s="1019"/>
      <c r="HT34" s="1019"/>
      <c r="HU34" s="1019"/>
      <c r="HV34" s="1019"/>
      <c r="HW34" s="1019"/>
      <c r="HX34" s="1019"/>
      <c r="HY34" s="1019"/>
      <c r="HZ34" s="1019"/>
      <c r="IA34" s="1019"/>
      <c r="IB34" s="1019"/>
      <c r="IC34" s="1019"/>
      <c r="ID34" s="1019"/>
      <c r="IE34" s="1019"/>
      <c r="IF34" s="1019"/>
      <c r="IG34" s="1019"/>
      <c r="IH34" s="1019"/>
      <c r="II34" s="1019"/>
      <c r="IJ34" s="1019"/>
      <c r="IK34" s="1019"/>
      <c r="IL34" s="1019"/>
      <c r="IM34" s="1019"/>
      <c r="IN34" s="1019"/>
      <c r="IO34" s="1019"/>
      <c r="IP34" s="1019"/>
      <c r="IQ34" s="1019"/>
      <c r="IR34" s="1019"/>
      <c r="IS34" s="1019"/>
      <c r="IT34" s="1019"/>
      <c r="IU34" s="1019"/>
      <c r="IV34" s="1019"/>
    </row>
    <row r="35" spans="1:256" ht="13.5" customHeight="1">
      <c r="A35" s="1019"/>
      <c r="B35" s="1019"/>
      <c r="C35" s="1402"/>
      <c r="D35" s="1402"/>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19"/>
      <c r="AC35" s="1019"/>
      <c r="AD35" s="1019"/>
      <c r="AE35" s="1019"/>
      <c r="AF35" s="1019"/>
      <c r="AG35" s="1019"/>
      <c r="AH35" s="1019"/>
      <c r="AI35" s="1019"/>
      <c r="AJ35" s="1019"/>
      <c r="AK35" s="1019"/>
      <c r="AL35" s="1019"/>
      <c r="AM35" s="1019"/>
      <c r="AN35" s="1019"/>
      <c r="AO35" s="1019"/>
      <c r="AP35" s="1019"/>
      <c r="AQ35" s="1019"/>
      <c r="AR35" s="1019"/>
      <c r="AS35" s="1019"/>
      <c r="AT35" s="1019"/>
      <c r="AU35" s="1019"/>
      <c r="AV35" s="1019"/>
      <c r="AW35" s="1019"/>
      <c r="AX35" s="1019"/>
      <c r="AY35" s="1019"/>
      <c r="AZ35" s="1019"/>
      <c r="BA35" s="1019"/>
      <c r="BB35" s="1019"/>
      <c r="BC35" s="1019"/>
      <c r="BD35" s="1019"/>
      <c r="BE35" s="1019"/>
      <c r="BF35" s="1019"/>
      <c r="BG35" s="1019"/>
      <c r="BH35" s="1019"/>
      <c r="BI35" s="1019"/>
      <c r="BJ35" s="1019"/>
      <c r="BK35" s="1019"/>
      <c r="BL35" s="1019"/>
      <c r="BM35" s="1019"/>
      <c r="BN35" s="1019"/>
      <c r="BO35" s="1019"/>
      <c r="BP35" s="1019"/>
      <c r="BQ35" s="1019"/>
      <c r="BR35" s="1019"/>
      <c r="BS35" s="1019"/>
      <c r="BT35" s="1019"/>
      <c r="BU35" s="1019"/>
      <c r="BV35" s="1019"/>
      <c r="BW35" s="1019"/>
      <c r="BX35" s="1019"/>
      <c r="BY35" s="1019"/>
      <c r="BZ35" s="1019"/>
      <c r="CA35" s="1019"/>
      <c r="CB35" s="1019"/>
      <c r="CC35" s="1019"/>
      <c r="CD35" s="1019"/>
      <c r="CE35" s="1019"/>
      <c r="CF35" s="1019"/>
      <c r="CG35" s="1019"/>
      <c r="CH35" s="1019"/>
      <c r="CI35" s="1019"/>
      <c r="CJ35" s="1019"/>
      <c r="CK35" s="1019"/>
      <c r="CL35" s="1019"/>
      <c r="CM35" s="1019"/>
      <c r="CN35" s="1019"/>
      <c r="CO35" s="1019"/>
      <c r="CP35" s="1019"/>
      <c r="CQ35" s="1019"/>
      <c r="CR35" s="1019"/>
      <c r="CS35" s="1019"/>
      <c r="CT35" s="1019"/>
      <c r="CU35" s="1019"/>
      <c r="CV35" s="1019"/>
      <c r="CW35" s="1019"/>
      <c r="CX35" s="1019"/>
      <c r="CY35" s="1019"/>
      <c r="CZ35" s="1019"/>
      <c r="DA35" s="1019"/>
      <c r="DB35" s="1019"/>
      <c r="DC35" s="1019"/>
      <c r="DD35" s="1019"/>
      <c r="DE35" s="1019"/>
      <c r="DF35" s="1019"/>
      <c r="DG35" s="1019"/>
      <c r="DH35" s="1019"/>
      <c r="DI35" s="1019"/>
      <c r="DJ35" s="1019"/>
      <c r="DK35" s="1019"/>
      <c r="DL35" s="1019"/>
      <c r="DM35" s="1019"/>
      <c r="DN35" s="1019"/>
      <c r="DO35" s="1019"/>
      <c r="DP35" s="1019"/>
      <c r="DQ35" s="1019"/>
      <c r="DR35" s="1019"/>
      <c r="DS35" s="1019"/>
      <c r="DT35" s="1019"/>
      <c r="DU35" s="1019"/>
      <c r="DV35" s="1019"/>
      <c r="DW35" s="1019"/>
      <c r="DX35" s="1019"/>
      <c r="DY35" s="1019"/>
      <c r="DZ35" s="1019"/>
      <c r="EA35" s="1019"/>
      <c r="EB35" s="1019"/>
      <c r="EC35" s="1019"/>
      <c r="ED35" s="1019"/>
      <c r="EE35" s="1019"/>
      <c r="EF35" s="1019"/>
      <c r="EG35" s="1019"/>
      <c r="EH35" s="1019"/>
      <c r="EI35" s="1019"/>
      <c r="EJ35" s="1019"/>
      <c r="EK35" s="1019"/>
      <c r="EL35" s="1019"/>
      <c r="EM35" s="1019"/>
      <c r="EN35" s="1019"/>
      <c r="EO35" s="1019"/>
      <c r="EP35" s="1019"/>
      <c r="EQ35" s="1019"/>
      <c r="ER35" s="1019"/>
      <c r="ES35" s="1019"/>
      <c r="ET35" s="1019"/>
      <c r="EU35" s="1019"/>
      <c r="EV35" s="1019"/>
      <c r="EW35" s="1019"/>
      <c r="EX35" s="1019"/>
      <c r="EY35" s="1019"/>
      <c r="EZ35" s="1019"/>
      <c r="FA35" s="1019"/>
      <c r="FB35" s="1019"/>
      <c r="FC35" s="1019"/>
      <c r="FD35" s="1019"/>
      <c r="FE35" s="1019"/>
      <c r="FF35" s="1019"/>
      <c r="FG35" s="1019"/>
      <c r="FH35" s="1019"/>
      <c r="FI35" s="1019"/>
      <c r="FJ35" s="1019"/>
      <c r="FK35" s="1019"/>
      <c r="FL35" s="1019"/>
      <c r="FM35" s="1019"/>
      <c r="FN35" s="1019"/>
      <c r="FO35" s="1019"/>
      <c r="FP35" s="1019"/>
      <c r="FQ35" s="1019"/>
      <c r="FR35" s="1019"/>
      <c r="FS35" s="1019"/>
      <c r="FT35" s="1019"/>
      <c r="FU35" s="1019"/>
      <c r="FV35" s="1019"/>
      <c r="FW35" s="1019"/>
      <c r="FX35" s="1019"/>
      <c r="FY35" s="1019"/>
      <c r="FZ35" s="1019"/>
      <c r="GA35" s="1019"/>
      <c r="GB35" s="1019"/>
      <c r="GC35" s="1019"/>
      <c r="GD35" s="1019"/>
      <c r="GE35" s="1019"/>
      <c r="GF35" s="1019"/>
      <c r="GG35" s="1019"/>
      <c r="GH35" s="1019"/>
      <c r="GI35" s="1019"/>
      <c r="GJ35" s="1019"/>
      <c r="GK35" s="1019"/>
      <c r="GL35" s="1019"/>
      <c r="GM35" s="1019"/>
      <c r="GN35" s="1019"/>
      <c r="GO35" s="1019"/>
      <c r="GP35" s="1019"/>
      <c r="GQ35" s="1019"/>
      <c r="GR35" s="1019"/>
      <c r="GS35" s="1019"/>
      <c r="GT35" s="1019"/>
      <c r="GU35" s="1019"/>
      <c r="GV35" s="1019"/>
      <c r="GW35" s="1019"/>
      <c r="GX35" s="1019"/>
      <c r="GY35" s="1019"/>
      <c r="GZ35" s="1019"/>
      <c r="HA35" s="1019"/>
      <c r="HB35" s="1019"/>
      <c r="HC35" s="1019"/>
      <c r="HD35" s="1019"/>
      <c r="HE35" s="1019"/>
      <c r="HF35" s="1019"/>
      <c r="HG35" s="1019"/>
      <c r="HH35" s="1019"/>
      <c r="HI35" s="1019"/>
      <c r="HJ35" s="1019"/>
      <c r="HK35" s="1019"/>
      <c r="HL35" s="1019"/>
      <c r="HM35" s="1019"/>
      <c r="HN35" s="1019"/>
      <c r="HO35" s="1019"/>
      <c r="HP35" s="1019"/>
      <c r="HQ35" s="1019"/>
      <c r="HR35" s="1019"/>
      <c r="HS35" s="1019"/>
      <c r="HT35" s="1019"/>
      <c r="HU35" s="1019"/>
      <c r="HV35" s="1019"/>
      <c r="HW35" s="1019"/>
      <c r="HX35" s="1019"/>
      <c r="HY35" s="1019"/>
      <c r="HZ35" s="1019"/>
      <c r="IA35" s="1019"/>
      <c r="IB35" s="1019"/>
      <c r="IC35" s="1019"/>
      <c r="ID35" s="1019"/>
      <c r="IE35" s="1019"/>
      <c r="IF35" s="1019"/>
      <c r="IG35" s="1019"/>
      <c r="IH35" s="1019"/>
      <c r="II35" s="1019"/>
      <c r="IJ35" s="1019"/>
      <c r="IK35" s="1019"/>
      <c r="IL35" s="1019"/>
      <c r="IM35" s="1019"/>
      <c r="IN35" s="1019"/>
      <c r="IO35" s="1019"/>
      <c r="IP35" s="1019"/>
      <c r="IQ35" s="1019"/>
      <c r="IR35" s="1019"/>
      <c r="IS35" s="1019"/>
      <c r="IT35" s="1019"/>
      <c r="IU35" s="1019"/>
      <c r="IV35" s="1019"/>
    </row>
    <row r="36" spans="1:256" ht="13.5" customHeight="1">
      <c r="B36" s="1403"/>
      <c r="C36" s="1402"/>
      <c r="D36" s="1402"/>
      <c r="E36" s="1019"/>
    </row>
    <row r="37" spans="1:256" ht="13.5" customHeight="1">
      <c r="B37" s="1019"/>
      <c r="C37" s="1402"/>
      <c r="D37" s="1402"/>
      <c r="E37" s="1019"/>
    </row>
    <row r="38" spans="1:256" ht="13.5" customHeight="1">
      <c r="B38" s="1403"/>
      <c r="C38" s="1393"/>
      <c r="D38" s="1402"/>
      <c r="E38" s="1019"/>
      <c r="I38" s="1786"/>
    </row>
    <row r="39" spans="1:256" ht="13.5" customHeight="1">
      <c r="B39" s="1403"/>
      <c r="C39" s="1393"/>
      <c r="D39" s="1402"/>
      <c r="E39" s="1019"/>
      <c r="I39" s="1786"/>
    </row>
    <row r="40" spans="1:256" ht="14.25">
      <c r="B40" s="1403"/>
      <c r="C40" s="1393"/>
      <c r="D40" s="1402"/>
      <c r="E40" s="1019"/>
      <c r="I40" s="1786"/>
    </row>
    <row r="41" spans="1:256" ht="14.25">
      <c r="B41" s="1019"/>
      <c r="C41" s="1402"/>
      <c r="D41" s="1402"/>
      <c r="E41" s="1019"/>
      <c r="I41" s="1783"/>
    </row>
    <row r="42" spans="1:256" ht="14.25">
      <c r="B42" s="1019"/>
      <c r="C42" s="1402"/>
      <c r="D42" s="1402"/>
      <c r="E42" s="1019"/>
      <c r="I42" s="1783"/>
    </row>
    <row r="43" spans="1:256" ht="14.25">
      <c r="B43" s="1403"/>
      <c r="C43" s="1393"/>
      <c r="D43" s="1402"/>
      <c r="E43" s="1019"/>
      <c r="I43" s="1783"/>
    </row>
    <row r="44" spans="1:256" ht="14.25">
      <c r="B44" s="1019"/>
      <c r="C44" s="1402"/>
      <c r="D44" s="1402"/>
      <c r="E44" s="1019"/>
      <c r="I44" s="1790"/>
    </row>
    <row r="45" spans="1:256" ht="14.25">
      <c r="B45" s="1019"/>
      <c r="C45" s="1019"/>
      <c r="D45" s="1402"/>
      <c r="E45" s="1019"/>
      <c r="I45" s="1404"/>
    </row>
    <row r="46" spans="1:256">
      <c r="B46" s="1019"/>
      <c r="C46" s="1019"/>
      <c r="D46" s="1402"/>
      <c r="E46" s="1019"/>
    </row>
    <row r="47" spans="1:256" ht="14.25">
      <c r="I47" s="1783"/>
    </row>
    <row r="48" spans="1:256" ht="14.25">
      <c r="I48" s="1404"/>
    </row>
    <row r="49" spans="9:9" ht="14.25">
      <c r="I49" s="1783"/>
    </row>
  </sheetData>
  <sheetProtection password="DFB8" sheet="1"/>
  <mergeCells count="1">
    <mergeCell ref="A1:CH1"/>
  </mergeCells>
  <phoneticPr fontId="3"/>
  <printOptions horizontalCentered="1"/>
  <pageMargins left="0.39370078740157483" right="0" top="0.39370078740157483"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I75"/>
  <sheetViews>
    <sheetView showZeros="0" view="pageBreakPreview" zoomScaleNormal="100" workbookViewId="0">
      <selection activeCell="A3" sqref="A3"/>
    </sheetView>
  </sheetViews>
  <sheetFormatPr defaultRowHeight="13.5"/>
  <cols>
    <col min="1" max="1" width="13.5" style="61" customWidth="1"/>
    <col min="2" max="17" width="9.125" style="61" customWidth="1"/>
    <col min="18" max="18" width="9.125" style="70" customWidth="1"/>
    <col min="19" max="64" width="9" style="3"/>
    <col min="65" max="16384" width="9" style="17"/>
  </cols>
  <sheetData>
    <row r="1" spans="1:87" ht="17.100000000000001" customHeight="1" thickTop="1">
      <c r="A1" s="1368">
        <v>44682</v>
      </c>
      <c r="B1" s="1970" t="s">
        <v>37</v>
      </c>
      <c r="C1" s="1971"/>
      <c r="D1" s="1972"/>
      <c r="E1" s="1957" t="s">
        <v>38</v>
      </c>
      <c r="F1" s="1971"/>
      <c r="G1" s="1972"/>
      <c r="H1" s="1957" t="s">
        <v>39</v>
      </c>
      <c r="I1" s="1965"/>
      <c r="J1" s="1072" t="s">
        <v>40</v>
      </c>
      <c r="K1" s="1957" t="s">
        <v>292</v>
      </c>
      <c r="L1" s="1993">
        <f>L3</f>
        <v>0</v>
      </c>
      <c r="M1" s="1994"/>
      <c r="N1" s="1957" t="s">
        <v>149</v>
      </c>
      <c r="O1" s="1971"/>
      <c r="P1" s="1972"/>
      <c r="Q1" s="1071" t="s">
        <v>43</v>
      </c>
      <c r="R1" s="1073" t="s">
        <v>42</v>
      </c>
      <c r="S1" s="1074"/>
    </row>
    <row r="2" spans="1:87" s="18" customFormat="1" ht="17.100000000000001" customHeight="1">
      <c r="A2" s="149" t="s">
        <v>139</v>
      </c>
      <c r="B2" s="1959">
        <f>市内河北!C2</f>
        <v>0</v>
      </c>
      <c r="C2" s="1960"/>
      <c r="D2" s="1961"/>
      <c r="E2" s="1975">
        <f>市内河北!G2</f>
        <v>0</v>
      </c>
      <c r="F2" s="1976"/>
      <c r="G2" s="1977"/>
      <c r="H2" s="1966">
        <f>市内河北!L2</f>
        <v>0</v>
      </c>
      <c r="I2" s="1967"/>
      <c r="J2" s="1973">
        <f>市内河北!O2</f>
        <v>0</v>
      </c>
      <c r="K2" s="1958"/>
      <c r="L2" s="1995"/>
      <c r="M2" s="1996"/>
      <c r="N2" s="1987">
        <f>市内河北!V2</f>
        <v>0</v>
      </c>
      <c r="O2" s="1988"/>
      <c r="P2" s="1989"/>
      <c r="Q2" s="1981">
        <f>市内河北!U5</f>
        <v>0</v>
      </c>
      <c r="R2" s="1983">
        <f>市内河北!W5</f>
        <v>0</v>
      </c>
      <c r="S2" s="1074"/>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17"/>
      <c r="BN2" s="17"/>
      <c r="BO2" s="17"/>
      <c r="BP2" s="17"/>
      <c r="BQ2" s="17"/>
      <c r="BR2" s="17"/>
      <c r="BS2" s="17"/>
      <c r="BT2" s="17"/>
      <c r="BU2" s="17"/>
      <c r="BV2" s="17"/>
      <c r="BW2" s="17"/>
      <c r="BX2" s="17"/>
      <c r="BY2" s="17"/>
      <c r="BZ2" s="17"/>
      <c r="CA2" s="17"/>
      <c r="CB2" s="17"/>
      <c r="CC2" s="17"/>
      <c r="CD2" s="17"/>
      <c r="CE2" s="17"/>
      <c r="CF2" s="17"/>
      <c r="CG2" s="17"/>
      <c r="CH2" s="17"/>
      <c r="CI2" s="17"/>
    </row>
    <row r="3" spans="1:87" s="18" customFormat="1" ht="17.100000000000001" customHeight="1" thickBot="1">
      <c r="A3" s="149" t="s">
        <v>140</v>
      </c>
      <c r="B3" s="1962"/>
      <c r="C3" s="1963"/>
      <c r="D3" s="1964"/>
      <c r="E3" s="1978"/>
      <c r="F3" s="1979"/>
      <c r="G3" s="1980"/>
      <c r="H3" s="1968"/>
      <c r="I3" s="1969"/>
      <c r="J3" s="1974"/>
      <c r="K3" s="1075" t="s">
        <v>148</v>
      </c>
      <c r="L3" s="1985">
        <f>C33+C36+C40</f>
        <v>0</v>
      </c>
      <c r="M3" s="1986"/>
      <c r="N3" s="1990"/>
      <c r="O3" s="1991"/>
      <c r="P3" s="1992"/>
      <c r="Q3" s="1982"/>
      <c r="R3" s="1984"/>
      <c r="S3" s="1074"/>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17"/>
      <c r="BN3" s="17"/>
      <c r="BO3" s="17"/>
      <c r="BP3" s="17"/>
      <c r="BQ3" s="17"/>
      <c r="BR3" s="17"/>
      <c r="BS3" s="17"/>
      <c r="BT3" s="17"/>
      <c r="BU3" s="17"/>
      <c r="BV3" s="17"/>
      <c r="BW3" s="17"/>
      <c r="BX3" s="17"/>
      <c r="BY3" s="17"/>
      <c r="BZ3" s="17"/>
      <c r="CA3" s="17"/>
      <c r="CB3" s="17"/>
      <c r="CC3" s="17"/>
      <c r="CD3" s="17"/>
      <c r="CE3" s="17"/>
      <c r="CF3" s="17"/>
      <c r="CG3" s="17"/>
      <c r="CH3" s="17"/>
      <c r="CI3" s="17"/>
    </row>
    <row r="4" spans="1:87" s="18" customFormat="1" ht="17.100000000000001" customHeight="1" thickTop="1">
      <c r="A4" s="190" t="s">
        <v>44</v>
      </c>
      <c r="B4" s="1950" t="s">
        <v>141</v>
      </c>
      <c r="C4" s="1951"/>
      <c r="D4" s="1955" t="s">
        <v>142</v>
      </c>
      <c r="E4" s="1951"/>
      <c r="F4" s="1955" t="s">
        <v>143</v>
      </c>
      <c r="G4" s="1955"/>
      <c r="H4" s="1950" t="s">
        <v>145</v>
      </c>
      <c r="I4" s="1951"/>
      <c r="J4" s="1950" t="s">
        <v>144</v>
      </c>
      <c r="K4" s="1951"/>
      <c r="L4" s="1950" t="s">
        <v>146</v>
      </c>
      <c r="M4" s="1951"/>
      <c r="N4" s="1955" t="s">
        <v>357</v>
      </c>
      <c r="O4" s="1955"/>
      <c r="P4" s="1950" t="s">
        <v>147</v>
      </c>
      <c r="Q4" s="1955"/>
      <c r="R4" s="1951"/>
      <c r="S4" s="1074"/>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7"/>
      <c r="BN4" s="17"/>
      <c r="BO4" s="17"/>
      <c r="BP4" s="17"/>
      <c r="BQ4" s="17"/>
      <c r="BR4" s="17"/>
      <c r="BS4" s="17"/>
      <c r="BT4" s="17"/>
      <c r="BU4" s="17"/>
      <c r="BV4" s="17"/>
      <c r="BW4" s="17"/>
      <c r="BX4" s="17"/>
      <c r="BY4" s="17"/>
      <c r="BZ4" s="17"/>
      <c r="CA4" s="17"/>
      <c r="CB4" s="17"/>
      <c r="CC4" s="17"/>
      <c r="CD4" s="17"/>
      <c r="CE4" s="17"/>
      <c r="CF4" s="17"/>
      <c r="CG4" s="17"/>
      <c r="CH4" s="17"/>
      <c r="CI4" s="17"/>
    </row>
    <row r="5" spans="1:87" s="18" customFormat="1" ht="17.100000000000001" customHeight="1">
      <c r="A5" s="191" t="s">
        <v>124</v>
      </c>
      <c r="B5" s="192">
        <f>D5+F5+J5+H5+L5+N5+Q5</f>
        <v>281650</v>
      </c>
      <c r="C5" s="126">
        <f t="shared" ref="C5:C18" si="0">SUM(E5,G5,K5,I5,M5,O5,R5)</f>
        <v>0</v>
      </c>
      <c r="D5" s="193">
        <f>市内河北!T31</f>
        <v>197350</v>
      </c>
      <c r="E5" s="126">
        <f>市内河北!V31</f>
        <v>0</v>
      </c>
      <c r="F5" s="193">
        <f>東京紙!D32</f>
        <v>37200</v>
      </c>
      <c r="G5" s="126">
        <f>東京紙!F32</f>
        <v>0</v>
      </c>
      <c r="H5" s="193">
        <f>東京紙!L32</f>
        <v>31450</v>
      </c>
      <c r="I5" s="126">
        <f>東京紙!N32</f>
        <v>0</v>
      </c>
      <c r="J5" s="193">
        <f>東京紙!T32</f>
        <v>8150</v>
      </c>
      <c r="K5" s="126">
        <f>東京紙!V32</f>
        <v>0</v>
      </c>
      <c r="L5" s="615">
        <f>SUM(東京紙!D70)</f>
        <v>6700</v>
      </c>
      <c r="M5" s="126">
        <f>東京紙!F70</f>
        <v>0</v>
      </c>
      <c r="N5" s="616">
        <f>SUM(東京紙!L70)</f>
        <v>800</v>
      </c>
      <c r="O5" s="126">
        <f>SUM(東京紙!N70)</f>
        <v>0</v>
      </c>
      <c r="P5" s="264"/>
      <c r="Q5" s="515"/>
      <c r="R5" s="263"/>
      <c r="S5" s="1076"/>
      <c r="T5" s="265"/>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7"/>
      <c r="BN5" s="17"/>
      <c r="BO5" s="17"/>
      <c r="BP5" s="17"/>
      <c r="BQ5" s="17"/>
      <c r="BR5" s="17"/>
      <c r="BS5" s="17"/>
      <c r="BT5" s="17"/>
      <c r="BU5" s="17"/>
      <c r="BV5" s="17"/>
      <c r="BW5" s="17"/>
      <c r="BX5" s="17"/>
      <c r="BY5" s="17"/>
      <c r="BZ5" s="17"/>
      <c r="CA5" s="17"/>
      <c r="CB5" s="17"/>
      <c r="CC5" s="17"/>
      <c r="CD5" s="17"/>
      <c r="CE5" s="17"/>
      <c r="CF5" s="17"/>
      <c r="CG5" s="17"/>
      <c r="CH5" s="17"/>
      <c r="CI5" s="17"/>
    </row>
    <row r="6" spans="1:87" ht="17.100000000000001" customHeight="1">
      <c r="A6" s="194" t="s">
        <v>101</v>
      </c>
      <c r="B6" s="123">
        <f>D6+F6+J6+H6+L6+N6+Q6</f>
        <v>17950</v>
      </c>
      <c r="C6" s="126">
        <f t="shared" si="0"/>
        <v>0</v>
      </c>
      <c r="D6" s="123">
        <f>近郊!E7+近郊!E8+近郊!E9+近郊!E10+近郊!I7+近郊!I8+近郊!I9+近郊!I10</f>
        <v>13700</v>
      </c>
      <c r="E6" s="124">
        <f>SUM(近郊!F7:F10,近郊!J7:J10)</f>
        <v>0</v>
      </c>
      <c r="F6" s="123"/>
      <c r="G6" s="124"/>
      <c r="H6" s="123">
        <f>近郊!M7</f>
        <v>2400</v>
      </c>
      <c r="I6" s="124">
        <f>SUM(近郊!N7:N10)</f>
        <v>0</v>
      </c>
      <c r="J6" s="123">
        <f>近郊!Q7</f>
        <v>800</v>
      </c>
      <c r="K6" s="124">
        <f>SUM(近郊!R7:R10)</f>
        <v>0</v>
      </c>
      <c r="L6" s="123"/>
      <c r="M6" s="124"/>
      <c r="N6" s="123">
        <f>近郊!Y7</f>
        <v>1050</v>
      </c>
      <c r="O6" s="124">
        <f>SUM(近郊!Z7)</f>
        <v>0</v>
      </c>
      <c r="P6" s="128"/>
      <c r="Q6" s="516"/>
      <c r="R6" s="124"/>
      <c r="S6" s="1074"/>
    </row>
    <row r="7" spans="1:87" ht="17.100000000000001" customHeight="1">
      <c r="A7" s="194" t="s">
        <v>104</v>
      </c>
      <c r="B7" s="123">
        <f>D7+F7+J7+H7+L7+Q7</f>
        <v>12400</v>
      </c>
      <c r="C7" s="242">
        <f>SUM(E7,G7,K7,I7,M7,O7,R7)</f>
        <v>0</v>
      </c>
      <c r="D7" s="220">
        <f>近郊!E12+近郊!E13+近郊!I11</f>
        <v>8900</v>
      </c>
      <c r="E7" s="243">
        <f>SUM(近郊!F11:F13,近郊!J11)</f>
        <v>0</v>
      </c>
      <c r="F7" s="123"/>
      <c r="G7" s="124"/>
      <c r="H7" s="123">
        <f>近郊!M11</f>
        <v>3000</v>
      </c>
      <c r="I7" s="124">
        <f>SUM(近郊!N11:N13)</f>
        <v>0</v>
      </c>
      <c r="J7" s="123">
        <f>近郊!Q11</f>
        <v>500</v>
      </c>
      <c r="K7" s="124">
        <f>SUM(近郊!R11:R13)</f>
        <v>0</v>
      </c>
      <c r="L7" s="123">
        <f>近郊!U11</f>
        <v>0</v>
      </c>
      <c r="M7" s="124">
        <f>SUM(近郊!V11:V13)</f>
        <v>0</v>
      </c>
      <c r="N7" s="195" t="s">
        <v>150</v>
      </c>
      <c r="O7" s="124"/>
      <c r="P7" s="128"/>
      <c r="Q7" s="516"/>
      <c r="R7" s="124"/>
      <c r="S7" s="1074"/>
    </row>
    <row r="8" spans="1:87" ht="17.100000000000001" customHeight="1">
      <c r="A8" s="194" t="s">
        <v>656</v>
      </c>
      <c r="B8" s="123">
        <f>D8+F8+J8+H8+L8+Q8</f>
        <v>1950</v>
      </c>
      <c r="C8" s="242">
        <f>SUM(E8,G8,K8,I8,M8,O8,R8)</f>
        <v>0</v>
      </c>
      <c r="D8" s="220">
        <f>近郊!E22</f>
        <v>1950</v>
      </c>
      <c r="E8" s="243">
        <f>近郊!F22</f>
        <v>0</v>
      </c>
      <c r="F8" s="123"/>
      <c r="G8" s="124"/>
      <c r="H8" s="123"/>
      <c r="I8" s="124"/>
      <c r="J8" s="123"/>
      <c r="K8" s="124"/>
      <c r="L8" s="123"/>
      <c r="M8" s="124"/>
      <c r="N8" s="195"/>
      <c r="O8" s="124"/>
      <c r="P8" s="128"/>
      <c r="Q8" s="516"/>
      <c r="R8" s="124"/>
      <c r="S8" s="1074"/>
    </row>
    <row r="9" spans="1:87" ht="17.100000000000001" customHeight="1">
      <c r="A9" s="194" t="s">
        <v>120</v>
      </c>
      <c r="B9" s="123">
        <f t="shared" ref="B9:B15" si="1">D9+F9+J9+H9+L9+N9+Q9</f>
        <v>12850</v>
      </c>
      <c r="C9" s="242">
        <f t="shared" si="0"/>
        <v>0</v>
      </c>
      <c r="D9" s="220">
        <f>SUM(近郊!E24:E26)</f>
        <v>8600</v>
      </c>
      <c r="E9" s="243">
        <f>SUM(近郊!F24:F26)</f>
        <v>0</v>
      </c>
      <c r="F9" s="123">
        <f>近郊!I24</f>
        <v>2000</v>
      </c>
      <c r="G9" s="124">
        <f>SUM(近郊!J24:J26)</f>
        <v>0</v>
      </c>
      <c r="H9" s="123">
        <f>近郊!M24+近郊!M26</f>
        <v>2250</v>
      </c>
      <c r="I9" s="124">
        <f>SUM(近郊!N24:N26)</f>
        <v>0</v>
      </c>
      <c r="J9" s="123"/>
      <c r="K9" s="124"/>
      <c r="L9" s="123">
        <f>近郊!U24</f>
        <v>0</v>
      </c>
      <c r="M9" s="124">
        <f>SUM(近郊!V24:V26)</f>
        <v>0</v>
      </c>
      <c r="N9" s="123"/>
      <c r="O9" s="124"/>
      <c r="P9" s="129"/>
      <c r="Q9" s="517"/>
      <c r="R9" s="124"/>
      <c r="S9" s="1074"/>
    </row>
    <row r="10" spans="1:87" ht="17.100000000000001" customHeight="1">
      <c r="A10" s="194" t="s">
        <v>121</v>
      </c>
      <c r="B10" s="123">
        <f t="shared" si="1"/>
        <v>11300</v>
      </c>
      <c r="C10" s="242">
        <f t="shared" si="0"/>
        <v>0</v>
      </c>
      <c r="D10" s="220">
        <f>近郊!E27</f>
        <v>7400</v>
      </c>
      <c r="E10" s="243">
        <f>近郊!F27</f>
        <v>0</v>
      </c>
      <c r="F10" s="123">
        <f>近郊!I27</f>
        <v>1200</v>
      </c>
      <c r="G10" s="124">
        <f>近郊!J27</f>
        <v>0</v>
      </c>
      <c r="H10" s="123">
        <f>近郊!M27</f>
        <v>2700</v>
      </c>
      <c r="I10" s="124">
        <f>近郊!N27</f>
        <v>0</v>
      </c>
      <c r="J10" s="123"/>
      <c r="K10" s="124"/>
      <c r="L10" s="123">
        <f>近郊!U27</f>
        <v>0</v>
      </c>
      <c r="M10" s="124">
        <f>近郊!V27</f>
        <v>0</v>
      </c>
      <c r="N10" s="123"/>
      <c r="O10" s="124"/>
      <c r="P10" s="129"/>
      <c r="Q10" s="517"/>
      <c r="R10" s="124"/>
      <c r="S10" s="1074"/>
    </row>
    <row r="11" spans="1:87" ht="17.100000000000001" customHeight="1">
      <c r="A11" s="194" t="s">
        <v>83</v>
      </c>
      <c r="B11" s="123">
        <f t="shared" si="1"/>
        <v>14500</v>
      </c>
      <c r="C11" s="242">
        <f t="shared" si="0"/>
        <v>0</v>
      </c>
      <c r="D11" s="220">
        <f>仙南!E7</f>
        <v>12900</v>
      </c>
      <c r="E11" s="243">
        <f>仙南!F7</f>
        <v>0</v>
      </c>
      <c r="F11" s="123">
        <f>仙南!I7</f>
        <v>0</v>
      </c>
      <c r="G11" s="124">
        <f>仙南!J7</f>
        <v>0</v>
      </c>
      <c r="H11" s="123">
        <f>仙南!M7</f>
        <v>1600</v>
      </c>
      <c r="I11" s="124">
        <f>仙南!N7</f>
        <v>0</v>
      </c>
      <c r="J11" s="123"/>
      <c r="K11" s="124"/>
      <c r="L11" s="123"/>
      <c r="M11" s="124"/>
      <c r="N11" s="123"/>
      <c r="O11" s="124"/>
      <c r="P11" s="129"/>
      <c r="Q11" s="517"/>
      <c r="R11" s="124"/>
      <c r="S11" s="1074"/>
    </row>
    <row r="12" spans="1:87" ht="17.100000000000001" customHeight="1">
      <c r="A12" s="194" t="s">
        <v>93</v>
      </c>
      <c r="B12" s="123">
        <f t="shared" si="1"/>
        <v>7100</v>
      </c>
      <c r="C12" s="242">
        <f t="shared" si="0"/>
        <v>0</v>
      </c>
      <c r="D12" s="220">
        <f>仙南!E15</f>
        <v>5800</v>
      </c>
      <c r="E12" s="243">
        <f>仙南!F15</f>
        <v>0</v>
      </c>
      <c r="F12" s="123">
        <f>仙南!I15</f>
        <v>0</v>
      </c>
      <c r="G12" s="124">
        <f>仙南!J15</f>
        <v>0</v>
      </c>
      <c r="H12" s="123">
        <f>仙南!M15</f>
        <v>1300</v>
      </c>
      <c r="I12" s="124">
        <f>仙南!N15</f>
        <v>0</v>
      </c>
      <c r="J12" s="123"/>
      <c r="K12" s="124"/>
      <c r="L12" s="123"/>
      <c r="M12" s="124"/>
      <c r="N12" s="123"/>
      <c r="O12" s="124"/>
      <c r="P12" s="128"/>
      <c r="Q12" s="516"/>
      <c r="R12" s="124"/>
      <c r="S12" s="1074"/>
    </row>
    <row r="13" spans="1:87" ht="17.100000000000001" customHeight="1">
      <c r="A13" s="194" t="s">
        <v>347</v>
      </c>
      <c r="B13" s="123">
        <f>D13+F13+J13+H13+L13+N13+Q13</f>
        <v>36800</v>
      </c>
      <c r="C13" s="242">
        <f t="shared" si="0"/>
        <v>0</v>
      </c>
      <c r="D13" s="220">
        <f>SUM(大崎!E7:E17)</f>
        <v>25450</v>
      </c>
      <c r="E13" s="243">
        <f>SUM(大崎!F7:F17)</f>
        <v>0</v>
      </c>
      <c r="F13" s="220">
        <f>SUM(大崎!I7:I17)</f>
        <v>1450</v>
      </c>
      <c r="G13" s="124">
        <f>SUM(大崎!J7:J17)</f>
        <v>0</v>
      </c>
      <c r="H13" s="123">
        <f>SUM(大崎!M7:M17)</f>
        <v>3200</v>
      </c>
      <c r="I13" s="124">
        <f>SUM(大崎!N7:N17)</f>
        <v>0</v>
      </c>
      <c r="J13" s="123"/>
      <c r="K13" s="124">
        <f>大崎!R8</f>
        <v>0</v>
      </c>
      <c r="L13" s="123">
        <f>SUM(大崎!Q7:Q17)</f>
        <v>0</v>
      </c>
      <c r="M13" s="124">
        <f>SUM(大崎!R7:R17)</f>
        <v>0</v>
      </c>
      <c r="N13" s="123"/>
      <c r="O13" s="124"/>
      <c r="P13" s="196" t="s">
        <v>125</v>
      </c>
      <c r="Q13" s="518">
        <f>SUM(大崎!U7)</f>
        <v>6700</v>
      </c>
      <c r="R13" s="124">
        <f>SUM(大崎!V7)</f>
        <v>0</v>
      </c>
      <c r="S13" s="1074"/>
    </row>
    <row r="14" spans="1:87" ht="17.100000000000001" customHeight="1">
      <c r="A14" s="194" t="s">
        <v>126</v>
      </c>
      <c r="B14" s="123">
        <f t="shared" si="1"/>
        <v>41750</v>
      </c>
      <c r="C14" s="242">
        <f>SUM(E14,G14,K14,I14,M14,O14,R14)</f>
        <v>0</v>
      </c>
      <c r="D14" s="220">
        <f>SUM(石巻!E8:E30)</f>
        <v>32300</v>
      </c>
      <c r="E14" s="243">
        <f>SUM(石巻!F8:F30)</f>
        <v>0</v>
      </c>
      <c r="F14" s="123">
        <f>SUM(石巻!I8:I30)</f>
        <v>1000</v>
      </c>
      <c r="G14" s="124">
        <f>石巻!J38</f>
        <v>0</v>
      </c>
      <c r="H14" s="123">
        <f>SUM(石巻!M8:M29)</f>
        <v>1450</v>
      </c>
      <c r="I14" s="124">
        <f>SUM(石巻!N8:N29)</f>
        <v>0</v>
      </c>
      <c r="J14" s="123"/>
      <c r="K14" s="124"/>
      <c r="L14" s="527">
        <f>SUM(石巻!R8:R29)</f>
        <v>0</v>
      </c>
      <c r="M14" s="124">
        <f>SUM(石巻!S8:S29)</f>
        <v>0</v>
      </c>
      <c r="N14" s="123">
        <f>SUM(石巻!V8:V29)</f>
        <v>0</v>
      </c>
      <c r="O14" s="124">
        <f>SUM(石巻!W8:W29)</f>
        <v>0</v>
      </c>
      <c r="P14" s="196" t="s">
        <v>127</v>
      </c>
      <c r="Q14" s="518">
        <f>SUM(石巻!Z8:Z30)</f>
        <v>7000</v>
      </c>
      <c r="R14" s="124">
        <f>SUM(石巻!AA8:AA30)</f>
        <v>0</v>
      </c>
      <c r="S14" s="1074"/>
    </row>
    <row r="15" spans="1:87" ht="17.100000000000001" customHeight="1">
      <c r="A15" s="197" t="s">
        <v>323</v>
      </c>
      <c r="B15" s="123">
        <f t="shared" si="1"/>
        <v>7900</v>
      </c>
      <c r="C15" s="243">
        <f t="shared" si="0"/>
        <v>0</v>
      </c>
      <c r="D15" s="220">
        <f>SUM(石巻!E34:E37)</f>
        <v>7900</v>
      </c>
      <c r="E15" s="243">
        <f>SUM(石巻!F34:F37)</f>
        <v>0</v>
      </c>
      <c r="F15" s="123">
        <f>SUM(石巻!I34:I37)</f>
        <v>0</v>
      </c>
      <c r="G15" s="124"/>
      <c r="H15" s="123"/>
      <c r="I15" s="124"/>
      <c r="J15" s="123"/>
      <c r="K15" s="124"/>
      <c r="L15" s="123"/>
      <c r="M15" s="124"/>
      <c r="N15" s="123"/>
      <c r="O15" s="124"/>
      <c r="P15" s="196"/>
      <c r="Q15" s="518"/>
      <c r="R15" s="124"/>
      <c r="S15" s="1074"/>
    </row>
    <row r="16" spans="1:87" ht="17.100000000000001" customHeight="1">
      <c r="A16" s="197" t="s">
        <v>324</v>
      </c>
      <c r="B16" s="127">
        <f>D16+F16+J16+H16+L16+N16</f>
        <v>18500</v>
      </c>
      <c r="C16" s="242">
        <f t="shared" si="0"/>
        <v>0</v>
      </c>
      <c r="D16" s="244">
        <f>栗原!D19</f>
        <v>17500</v>
      </c>
      <c r="E16" s="242">
        <f>SUM(栗原!F7:F18)</f>
        <v>0</v>
      </c>
      <c r="F16" s="127">
        <f>栗原!I19</f>
        <v>0</v>
      </c>
      <c r="G16" s="126">
        <f>SUM(栗原!J7:J18)</f>
        <v>0</v>
      </c>
      <c r="H16" s="127">
        <f>栗原!M19</f>
        <v>1000</v>
      </c>
      <c r="I16" s="126">
        <f>SUM(栗原!N7:N18)</f>
        <v>0</v>
      </c>
      <c r="J16" s="127"/>
      <c r="K16" s="126"/>
      <c r="L16" s="127">
        <f>栗原!Q19</f>
        <v>0</v>
      </c>
      <c r="M16" s="126">
        <f>SUM(栗原!R7:R18)</f>
        <v>0</v>
      </c>
      <c r="N16" s="127"/>
      <c r="O16" s="126"/>
      <c r="P16" s="130"/>
      <c r="Q16" s="519"/>
      <c r="R16" s="126"/>
      <c r="S16" s="1074"/>
    </row>
    <row r="17" spans="1:19" ht="17.100000000000001" customHeight="1">
      <c r="A17" s="194" t="s">
        <v>46</v>
      </c>
      <c r="B17" s="123">
        <f>D17+F17+J17+H17+L17+N17+Q17</f>
        <v>27970</v>
      </c>
      <c r="C17" s="243">
        <f t="shared" si="0"/>
        <v>0</v>
      </c>
      <c r="D17" s="220">
        <f>SUM(気仙沼!E7:E10)</f>
        <v>7700</v>
      </c>
      <c r="E17" s="243">
        <f>SUM(気仙沼!F7:F10)</f>
        <v>0</v>
      </c>
      <c r="F17" s="123">
        <f>気仙沼!I8</f>
        <v>0</v>
      </c>
      <c r="G17" s="124">
        <f>気仙沼!J8</f>
        <v>0</v>
      </c>
      <c r="H17" s="123">
        <f>気仙沼!M7</f>
        <v>1500</v>
      </c>
      <c r="I17" s="124">
        <f>気仙沼!N7</f>
        <v>0</v>
      </c>
      <c r="J17" s="123"/>
      <c r="K17" s="124"/>
      <c r="L17" s="123">
        <f>気仙沼!Q7+気仙沼!Q8</f>
        <v>0</v>
      </c>
      <c r="M17" s="124">
        <f>SUM(気仙沼!R7:R8)</f>
        <v>0</v>
      </c>
      <c r="N17" s="123"/>
      <c r="O17" s="124"/>
      <c r="P17" s="196" t="s">
        <v>128</v>
      </c>
      <c r="Q17" s="518">
        <f>気仙沼!U7</f>
        <v>18770</v>
      </c>
      <c r="R17" s="124">
        <f>気仙沼!V7</f>
        <v>0</v>
      </c>
      <c r="S17" s="1074"/>
    </row>
    <row r="18" spans="1:19" ht="17.100000000000001" customHeight="1">
      <c r="A18" s="191" t="s">
        <v>325</v>
      </c>
      <c r="B18" s="125">
        <f>D18+F18+J18+H18+L18+N18</f>
        <v>19650</v>
      </c>
      <c r="C18" s="242">
        <f t="shared" si="0"/>
        <v>0</v>
      </c>
      <c r="D18" s="245">
        <f>SUM(気仙沼!E13:E28)</f>
        <v>18550</v>
      </c>
      <c r="E18" s="242">
        <f>SUM(気仙沼!F13:F28)</f>
        <v>0</v>
      </c>
      <c r="F18" s="125">
        <f>SUM(気仙沼!I13:I28)</f>
        <v>0</v>
      </c>
      <c r="G18" s="126">
        <f>SUM(気仙沼!J13:J28)</f>
        <v>0</v>
      </c>
      <c r="H18" s="125">
        <f>SUM(気仙沼!M13:M28)</f>
        <v>1100</v>
      </c>
      <c r="I18" s="126">
        <f>SUM(気仙沼!N13:N28)</f>
        <v>0</v>
      </c>
      <c r="J18" s="125"/>
      <c r="K18" s="126"/>
      <c r="L18" s="125"/>
      <c r="M18" s="126"/>
      <c r="N18" s="125"/>
      <c r="O18" s="126"/>
      <c r="P18" s="132"/>
      <c r="Q18" s="520"/>
      <c r="R18" s="126"/>
      <c r="S18" s="1074"/>
    </row>
    <row r="19" spans="1:19" ht="17.100000000000001" customHeight="1">
      <c r="A19" s="198" t="s">
        <v>129</v>
      </c>
      <c r="B19" s="135">
        <f>SUM(B5:B18)</f>
        <v>512270</v>
      </c>
      <c r="C19" s="246">
        <f>SUM(C5:C18)</f>
        <v>0</v>
      </c>
      <c r="D19" s="247">
        <f t="shared" ref="D19:J19" si="2">SUM(D5:D18)</f>
        <v>366000</v>
      </c>
      <c r="E19" s="246">
        <f>SUM(E5:E18)</f>
        <v>0</v>
      </c>
      <c r="F19" s="135">
        <f t="shared" si="2"/>
        <v>42850</v>
      </c>
      <c r="G19" s="134">
        <f t="shared" si="2"/>
        <v>0</v>
      </c>
      <c r="H19" s="135">
        <f t="shared" si="2"/>
        <v>52950</v>
      </c>
      <c r="I19" s="134">
        <f t="shared" si="2"/>
        <v>0</v>
      </c>
      <c r="J19" s="135">
        <f t="shared" si="2"/>
        <v>9450</v>
      </c>
      <c r="K19" s="134">
        <f>SUM(K5:K17)</f>
        <v>0</v>
      </c>
      <c r="L19" s="135">
        <f>SUM(L5:L18)</f>
        <v>6700</v>
      </c>
      <c r="M19" s="134">
        <f>SUM(M5:M18)</f>
        <v>0</v>
      </c>
      <c r="N19" s="135">
        <f>SUM(N5:N6,N14)</f>
        <v>1850</v>
      </c>
      <c r="O19" s="134">
        <f>SUM(O5:O18)</f>
        <v>0</v>
      </c>
      <c r="P19" s="199"/>
      <c r="Q19" s="521">
        <f>SUM(Q13:Q17)</f>
        <v>32470</v>
      </c>
      <c r="R19" s="134">
        <f>SUM(R5:R18)</f>
        <v>0</v>
      </c>
      <c r="S19" s="1074"/>
    </row>
    <row r="20" spans="1:19" ht="3" customHeight="1">
      <c r="A20" s="198"/>
      <c r="B20" s="135"/>
      <c r="C20" s="248"/>
      <c r="D20" s="247"/>
      <c r="E20" s="248"/>
      <c r="F20" s="135"/>
      <c r="G20" s="200"/>
      <c r="H20" s="135"/>
      <c r="I20" s="200"/>
      <c r="J20" s="135"/>
      <c r="K20" s="200"/>
      <c r="L20" s="135"/>
      <c r="M20" s="200"/>
      <c r="N20" s="135"/>
      <c r="O20" s="200"/>
      <c r="P20" s="201"/>
      <c r="Q20" s="202"/>
      <c r="R20" s="200"/>
      <c r="S20" s="1074"/>
    </row>
    <row r="21" spans="1:19" ht="17.100000000000001" customHeight="1">
      <c r="A21" s="203" t="s">
        <v>107</v>
      </c>
      <c r="B21" s="127">
        <f>D21+F21+J21+H21+L21+N21</f>
        <v>14540</v>
      </c>
      <c r="C21" s="242">
        <f>SUM(E21,G21,K21,I21,M21,O21,R21)</f>
        <v>0</v>
      </c>
      <c r="D21" s="244">
        <f>SUM(近郊!E14:E17,近郊!I14:I16)</f>
        <v>13740</v>
      </c>
      <c r="E21" s="242">
        <f>SUM(近郊!F14:F17,近郊!J14:J16)</f>
        <v>0</v>
      </c>
      <c r="F21" s="127"/>
      <c r="G21" s="126"/>
      <c r="H21" s="127">
        <f>近郊!M15</f>
        <v>800</v>
      </c>
      <c r="I21" s="126">
        <f>SUM(近郊!N14:N16)</f>
        <v>0</v>
      </c>
      <c r="J21" s="127"/>
      <c r="K21" s="126"/>
      <c r="L21" s="127"/>
      <c r="M21" s="126"/>
      <c r="N21" s="127"/>
      <c r="O21" s="126"/>
      <c r="P21" s="130"/>
      <c r="Q21" s="522"/>
      <c r="R21" s="223"/>
      <c r="S21" s="1074"/>
    </row>
    <row r="22" spans="1:19" ht="17.100000000000001" customHeight="1">
      <c r="A22" s="194" t="s">
        <v>113</v>
      </c>
      <c r="B22" s="123">
        <f>D22+F22+J22+H22+L22+N22</f>
        <v>6800</v>
      </c>
      <c r="C22" s="242">
        <f>SUM(E22,G22,K22,I22,M22,O22,R22)</f>
        <v>0</v>
      </c>
      <c r="D22" s="220">
        <f>近郊!E18+近郊!E19+近郊!E21</f>
        <v>6800</v>
      </c>
      <c r="E22" s="242">
        <f>SUM(近郊!F18:F21)</f>
        <v>0</v>
      </c>
      <c r="F22" s="123"/>
      <c r="G22" s="126"/>
      <c r="H22" s="123"/>
      <c r="I22" s="126"/>
      <c r="J22" s="123"/>
      <c r="K22" s="126"/>
      <c r="L22" s="123"/>
      <c r="M22" s="126"/>
      <c r="N22" s="123"/>
      <c r="O22" s="126"/>
      <c r="P22" s="128"/>
      <c r="Q22" s="523"/>
      <c r="R22" s="223"/>
      <c r="S22" s="1074"/>
    </row>
    <row r="23" spans="1:19" ht="17.100000000000001" customHeight="1">
      <c r="A23" s="194" t="s">
        <v>130</v>
      </c>
      <c r="B23" s="195" t="s">
        <v>151</v>
      </c>
      <c r="C23" s="242"/>
      <c r="D23" s="220" t="s">
        <v>138</v>
      </c>
      <c r="E23" s="242"/>
      <c r="F23" s="123" t="s">
        <v>138</v>
      </c>
      <c r="G23" s="126"/>
      <c r="H23" s="123" t="s">
        <v>138</v>
      </c>
      <c r="I23" s="126"/>
      <c r="J23" s="123" t="s">
        <v>138</v>
      </c>
      <c r="K23" s="126"/>
      <c r="L23" s="123" t="s">
        <v>138</v>
      </c>
      <c r="M23" s="126"/>
      <c r="N23" s="123" t="s">
        <v>138</v>
      </c>
      <c r="O23" s="126"/>
      <c r="P23" s="131"/>
      <c r="Q23" s="524"/>
      <c r="R23" s="223"/>
      <c r="S23" s="1074"/>
    </row>
    <row r="24" spans="1:19" ht="17.100000000000001" customHeight="1">
      <c r="A24" s="194" t="s">
        <v>85</v>
      </c>
      <c r="B24" s="123">
        <f>D24+F24+J24+H24+L24+N24</f>
        <v>21550</v>
      </c>
      <c r="C24" s="242">
        <f t="shared" ref="C24:C30" si="3">SUM(E24,G24,K24,I24,M24,O24,R24)</f>
        <v>0</v>
      </c>
      <c r="D24" s="220">
        <f>仙南!E10+仙南!E11+仙南!E12+仙南!E13+仙南!E14</f>
        <v>17250</v>
      </c>
      <c r="E24" s="242">
        <f>SUM(仙南!F10:F14)</f>
        <v>0</v>
      </c>
      <c r="F24" s="123">
        <f>仙南!I10+仙南!I11</f>
        <v>0</v>
      </c>
      <c r="G24" s="126">
        <f>SUM(仙南!J10:J14)</f>
        <v>0</v>
      </c>
      <c r="H24" s="123">
        <f>仙南!M10+仙南!M11+仙南!M12</f>
        <v>4300</v>
      </c>
      <c r="I24" s="126">
        <f>SUM(仙南!N10:N14)</f>
        <v>0</v>
      </c>
      <c r="J24" s="123"/>
      <c r="K24" s="126"/>
      <c r="L24" s="123"/>
      <c r="M24" s="126"/>
      <c r="N24" s="123"/>
      <c r="O24" s="126"/>
      <c r="P24" s="128"/>
      <c r="Q24" s="523"/>
      <c r="R24" s="223"/>
      <c r="S24" s="1074"/>
    </row>
    <row r="25" spans="1:19" ht="17.100000000000001" customHeight="1">
      <c r="A25" s="194" t="s">
        <v>94</v>
      </c>
      <c r="B25" s="123">
        <f t="shared" ref="B25:B30" si="4">D25+F25+J25+H25+L25+N25</f>
        <v>3030</v>
      </c>
      <c r="C25" s="126">
        <f t="shared" si="3"/>
        <v>0</v>
      </c>
      <c r="D25" s="123">
        <f>SUM(仙南!E17:E19)</f>
        <v>3030</v>
      </c>
      <c r="E25" s="126">
        <f>SUM(仙南!F17:F19)</f>
        <v>0</v>
      </c>
      <c r="F25" s="123"/>
      <c r="G25" s="126"/>
      <c r="H25" s="123"/>
      <c r="I25" s="126"/>
      <c r="J25" s="123"/>
      <c r="K25" s="126"/>
      <c r="L25" s="123"/>
      <c r="M25" s="126"/>
      <c r="N25" s="123"/>
      <c r="O25" s="126"/>
      <c r="P25" s="128"/>
      <c r="Q25" s="523"/>
      <c r="R25" s="223"/>
      <c r="S25" s="1074"/>
    </row>
    <row r="26" spans="1:19" ht="17.100000000000001" customHeight="1">
      <c r="A26" s="194" t="s">
        <v>96</v>
      </c>
      <c r="B26" s="123">
        <f t="shared" si="4"/>
        <v>10950</v>
      </c>
      <c r="C26" s="126">
        <f t="shared" si="3"/>
        <v>0</v>
      </c>
      <c r="D26" s="123">
        <f>仙南!E20+仙南!E21+仙南!E22+仙南!E23+仙南!E24+仙南!E25</f>
        <v>9300</v>
      </c>
      <c r="E26" s="126">
        <f>SUM(仙南!F20:F25)</f>
        <v>0</v>
      </c>
      <c r="F26" s="123">
        <f>仙南!I20+仙南!I21+仙南!I23</f>
        <v>0</v>
      </c>
      <c r="G26" s="126">
        <f>SUM(仙南!J20:J23)</f>
        <v>0</v>
      </c>
      <c r="H26" s="123">
        <f>仙南!M20+仙南!M24</f>
        <v>1650</v>
      </c>
      <c r="I26" s="126">
        <f>SUM(仙南!N20:N25)</f>
        <v>0</v>
      </c>
      <c r="J26" s="123"/>
      <c r="K26" s="126"/>
      <c r="L26" s="123"/>
      <c r="M26" s="126"/>
      <c r="N26" s="123"/>
      <c r="O26" s="126"/>
      <c r="P26" s="128"/>
      <c r="Q26" s="523"/>
      <c r="R26" s="223"/>
      <c r="S26" s="1074"/>
    </row>
    <row r="27" spans="1:19" ht="17.100000000000001" customHeight="1">
      <c r="A27" s="194" t="s">
        <v>74</v>
      </c>
      <c r="B27" s="123">
        <f t="shared" si="4"/>
        <v>10370</v>
      </c>
      <c r="C27" s="126">
        <f t="shared" si="3"/>
        <v>0</v>
      </c>
      <c r="D27" s="123">
        <f>SUM(大崎!E18:E22)</f>
        <v>9070</v>
      </c>
      <c r="E27" s="126">
        <f>SUM(大崎!F18:F22)</f>
        <v>0</v>
      </c>
      <c r="F27" s="123">
        <f>SUM(大崎!I18:I20)</f>
        <v>0</v>
      </c>
      <c r="G27" s="126">
        <f>SUM(大崎!J18:J20)</f>
        <v>0</v>
      </c>
      <c r="H27" s="123">
        <f>SUM(大崎!M18:M22)</f>
        <v>1300</v>
      </c>
      <c r="I27" s="126">
        <f>SUM(大崎!N18:N22)</f>
        <v>0</v>
      </c>
      <c r="J27" s="123"/>
      <c r="K27" s="126"/>
      <c r="L27" s="123">
        <f>SUM(大崎!Q18:Q22)</f>
        <v>0</v>
      </c>
      <c r="M27" s="126">
        <f>SUM(大崎!R18:R22)</f>
        <v>0</v>
      </c>
      <c r="N27" s="123"/>
      <c r="O27" s="126"/>
      <c r="P27" s="128"/>
      <c r="Q27" s="523"/>
      <c r="R27" s="223"/>
      <c r="S27" s="1074"/>
    </row>
    <row r="28" spans="1:19" ht="17.100000000000001" customHeight="1">
      <c r="A28" s="194" t="s">
        <v>79</v>
      </c>
      <c r="B28" s="123">
        <f t="shared" si="4"/>
        <v>8250</v>
      </c>
      <c r="C28" s="126">
        <f t="shared" si="3"/>
        <v>0</v>
      </c>
      <c r="D28" s="123">
        <f>SUM(大崎!E25:E31)</f>
        <v>7900</v>
      </c>
      <c r="E28" s="126">
        <f>SUM(大崎!F25:F31)</f>
        <v>0</v>
      </c>
      <c r="F28" s="123">
        <f>SUM(大崎!I25:I31)</f>
        <v>0</v>
      </c>
      <c r="G28" s="126">
        <f>SUM(大崎!J25:J31)</f>
        <v>0</v>
      </c>
      <c r="H28" s="123">
        <f>SUM(大崎!M25:M31)</f>
        <v>350</v>
      </c>
      <c r="I28" s="126">
        <f>SUM(大崎!N25:N31)</f>
        <v>0</v>
      </c>
      <c r="J28" s="123"/>
      <c r="K28" s="126"/>
      <c r="L28" s="123"/>
      <c r="M28" s="126"/>
      <c r="N28" s="123"/>
      <c r="O28" s="126"/>
      <c r="P28" s="128"/>
      <c r="Q28" s="523"/>
      <c r="R28" s="223"/>
      <c r="S28" s="1074"/>
    </row>
    <row r="29" spans="1:19" ht="17.100000000000001" customHeight="1">
      <c r="A29" s="194" t="s">
        <v>71</v>
      </c>
      <c r="B29" s="123">
        <f>D29+F29+J29+H29+L29+N29</f>
        <v>1950</v>
      </c>
      <c r="C29" s="126">
        <f t="shared" si="3"/>
        <v>0</v>
      </c>
      <c r="D29" s="123">
        <f>SUM(石巻!E31:E33)</f>
        <v>1700</v>
      </c>
      <c r="E29" s="126">
        <f>SUM(石巻!F31:F33)</f>
        <v>0</v>
      </c>
      <c r="F29" s="123"/>
      <c r="G29" s="126"/>
      <c r="H29" s="123">
        <f>SUM(石巻!M30:M33)</f>
        <v>250</v>
      </c>
      <c r="I29" s="126">
        <f>SUM(石巻!N30:N33)</f>
        <v>0</v>
      </c>
      <c r="J29" s="123"/>
      <c r="K29" s="126"/>
      <c r="L29" s="123"/>
      <c r="M29" s="126"/>
      <c r="N29" s="123"/>
      <c r="O29" s="126"/>
      <c r="P29" s="128"/>
      <c r="Q29" s="523"/>
      <c r="R29" s="223"/>
      <c r="S29" s="1074"/>
    </row>
    <row r="30" spans="1:19" ht="17.100000000000001" customHeight="1">
      <c r="A30" s="194" t="s">
        <v>49</v>
      </c>
      <c r="B30" s="123">
        <f t="shared" si="4"/>
        <v>1700</v>
      </c>
      <c r="C30" s="126">
        <f t="shared" si="3"/>
        <v>0</v>
      </c>
      <c r="D30" s="123">
        <f>SUM(気仙沼!E11)</f>
        <v>1700</v>
      </c>
      <c r="E30" s="126">
        <f>SUM(気仙沼!F11)</f>
        <v>0</v>
      </c>
      <c r="F30" s="123"/>
      <c r="G30" s="126"/>
      <c r="H30" s="123"/>
      <c r="I30" s="126"/>
      <c r="J30" s="123"/>
      <c r="K30" s="126"/>
      <c r="L30" s="123"/>
      <c r="M30" s="126"/>
      <c r="N30" s="123"/>
      <c r="O30" s="126"/>
      <c r="P30" s="128"/>
      <c r="Q30" s="523"/>
      <c r="R30" s="223"/>
      <c r="S30" s="1074"/>
    </row>
    <row r="31" spans="1:19" ht="17.100000000000001" customHeight="1">
      <c r="A31" s="198" t="s">
        <v>131</v>
      </c>
      <c r="B31" s="135">
        <f>SUM(B21:B22,B24:B30)</f>
        <v>79140</v>
      </c>
      <c r="C31" s="134">
        <f>SUM(C21:C30)</f>
        <v>0</v>
      </c>
      <c r="D31" s="135">
        <f>SUM(D21:D22,D24:D30)</f>
        <v>70490</v>
      </c>
      <c r="E31" s="134">
        <f>SUM(E21:E30)</f>
        <v>0</v>
      </c>
      <c r="F31" s="135">
        <f>SUM(F21:F22,F24:F30)</f>
        <v>0</v>
      </c>
      <c r="G31" s="134">
        <f>SUM(G21:G30)</f>
        <v>0</v>
      </c>
      <c r="H31" s="135">
        <f>SUM(H21:H22,H24:H30)</f>
        <v>8650</v>
      </c>
      <c r="I31" s="134">
        <f>SUM(I21:I30)</f>
        <v>0</v>
      </c>
      <c r="J31" s="135">
        <f>SUM(J21:J22,J24:J30)</f>
        <v>0</v>
      </c>
      <c r="K31" s="134">
        <f>SUM(K21:K30)</f>
        <v>0</v>
      </c>
      <c r="L31" s="135">
        <f>SUM(L21:L22,L24:L30)</f>
        <v>0</v>
      </c>
      <c r="M31" s="134">
        <f>SUM(M21:M30)</f>
        <v>0</v>
      </c>
      <c r="N31" s="135"/>
      <c r="O31" s="134"/>
      <c r="P31" s="133"/>
      <c r="Q31" s="525"/>
      <c r="R31" s="200"/>
      <c r="S31" s="1074"/>
    </row>
    <row r="32" spans="1:19" ht="3" customHeight="1">
      <c r="A32" s="191"/>
      <c r="B32" s="192"/>
      <c r="C32" s="200"/>
      <c r="D32" s="192"/>
      <c r="E32" s="200"/>
      <c r="F32" s="192"/>
      <c r="G32" s="200"/>
      <c r="H32" s="192"/>
      <c r="I32" s="200"/>
      <c r="J32" s="192"/>
      <c r="K32" s="200"/>
      <c r="L32" s="192"/>
      <c r="M32" s="200"/>
      <c r="N32" s="192"/>
      <c r="O32" s="200"/>
      <c r="P32" s="204"/>
      <c r="Q32" s="526"/>
      <c r="R32" s="200"/>
      <c r="S32" s="1074"/>
    </row>
    <row r="33" spans="1:19" ht="17.100000000000001" customHeight="1">
      <c r="A33" s="198" t="s">
        <v>132</v>
      </c>
      <c r="B33" s="135">
        <f>B19+B31</f>
        <v>591410</v>
      </c>
      <c r="C33" s="134">
        <f>SUM(C19,C31)</f>
        <v>0</v>
      </c>
      <c r="D33" s="135">
        <f>D19+D31</f>
        <v>436490</v>
      </c>
      <c r="E33" s="134">
        <f>SUM(E19,E31)</f>
        <v>0</v>
      </c>
      <c r="F33" s="135">
        <f>F19+F31</f>
        <v>42850</v>
      </c>
      <c r="G33" s="134">
        <f>SUM(G19,G31)</f>
        <v>0</v>
      </c>
      <c r="H33" s="135">
        <f>H19+H31</f>
        <v>61600</v>
      </c>
      <c r="I33" s="134">
        <f>SUM(I19,I31)</f>
        <v>0</v>
      </c>
      <c r="J33" s="135">
        <f>J19+J31</f>
        <v>9450</v>
      </c>
      <c r="K33" s="134">
        <f>SUM(K19,K31)</f>
        <v>0</v>
      </c>
      <c r="L33" s="135">
        <f>L19+L31</f>
        <v>6700</v>
      </c>
      <c r="M33" s="134">
        <f>SUM(M19,M31)</f>
        <v>0</v>
      </c>
      <c r="N33" s="135">
        <f>N19+N31</f>
        <v>1850</v>
      </c>
      <c r="O33" s="134">
        <f>SUM(O19,O31)</f>
        <v>0</v>
      </c>
      <c r="P33" s="133"/>
      <c r="Q33" s="521">
        <f>Q19+Q31</f>
        <v>32470</v>
      </c>
      <c r="R33" s="200">
        <f>SUM(R19,R31)</f>
        <v>0</v>
      </c>
      <c r="S33" s="1074"/>
    </row>
    <row r="34" spans="1:19" ht="17.100000000000001" customHeight="1">
      <c r="A34" s="255" t="s">
        <v>356</v>
      </c>
      <c r="B34" s="250"/>
      <c r="C34" s="251"/>
      <c r="D34" s="250"/>
      <c r="E34" s="251"/>
      <c r="F34" s="250"/>
      <c r="G34" s="251"/>
      <c r="H34" s="250"/>
      <c r="I34" s="251"/>
      <c r="J34" s="250"/>
      <c r="K34" s="251"/>
      <c r="L34" s="250"/>
      <c r="M34" s="251"/>
      <c r="N34" s="250"/>
      <c r="O34" s="252"/>
      <c r="P34" s="253"/>
      <c r="Q34" s="254"/>
      <c r="R34" s="252"/>
      <c r="S34" s="1074"/>
    </row>
    <row r="35" spans="1:19" ht="17.100000000000001" customHeight="1">
      <c r="A35" s="190" t="s">
        <v>44</v>
      </c>
      <c r="B35" s="1952" t="s">
        <v>141</v>
      </c>
      <c r="C35" s="1953"/>
      <c r="D35" s="1954" t="s">
        <v>142</v>
      </c>
      <c r="E35" s="1953"/>
      <c r="F35" s="1954"/>
      <c r="G35" s="1954"/>
      <c r="H35" s="1952"/>
      <c r="I35" s="1953"/>
      <c r="J35" s="1952"/>
      <c r="K35" s="1953"/>
      <c r="L35" s="1952"/>
      <c r="M35" s="1953"/>
      <c r="N35" s="1954"/>
      <c r="O35" s="1954"/>
      <c r="P35" s="1952"/>
      <c r="Q35" s="1954"/>
      <c r="R35" s="1953"/>
      <c r="S35" s="1074"/>
    </row>
    <row r="36" spans="1:19" ht="17.100000000000001" customHeight="1">
      <c r="A36" s="256" t="s">
        <v>355</v>
      </c>
      <c r="B36" s="257">
        <f>D36</f>
        <v>33030</v>
      </c>
      <c r="C36" s="258">
        <f>E36</f>
        <v>0</v>
      </c>
      <c r="D36" s="135">
        <f>市内河北夕刊!T34</f>
        <v>33030</v>
      </c>
      <c r="E36" s="258">
        <f>市内河北夕刊!V34</f>
        <v>0</v>
      </c>
      <c r="F36" s="135">
        <f>東京紙!D102</f>
        <v>0</v>
      </c>
      <c r="G36" s="258">
        <f>東京紙!F102</f>
        <v>0</v>
      </c>
      <c r="H36" s="135">
        <f>東京紙!L102</f>
        <v>0</v>
      </c>
      <c r="I36" s="258">
        <f>東京紙!N102</f>
        <v>0</v>
      </c>
      <c r="J36" s="135">
        <f>東京紙!T102</f>
        <v>0</v>
      </c>
      <c r="K36" s="258">
        <f>東京紙!V102</f>
        <v>0</v>
      </c>
      <c r="L36" s="135">
        <f>東京紙!AD64</f>
        <v>0</v>
      </c>
      <c r="M36" s="258">
        <f>東京紙!AF64</f>
        <v>0</v>
      </c>
      <c r="N36" s="135">
        <f>東京紙!AL64</f>
        <v>0</v>
      </c>
      <c r="O36" s="258">
        <f>東京紙!AN64</f>
        <v>0</v>
      </c>
      <c r="P36" s="259"/>
      <c r="Q36" s="260"/>
      <c r="R36" s="258"/>
      <c r="S36" s="1074"/>
    </row>
    <row r="37" spans="1:19" ht="12.75" customHeight="1">
      <c r="A37" s="206"/>
      <c r="B37" s="206"/>
      <c r="C37" s="206"/>
      <c r="D37" s="206"/>
      <c r="E37" s="206"/>
      <c r="F37" s="206"/>
      <c r="G37" s="206"/>
      <c r="H37" s="206"/>
      <c r="I37" s="206"/>
      <c r="J37" s="206"/>
      <c r="K37" s="206"/>
      <c r="L37" s="206"/>
      <c r="M37" s="206"/>
      <c r="N37" s="206"/>
      <c r="O37" s="269"/>
      <c r="P37" s="1948"/>
      <c r="Q37" s="1948"/>
      <c r="R37" s="1948"/>
      <c r="S37" s="1074"/>
    </row>
    <row r="38" spans="1:19" ht="17.100000000000001" customHeight="1">
      <c r="A38" s="255" t="s">
        <v>450</v>
      </c>
      <c r="B38" s="250"/>
      <c r="C38" s="251"/>
      <c r="D38" s="250"/>
      <c r="E38" s="251"/>
      <c r="F38" s="250"/>
      <c r="G38" s="251"/>
      <c r="H38" s="250"/>
      <c r="I38" s="251"/>
      <c r="J38" s="250"/>
      <c r="K38" s="251"/>
      <c r="L38" s="250"/>
      <c r="M38" s="251"/>
      <c r="N38" s="250"/>
      <c r="O38" s="251"/>
      <c r="P38" s="912"/>
      <c r="Q38" s="250"/>
      <c r="R38" s="251"/>
      <c r="S38" s="1074"/>
    </row>
    <row r="39" spans="1:19" ht="17.100000000000001" customHeight="1">
      <c r="A39" s="190" t="s">
        <v>44</v>
      </c>
      <c r="B39" s="1952" t="s">
        <v>141</v>
      </c>
      <c r="C39" s="1953"/>
      <c r="D39" s="1954" t="s">
        <v>418</v>
      </c>
      <c r="E39" s="1953"/>
      <c r="F39" s="1954" t="s">
        <v>419</v>
      </c>
      <c r="G39" s="1954"/>
      <c r="H39" s="1952" t="s">
        <v>420</v>
      </c>
      <c r="I39" s="1953"/>
      <c r="J39" s="1952" t="s">
        <v>421</v>
      </c>
      <c r="K39" s="1953"/>
      <c r="L39" s="1952" t="s">
        <v>294</v>
      </c>
      <c r="M39" s="1953"/>
      <c r="N39" s="1954" t="s">
        <v>452</v>
      </c>
      <c r="O39" s="1954"/>
      <c r="P39" s="1952" t="s">
        <v>371</v>
      </c>
      <c r="Q39" s="1954"/>
      <c r="R39" s="1953"/>
      <c r="S39" s="1074"/>
    </row>
    <row r="40" spans="1:19" ht="17.100000000000001" customHeight="1">
      <c r="A40" s="256" t="s">
        <v>451</v>
      </c>
      <c r="B40" s="257">
        <f>D40+F40+J40+H40+L40+N40+Q40</f>
        <v>48030</v>
      </c>
      <c r="C40" s="258">
        <f>SUM(E40,G40,K40,I40,M40,O40,R40)</f>
        <v>0</v>
      </c>
      <c r="D40" s="135">
        <f>一関･西磐・高田!E17+一関･西磐・高田!E20+一関･西磐・高田!E27</f>
        <v>21180</v>
      </c>
      <c r="E40" s="258">
        <f>一関･西磐・高田!F17+一関･西磐・高田!F20+一関･西磐・高田!F27</f>
        <v>0</v>
      </c>
      <c r="F40" s="135">
        <f>一関･西磐・高田!I17+一関･西磐・高田!I20+一関･西磐・高田!I27</f>
        <v>5480</v>
      </c>
      <c r="G40" s="258">
        <f>一関･西磐・高田!J17+一関･西磐・高田!J20+一関･西磐・高田!J27</f>
        <v>0</v>
      </c>
      <c r="H40" s="135">
        <f>一関･西磐・高田!M17+一関･西磐・高田!M27</f>
        <v>2230</v>
      </c>
      <c r="I40" s="258">
        <f>一関･西磐・高田!N17+一関･西磐・高田!N27</f>
        <v>0</v>
      </c>
      <c r="J40" s="135">
        <f>一関･西磐・高田!Q17</f>
        <v>350</v>
      </c>
      <c r="K40" s="258">
        <f>一関･西磐・高田!R17</f>
        <v>0</v>
      </c>
      <c r="L40" s="135">
        <f>一関･西磐・高田!U17+一関･西磐・高田!U27</f>
        <v>930</v>
      </c>
      <c r="M40" s="258">
        <f>一関･西磐・高田!V17+一関･西磐・高田!V27</f>
        <v>0</v>
      </c>
      <c r="N40" s="135">
        <f>一関･西磐・高田!Y5</f>
        <v>380</v>
      </c>
      <c r="O40" s="258">
        <f>一関･西磐・高田!Z5</f>
        <v>0</v>
      </c>
      <c r="P40" s="913" t="s">
        <v>453</v>
      </c>
      <c r="Q40" s="914">
        <f>一関･西磐・高田!Y16</f>
        <v>17480</v>
      </c>
      <c r="R40" s="258">
        <f>一関･西磐・高田!Z16</f>
        <v>0</v>
      </c>
      <c r="S40" s="1074"/>
    </row>
    <row r="41" spans="1:19" ht="12.75" customHeight="1">
      <c r="A41" s="205" t="s">
        <v>388</v>
      </c>
      <c r="B41" s="208"/>
      <c r="C41" s="208"/>
      <c r="D41" s="208"/>
      <c r="E41" s="208"/>
      <c r="F41" s="208"/>
      <c r="G41" s="208"/>
      <c r="H41" s="208"/>
      <c r="I41" s="208"/>
      <c r="J41" s="208"/>
      <c r="K41" s="208"/>
      <c r="L41" s="208"/>
      <c r="M41" s="209"/>
      <c r="N41" s="208"/>
      <c r="O41" s="270"/>
      <c r="P41" s="270"/>
      <c r="Q41" s="1949"/>
      <c r="R41" s="1949"/>
      <c r="S41" s="1074"/>
    </row>
    <row r="42" spans="1:19" ht="12.75" customHeight="1">
      <c r="A42" s="207" t="s">
        <v>157</v>
      </c>
      <c r="B42" s="208"/>
      <c r="C42" s="208"/>
      <c r="D42" s="208"/>
      <c r="E42" s="208"/>
      <c r="F42" s="208"/>
      <c r="G42" s="208"/>
      <c r="H42" s="208"/>
      <c r="I42" s="208"/>
      <c r="J42" s="208"/>
      <c r="K42" s="208"/>
      <c r="L42" s="208"/>
      <c r="M42" s="206"/>
      <c r="N42" s="208"/>
      <c r="O42" s="1077"/>
      <c r="P42" s="1077"/>
      <c r="Q42" s="1949"/>
      <c r="R42" s="1949"/>
      <c r="S42" s="1074"/>
    </row>
    <row r="43" spans="1:19" ht="16.5">
      <c r="A43" s="1078" t="s">
        <v>505</v>
      </c>
      <c r="B43" s="208"/>
      <c r="C43" s="208"/>
      <c r="D43" s="208"/>
      <c r="E43" s="208"/>
      <c r="F43" s="208"/>
      <c r="G43" s="208"/>
      <c r="H43" s="208"/>
      <c r="I43" s="208"/>
      <c r="J43" s="208"/>
      <c r="K43" s="208"/>
      <c r="L43" s="208"/>
      <c r="M43" s="206"/>
      <c r="N43" s="1079"/>
      <c r="O43" s="1079"/>
      <c r="P43" s="1956" t="s">
        <v>596</v>
      </c>
      <c r="Q43" s="1956"/>
      <c r="R43" s="1956"/>
      <c r="S43" s="1498"/>
    </row>
    <row r="44" spans="1:19">
      <c r="A44" s="1078" t="s">
        <v>506</v>
      </c>
      <c r="B44" s="208"/>
      <c r="C44" s="208"/>
      <c r="D44" s="208"/>
      <c r="E44" s="208"/>
      <c r="F44" s="208"/>
      <c r="G44" s="208"/>
      <c r="H44" s="208"/>
      <c r="I44" s="208"/>
      <c r="J44" s="208"/>
      <c r="K44" s="208"/>
      <c r="L44" s="208"/>
      <c r="M44" s="208"/>
      <c r="N44" s="208"/>
      <c r="O44" s="208"/>
      <c r="P44" s="208"/>
      <c r="Q44" s="1949" t="s">
        <v>516</v>
      </c>
      <c r="R44" s="1949"/>
      <c r="S44" s="1074"/>
    </row>
    <row r="45" spans="1:19">
      <c r="A45" s="208" t="s">
        <v>654</v>
      </c>
      <c r="B45" s="208"/>
      <c r="C45" s="208"/>
      <c r="D45" s="208"/>
      <c r="E45" s="208"/>
      <c r="F45" s="208"/>
      <c r="G45" s="208"/>
      <c r="H45" s="208"/>
      <c r="I45" s="208"/>
      <c r="J45" s="208"/>
      <c r="K45" s="208"/>
      <c r="L45" s="208"/>
      <c r="M45" s="208"/>
      <c r="N45" s="208"/>
      <c r="O45" s="208"/>
      <c r="P45" s="208"/>
      <c r="Q45" s="1949" t="s">
        <v>517</v>
      </c>
      <c r="R45" s="1949"/>
      <c r="S45" s="1074"/>
    </row>
    <row r="46" spans="1:19">
      <c r="A46" s="208" t="s">
        <v>655</v>
      </c>
      <c r="B46" s="208"/>
      <c r="C46" s="208"/>
      <c r="D46" s="208"/>
      <c r="E46" s="208"/>
      <c r="F46" s="208"/>
      <c r="G46" s="208"/>
      <c r="H46" s="208"/>
      <c r="I46" s="208"/>
      <c r="J46" s="208"/>
      <c r="K46" s="208"/>
      <c r="L46" s="208"/>
      <c r="M46" s="208"/>
      <c r="N46" s="208"/>
      <c r="O46" s="208"/>
      <c r="P46" s="208"/>
      <c r="Q46" s="208"/>
      <c r="R46" s="208"/>
      <c r="S46" s="1074"/>
    </row>
    <row r="47" spans="1:19">
      <c r="A47" s="70"/>
      <c r="B47" s="70"/>
      <c r="C47" s="70"/>
      <c r="D47" s="70"/>
      <c r="E47" s="70"/>
      <c r="F47" s="70"/>
      <c r="G47" s="70"/>
      <c r="H47" s="70"/>
      <c r="I47" s="70"/>
      <c r="J47" s="70"/>
      <c r="K47" s="70"/>
      <c r="L47" s="70"/>
      <c r="M47" s="70"/>
      <c r="N47" s="70"/>
      <c r="O47" s="70"/>
      <c r="P47" s="70"/>
      <c r="Q47" s="70"/>
    </row>
    <row r="48" spans="1:19">
      <c r="A48" s="70"/>
      <c r="B48" s="70"/>
      <c r="C48" s="70"/>
      <c r="D48" s="70"/>
      <c r="E48" s="70"/>
      <c r="F48" s="70"/>
      <c r="G48" s="70"/>
      <c r="H48" s="70"/>
      <c r="I48" s="70"/>
      <c r="J48" s="70"/>
      <c r="K48" s="70"/>
      <c r="L48" s="70"/>
      <c r="M48" s="70"/>
      <c r="N48" s="70"/>
      <c r="O48" s="70"/>
      <c r="P48" s="70"/>
      <c r="Q48" s="70"/>
    </row>
    <row r="49" spans="1:17">
      <c r="A49" s="70"/>
      <c r="B49" s="70"/>
      <c r="C49" s="70"/>
      <c r="D49" s="70"/>
      <c r="E49" s="70"/>
      <c r="F49" s="70"/>
      <c r="G49" s="70"/>
      <c r="H49" s="70"/>
      <c r="I49" s="70"/>
      <c r="J49" s="70"/>
      <c r="K49" s="70"/>
      <c r="L49" s="70"/>
      <c r="M49" s="70"/>
      <c r="N49" s="70"/>
      <c r="O49" s="70"/>
      <c r="P49" s="70"/>
      <c r="Q49" s="70"/>
    </row>
    <row r="50" spans="1:17">
      <c r="A50" s="70"/>
      <c r="B50" s="70"/>
      <c r="C50" s="70"/>
      <c r="D50" s="70"/>
      <c r="E50" s="70"/>
      <c r="F50" s="70"/>
      <c r="G50" s="70"/>
      <c r="H50" s="70"/>
      <c r="I50" s="70"/>
      <c r="J50" s="70"/>
      <c r="K50" s="70"/>
      <c r="L50" s="70"/>
      <c r="M50" s="70"/>
      <c r="N50" s="70"/>
      <c r="O50" s="70"/>
      <c r="P50" s="70"/>
      <c r="Q50" s="70"/>
    </row>
    <row r="51" spans="1:17">
      <c r="A51" s="70"/>
      <c r="B51" s="70"/>
      <c r="C51" s="70"/>
      <c r="D51" s="70"/>
      <c r="E51" s="70"/>
      <c r="F51" s="70"/>
      <c r="G51" s="70"/>
      <c r="J51" s="70"/>
      <c r="K51" s="70"/>
      <c r="L51" s="70"/>
      <c r="M51" s="70"/>
      <c r="N51" s="70"/>
      <c r="O51" s="70"/>
      <c r="P51" s="70"/>
      <c r="Q51" s="70"/>
    </row>
    <row r="52" spans="1:17">
      <c r="A52" s="70"/>
      <c r="B52" s="70"/>
      <c r="C52" s="70"/>
      <c r="D52" s="70"/>
      <c r="E52" s="70"/>
      <c r="F52" s="70"/>
      <c r="G52" s="70"/>
      <c r="J52" s="70"/>
      <c r="K52" s="70"/>
      <c r="L52" s="70"/>
      <c r="M52" s="70"/>
      <c r="N52" s="70"/>
      <c r="O52" s="70"/>
      <c r="P52" s="70"/>
      <c r="Q52" s="70"/>
    </row>
    <row r="53" spans="1:17">
      <c r="A53" s="70"/>
      <c r="B53" s="70"/>
      <c r="C53" s="70"/>
      <c r="D53" s="70"/>
      <c r="E53" s="70"/>
      <c r="F53" s="70"/>
      <c r="G53" s="70"/>
      <c r="J53" s="70"/>
      <c r="K53" s="70"/>
      <c r="L53" s="70"/>
      <c r="M53" s="70"/>
      <c r="N53" s="70"/>
      <c r="O53" s="70"/>
      <c r="P53" s="70"/>
      <c r="Q53" s="70"/>
    </row>
    <row r="54" spans="1:17">
      <c r="A54" s="70"/>
      <c r="B54" s="70"/>
      <c r="C54" s="70"/>
      <c r="D54" s="70"/>
      <c r="E54" s="70"/>
      <c r="F54" s="70"/>
      <c r="G54" s="70"/>
      <c r="J54" s="70"/>
      <c r="K54" s="70"/>
      <c r="L54" s="70"/>
      <c r="M54" s="70"/>
      <c r="N54" s="70"/>
      <c r="O54" s="70"/>
      <c r="P54" s="70"/>
      <c r="Q54" s="70"/>
    </row>
    <row r="55" spans="1:17">
      <c r="A55" s="70"/>
      <c r="B55" s="70"/>
      <c r="C55" s="70"/>
      <c r="D55" s="70"/>
      <c r="E55" s="70"/>
      <c r="F55" s="70"/>
      <c r="G55" s="70"/>
      <c r="J55" s="70"/>
      <c r="K55" s="70"/>
      <c r="L55" s="70"/>
      <c r="M55" s="70"/>
      <c r="N55" s="70"/>
      <c r="O55" s="70"/>
      <c r="P55" s="70"/>
      <c r="Q55" s="70"/>
    </row>
    <row r="56" spans="1:17">
      <c r="A56" s="70"/>
      <c r="B56" s="70"/>
      <c r="C56" s="70"/>
      <c r="D56" s="70"/>
      <c r="E56" s="70"/>
      <c r="F56" s="70"/>
      <c r="G56" s="70"/>
      <c r="J56" s="70"/>
      <c r="K56" s="70"/>
      <c r="L56" s="70"/>
      <c r="M56" s="70"/>
      <c r="N56" s="70"/>
      <c r="O56" s="70"/>
      <c r="P56" s="70"/>
      <c r="Q56" s="70"/>
    </row>
    <row r="57" spans="1:17">
      <c r="A57" s="70"/>
      <c r="B57" s="70"/>
      <c r="C57" s="70"/>
      <c r="D57" s="70"/>
      <c r="E57" s="70"/>
      <c r="F57" s="70"/>
      <c r="G57" s="70"/>
      <c r="J57" s="70"/>
      <c r="K57" s="70"/>
      <c r="L57" s="70"/>
      <c r="M57" s="70"/>
      <c r="N57" s="70"/>
      <c r="O57" s="70"/>
      <c r="P57" s="70"/>
      <c r="Q57" s="70"/>
    </row>
    <row r="58" spans="1:17">
      <c r="A58" s="70"/>
      <c r="B58" s="70"/>
      <c r="C58" s="70"/>
      <c r="D58" s="70"/>
      <c r="E58" s="70"/>
      <c r="F58" s="70"/>
      <c r="G58" s="70"/>
      <c r="J58" s="70"/>
      <c r="K58" s="70"/>
      <c r="L58" s="70"/>
      <c r="M58" s="70"/>
      <c r="N58" s="70"/>
      <c r="O58" s="70"/>
      <c r="P58" s="70"/>
      <c r="Q58" s="70"/>
    </row>
    <row r="59" spans="1:17">
      <c r="A59" s="70"/>
      <c r="B59" s="70"/>
      <c r="C59" s="70"/>
      <c r="D59" s="70"/>
      <c r="E59" s="70"/>
      <c r="F59" s="70"/>
      <c r="G59" s="70"/>
      <c r="J59" s="70"/>
      <c r="K59" s="70"/>
      <c r="L59" s="70"/>
      <c r="M59" s="70"/>
      <c r="N59" s="70"/>
      <c r="O59" s="70"/>
      <c r="P59" s="70"/>
      <c r="Q59" s="70"/>
    </row>
    <row r="60" spans="1:17">
      <c r="A60" s="70"/>
      <c r="B60" s="70"/>
      <c r="C60" s="70"/>
      <c r="D60" s="70"/>
      <c r="E60" s="70"/>
      <c r="F60" s="70"/>
      <c r="G60" s="70"/>
      <c r="J60" s="70"/>
      <c r="K60" s="70"/>
      <c r="L60" s="70"/>
      <c r="M60" s="70"/>
      <c r="N60" s="70"/>
      <c r="O60" s="70"/>
      <c r="P60" s="70"/>
      <c r="Q60" s="70"/>
    </row>
    <row r="61" spans="1:17">
      <c r="A61" s="70"/>
      <c r="B61" s="70"/>
      <c r="C61" s="70"/>
      <c r="D61" s="70"/>
      <c r="E61" s="70"/>
      <c r="F61" s="70"/>
      <c r="G61" s="70"/>
      <c r="J61" s="70"/>
      <c r="K61" s="70"/>
      <c r="L61" s="70"/>
      <c r="M61" s="70"/>
      <c r="N61" s="70"/>
      <c r="O61" s="70"/>
      <c r="P61" s="70"/>
      <c r="Q61" s="70"/>
    </row>
    <row r="62" spans="1:17">
      <c r="A62" s="70"/>
      <c r="B62" s="70"/>
      <c r="C62" s="70"/>
      <c r="D62" s="70"/>
      <c r="E62" s="70"/>
      <c r="F62" s="70"/>
      <c r="G62" s="70"/>
      <c r="J62" s="70"/>
      <c r="K62" s="70"/>
      <c r="L62" s="70"/>
      <c r="M62" s="70"/>
      <c r="N62" s="70"/>
      <c r="O62" s="70"/>
      <c r="P62" s="70"/>
      <c r="Q62" s="70"/>
    </row>
    <row r="63" spans="1:17">
      <c r="A63" s="70"/>
      <c r="B63" s="70"/>
      <c r="C63" s="70"/>
      <c r="D63" s="70"/>
      <c r="E63" s="70"/>
      <c r="F63" s="70"/>
      <c r="G63" s="70"/>
      <c r="J63" s="70"/>
      <c r="K63" s="70"/>
      <c r="L63" s="70"/>
      <c r="M63" s="70"/>
      <c r="N63" s="70"/>
      <c r="O63" s="70"/>
      <c r="P63" s="70"/>
      <c r="Q63" s="70"/>
    </row>
    <row r="64" spans="1:17">
      <c r="A64" s="70"/>
      <c r="B64" s="70"/>
      <c r="C64" s="70"/>
      <c r="D64" s="70"/>
      <c r="E64" s="70"/>
      <c r="F64" s="70"/>
      <c r="G64" s="70"/>
      <c r="J64" s="70"/>
      <c r="K64" s="70"/>
      <c r="L64" s="70"/>
      <c r="M64" s="70"/>
      <c r="N64" s="70"/>
      <c r="O64" s="70"/>
      <c r="P64" s="70"/>
      <c r="Q64" s="70"/>
    </row>
    <row r="65" spans="1:17">
      <c r="A65" s="70"/>
      <c r="B65" s="70"/>
      <c r="C65" s="70"/>
      <c r="D65" s="70"/>
      <c r="E65" s="70"/>
      <c r="F65" s="70"/>
      <c r="G65" s="70"/>
      <c r="J65" s="70"/>
      <c r="K65" s="70"/>
      <c r="L65" s="70"/>
      <c r="M65" s="70"/>
      <c r="N65" s="70"/>
      <c r="O65" s="70"/>
      <c r="P65" s="70"/>
      <c r="Q65" s="70"/>
    </row>
    <row r="66" spans="1:17">
      <c r="A66" s="70"/>
      <c r="B66" s="70"/>
      <c r="C66" s="70"/>
      <c r="D66" s="70"/>
      <c r="E66" s="70"/>
      <c r="F66" s="70"/>
      <c r="G66" s="70"/>
      <c r="J66" s="70"/>
      <c r="K66" s="70"/>
      <c r="L66" s="70"/>
      <c r="M66" s="70"/>
      <c r="N66" s="70"/>
      <c r="O66" s="70"/>
      <c r="P66" s="70"/>
      <c r="Q66" s="70"/>
    </row>
    <row r="67" spans="1:17">
      <c r="A67" s="70"/>
      <c r="B67" s="70"/>
      <c r="C67" s="70"/>
      <c r="D67" s="70"/>
      <c r="E67" s="70"/>
      <c r="F67" s="70"/>
      <c r="G67" s="70"/>
      <c r="J67" s="70"/>
      <c r="K67" s="70"/>
      <c r="L67" s="70"/>
      <c r="M67" s="70"/>
      <c r="N67" s="70"/>
      <c r="O67" s="70"/>
      <c r="P67" s="70"/>
      <c r="Q67" s="70"/>
    </row>
    <row r="68" spans="1:17">
      <c r="A68" s="70"/>
      <c r="B68" s="70"/>
      <c r="C68" s="70"/>
      <c r="D68" s="70"/>
      <c r="E68" s="70"/>
      <c r="F68" s="70"/>
      <c r="G68" s="70"/>
      <c r="J68" s="70"/>
      <c r="K68" s="70"/>
      <c r="L68" s="70"/>
      <c r="M68" s="70"/>
      <c r="N68" s="70"/>
      <c r="O68" s="70"/>
      <c r="P68" s="70"/>
      <c r="Q68" s="70"/>
    </row>
    <row r="69" spans="1:17">
      <c r="A69" s="70"/>
      <c r="B69" s="70"/>
      <c r="C69" s="70"/>
      <c r="D69" s="70"/>
      <c r="E69" s="70"/>
      <c r="F69" s="70"/>
      <c r="G69" s="70"/>
      <c r="J69" s="70"/>
      <c r="K69" s="70"/>
      <c r="L69" s="70"/>
      <c r="M69" s="70"/>
      <c r="N69" s="70"/>
      <c r="O69" s="70"/>
      <c r="P69" s="70"/>
      <c r="Q69" s="70"/>
    </row>
    <row r="70" spans="1:17">
      <c r="A70" s="70"/>
      <c r="B70" s="70"/>
      <c r="C70" s="70"/>
      <c r="D70" s="70"/>
      <c r="E70" s="70"/>
      <c r="F70" s="70"/>
      <c r="G70" s="70"/>
      <c r="J70" s="70"/>
      <c r="K70" s="70"/>
      <c r="L70" s="70"/>
      <c r="M70" s="70"/>
      <c r="N70" s="70"/>
      <c r="O70" s="70"/>
      <c r="P70" s="70"/>
      <c r="Q70" s="70"/>
    </row>
    <row r="71" spans="1:17">
      <c r="A71" s="70"/>
      <c r="B71" s="70"/>
      <c r="C71" s="70"/>
      <c r="D71" s="70"/>
      <c r="E71" s="70"/>
      <c r="F71" s="70"/>
      <c r="G71" s="70"/>
      <c r="J71" s="70"/>
      <c r="K71" s="70"/>
      <c r="L71" s="70"/>
      <c r="M71" s="70"/>
      <c r="N71" s="70"/>
      <c r="O71" s="70"/>
      <c r="P71" s="70"/>
      <c r="Q71" s="70"/>
    </row>
    <row r="72" spans="1:17">
      <c r="A72" s="70"/>
      <c r="B72" s="70"/>
      <c r="C72" s="70"/>
      <c r="D72" s="70"/>
      <c r="E72" s="70"/>
      <c r="F72" s="70"/>
      <c r="G72" s="70"/>
      <c r="J72" s="70"/>
      <c r="K72" s="70"/>
      <c r="L72" s="70"/>
      <c r="M72" s="70"/>
      <c r="N72" s="70"/>
      <c r="O72" s="70"/>
      <c r="P72" s="70"/>
      <c r="Q72" s="70"/>
    </row>
    <row r="73" spans="1:17">
      <c r="A73" s="70"/>
      <c r="B73" s="70"/>
      <c r="C73" s="70"/>
      <c r="D73" s="70"/>
      <c r="E73" s="70"/>
      <c r="F73" s="70"/>
      <c r="G73" s="70"/>
      <c r="J73" s="70"/>
      <c r="K73" s="70"/>
      <c r="L73" s="70"/>
      <c r="M73" s="70"/>
      <c r="N73" s="70"/>
      <c r="O73" s="70"/>
      <c r="P73" s="70"/>
      <c r="Q73" s="70"/>
    </row>
    <row r="74" spans="1:17">
      <c r="Q74" s="70"/>
    </row>
    <row r="75" spans="1:17">
      <c r="Q75" s="70"/>
    </row>
  </sheetData>
  <sheetProtection password="C536" sheet="1"/>
  <mergeCells count="44">
    <mergeCell ref="P35:R35"/>
    <mergeCell ref="Q2:Q3"/>
    <mergeCell ref="P4:R4"/>
    <mergeCell ref="R2:R3"/>
    <mergeCell ref="L3:M3"/>
    <mergeCell ref="L4:M4"/>
    <mergeCell ref="N4:O4"/>
    <mergeCell ref="N2:P3"/>
    <mergeCell ref="L1:M2"/>
    <mergeCell ref="N1:P1"/>
    <mergeCell ref="B4:C4"/>
    <mergeCell ref="D4:E4"/>
    <mergeCell ref="L35:M35"/>
    <mergeCell ref="N35:O35"/>
    <mergeCell ref="B35:C35"/>
    <mergeCell ref="D35:E35"/>
    <mergeCell ref="F35:G35"/>
    <mergeCell ref="J35:K35"/>
    <mergeCell ref="H35:I35"/>
    <mergeCell ref="K1:K2"/>
    <mergeCell ref="B2:D3"/>
    <mergeCell ref="H1:I1"/>
    <mergeCell ref="H2:I3"/>
    <mergeCell ref="B1:D1"/>
    <mergeCell ref="J2:J3"/>
    <mergeCell ref="E1:G1"/>
    <mergeCell ref="E2:G3"/>
    <mergeCell ref="Q45:R45"/>
    <mergeCell ref="J39:K39"/>
    <mergeCell ref="L39:M39"/>
    <mergeCell ref="N39:O39"/>
    <mergeCell ref="Q44:R44"/>
    <mergeCell ref="Q42:R42"/>
    <mergeCell ref="P43:R43"/>
    <mergeCell ref="P37:R37"/>
    <mergeCell ref="Q41:R41"/>
    <mergeCell ref="J4:K4"/>
    <mergeCell ref="B39:C39"/>
    <mergeCell ref="D39:E39"/>
    <mergeCell ref="F39:G39"/>
    <mergeCell ref="H39:I39"/>
    <mergeCell ref="P39:R39"/>
    <mergeCell ref="F4:G4"/>
    <mergeCell ref="H4:I4"/>
  </mergeCells>
  <phoneticPr fontId="3"/>
  <conditionalFormatting sqref="O6:O34 I36 I5:I34 M6:M13 R5:R34 E5:E34 G5:G34 K36 G36 M36 O36 R36 C36 E36 M15:M34 K6:K34 O38 I40 I38 R38 C38 E38 G38 K40 G40 M40 O40 R40 C40 E40 M38 K38 C5:C34">
    <cfRule type="expression" dxfId="98" priority="1" stopIfTrue="1">
      <formula>B5&lt;C5</formula>
    </cfRule>
  </conditionalFormatting>
  <conditionalFormatting sqref="M14">
    <cfRule type="expression" dxfId="97" priority="2" stopIfTrue="1">
      <formula>L14&lt;M14</formula>
    </cfRule>
  </conditionalFormatting>
  <conditionalFormatting sqref="K5 M5 O5">
    <cfRule type="expression" dxfId="96" priority="3" stopIfTrue="1">
      <formula>J5&lt;K5</formula>
    </cfRule>
  </conditionalFormatting>
  <pageMargins left="0.59055118110236227" right="0.19685039370078741" top="0.39370078740157483" bottom="0.19685039370078741" header="0.51181102362204722" footer="0.51181102362204722"/>
  <pageSetup paperSize="9" scale="79" orientation="landscape"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B1435"/>
  <sheetViews>
    <sheetView showZeros="0" view="pageBreakPreview" topLeftCell="A4" zoomScaleNormal="100" workbookViewId="0">
      <selection activeCell="L32" sqref="L32"/>
    </sheetView>
  </sheetViews>
  <sheetFormatPr defaultRowHeight="13.5"/>
  <cols>
    <col min="1" max="1" width="3.375" style="74" customWidth="1"/>
    <col min="2" max="2" width="3.625" style="74" customWidth="1"/>
    <col min="3" max="3" width="10.5" style="74" bestFit="1"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9" style="74"/>
    <col min="24" max="24" width="4.25" style="74" customWidth="1"/>
    <col min="25" max="25" width="0.75" style="3" customWidth="1"/>
    <col min="26" max="26" width="8.5" style="3" customWidth="1"/>
    <col min="27" max="16384" width="9" style="3"/>
  </cols>
  <sheetData>
    <row r="1" spans="1:157" ht="18" customHeight="1" thickTop="1">
      <c r="A1" s="2095" t="s">
        <v>863</v>
      </c>
      <c r="B1" s="2095"/>
      <c r="C1" s="2098" t="s">
        <v>318</v>
      </c>
      <c r="D1" s="2099"/>
      <c r="E1" s="2054"/>
      <c r="F1" s="2055"/>
      <c r="G1" s="2023" t="s">
        <v>339</v>
      </c>
      <c r="H1" s="2023"/>
      <c r="I1" s="2023"/>
      <c r="J1" s="2023"/>
      <c r="K1" s="2033"/>
      <c r="L1" s="2022" t="s">
        <v>293</v>
      </c>
      <c r="M1" s="2023"/>
      <c r="N1" s="2033"/>
      <c r="O1" s="277" t="s">
        <v>40</v>
      </c>
      <c r="P1" s="2022" t="s">
        <v>218</v>
      </c>
      <c r="Q1" s="2023"/>
      <c r="R1" s="2023"/>
      <c r="S1" s="2011">
        <f>市・郡!L1</f>
        <v>0</v>
      </c>
      <c r="T1" s="2011"/>
      <c r="U1" s="2012"/>
      <c r="V1" s="2022" t="s">
        <v>523</v>
      </c>
      <c r="W1" s="2023"/>
      <c r="X1" s="2024"/>
      <c r="Y1" s="12"/>
      <c r="Z1" s="12"/>
      <c r="AA1" s="20"/>
      <c r="AB1" s="21"/>
    </row>
    <row r="2" spans="1:157" s="23" customFormat="1" ht="16.5" customHeight="1">
      <c r="A2" s="2034">
        <v>44682</v>
      </c>
      <c r="B2" s="2035"/>
      <c r="C2" s="2096"/>
      <c r="D2" s="2087"/>
      <c r="E2" s="2087"/>
      <c r="F2" s="2088"/>
      <c r="G2" s="2086"/>
      <c r="H2" s="2087"/>
      <c r="I2" s="2087"/>
      <c r="J2" s="2087"/>
      <c r="K2" s="2088"/>
      <c r="L2" s="2092"/>
      <c r="M2" s="2087"/>
      <c r="N2" s="2088"/>
      <c r="O2" s="2052"/>
      <c r="P2" s="2093"/>
      <c r="Q2" s="2094"/>
      <c r="R2" s="2094"/>
      <c r="S2" s="2013"/>
      <c r="T2" s="2013"/>
      <c r="U2" s="2014"/>
      <c r="V2" s="2025"/>
      <c r="W2" s="2026"/>
      <c r="X2" s="2027"/>
      <c r="Y2" s="22" t="s">
        <v>321</v>
      </c>
      <c r="Z2" s="1">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2084" t="s">
        <v>219</v>
      </c>
      <c r="B3" s="2085"/>
      <c r="C3" s="2097"/>
      <c r="D3" s="2090"/>
      <c r="E3" s="2090"/>
      <c r="F3" s="2091"/>
      <c r="G3" s="2089"/>
      <c r="H3" s="2090"/>
      <c r="I3" s="2090"/>
      <c r="J3" s="2090"/>
      <c r="K3" s="2091"/>
      <c r="L3" s="2089"/>
      <c r="M3" s="2090"/>
      <c r="N3" s="2091"/>
      <c r="O3" s="2053"/>
      <c r="P3" s="121" t="s">
        <v>148</v>
      </c>
      <c r="Q3" s="122"/>
      <c r="R3" s="122"/>
      <c r="S3" s="2043">
        <f>V31</f>
        <v>0</v>
      </c>
      <c r="T3" s="2043"/>
      <c r="U3" s="2044"/>
      <c r="V3" s="2028"/>
      <c r="W3" s="2029"/>
      <c r="X3" s="2030"/>
      <c r="Y3" s="22"/>
      <c r="Z3" s="22"/>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085" t="s">
        <v>294</v>
      </c>
      <c r="B4" s="2085"/>
      <c r="C4" s="278" t="s">
        <v>449</v>
      </c>
      <c r="D4" s="261"/>
      <c r="E4" s="261"/>
      <c r="F4" s="261"/>
      <c r="G4" s="261"/>
      <c r="H4" s="261"/>
      <c r="I4" s="261"/>
      <c r="J4" s="261"/>
      <c r="K4" s="262"/>
      <c r="L4" s="2059" t="s">
        <v>164</v>
      </c>
      <c r="M4" s="2060"/>
      <c r="N4" s="2004"/>
      <c r="O4" s="2004"/>
      <c r="P4" s="2004"/>
      <c r="Q4" s="2004"/>
      <c r="R4" s="2004"/>
      <c r="S4" s="2004"/>
      <c r="T4" s="2005"/>
      <c r="U4" s="2002" t="s">
        <v>163</v>
      </c>
      <c r="V4" s="2003"/>
      <c r="W4" s="2000" t="s">
        <v>156</v>
      </c>
      <c r="X4" s="2001"/>
      <c r="Y4" s="22"/>
      <c r="Z4" s="2018" t="s">
        <v>361</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2067" t="s">
        <v>315</v>
      </c>
      <c r="B5" s="2068"/>
      <c r="C5" s="279" t="s">
        <v>408</v>
      </c>
      <c r="D5" s="280"/>
      <c r="E5" s="280"/>
      <c r="F5" s="280"/>
      <c r="G5" s="614" t="s">
        <v>448</v>
      </c>
      <c r="H5" s="280"/>
      <c r="I5" s="280"/>
      <c r="J5" s="280"/>
      <c r="K5" s="281"/>
      <c r="L5" s="2061" t="s">
        <v>322</v>
      </c>
      <c r="M5" s="2062"/>
      <c r="N5" s="2031"/>
      <c r="O5" s="2031"/>
      <c r="P5" s="2031"/>
      <c r="Q5" s="2031"/>
      <c r="R5" s="2031"/>
      <c r="S5" s="2031"/>
      <c r="T5" s="2032"/>
      <c r="U5" s="1998"/>
      <c r="V5" s="1999"/>
      <c r="W5" s="1998"/>
      <c r="X5" s="2019"/>
      <c r="Y5" s="3"/>
      <c r="Z5" s="2018"/>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069" t="s">
        <v>122</v>
      </c>
      <c r="B6" s="97" t="s">
        <v>295</v>
      </c>
      <c r="C6" s="96" t="s">
        <v>166</v>
      </c>
      <c r="D6" s="2020" t="s">
        <v>167</v>
      </c>
      <c r="E6" s="2021"/>
      <c r="F6" s="289" t="s">
        <v>168</v>
      </c>
      <c r="G6" s="275"/>
      <c r="H6" s="100" t="s">
        <v>169</v>
      </c>
      <c r="I6" s="149"/>
      <c r="J6" s="101" t="s">
        <v>295</v>
      </c>
      <c r="K6" s="96" t="s">
        <v>166</v>
      </c>
      <c r="L6" s="2020" t="s">
        <v>167</v>
      </c>
      <c r="M6" s="2021"/>
      <c r="N6" s="289" t="s">
        <v>168</v>
      </c>
      <c r="O6" s="276"/>
      <c r="P6" s="432" t="s">
        <v>169</v>
      </c>
      <c r="Q6" s="151"/>
      <c r="R6" s="101" t="s">
        <v>170</v>
      </c>
      <c r="S6" s="96" t="s">
        <v>166</v>
      </c>
      <c r="T6" s="2020" t="s">
        <v>167</v>
      </c>
      <c r="U6" s="2021"/>
      <c r="V6" s="289" t="s">
        <v>168</v>
      </c>
      <c r="W6" s="276"/>
      <c r="X6" s="432" t="s">
        <v>169</v>
      </c>
      <c r="Y6" s="69"/>
      <c r="Z6" s="2018"/>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50" customFormat="1" ht="18" customHeight="1">
      <c r="A7" s="2070"/>
      <c r="B7" s="871">
        <v>1</v>
      </c>
      <c r="C7" s="2064" t="s">
        <v>948</v>
      </c>
      <c r="D7" s="2065"/>
      <c r="E7" s="2065"/>
      <c r="F7" s="2065"/>
      <c r="G7" s="2065"/>
      <c r="H7" s="2066"/>
      <c r="I7" s="875"/>
      <c r="J7" s="871">
        <v>15</v>
      </c>
      <c r="K7" s="876" t="s">
        <v>191</v>
      </c>
      <c r="L7" s="877" t="s">
        <v>171</v>
      </c>
      <c r="M7" s="873">
        <v>4150</v>
      </c>
      <c r="N7" s="744"/>
      <c r="O7" s="986"/>
      <c r="P7" s="924" t="s">
        <v>228</v>
      </c>
      <c r="Q7" s="879"/>
      <c r="R7" s="871">
        <v>29</v>
      </c>
      <c r="S7" s="872" t="s">
        <v>177</v>
      </c>
      <c r="T7" s="877" t="s">
        <v>171</v>
      </c>
      <c r="U7" s="873">
        <v>3550</v>
      </c>
      <c r="V7" s="874"/>
      <c r="W7" s="880" t="s">
        <v>160</v>
      </c>
      <c r="X7" s="920" t="s">
        <v>241</v>
      </c>
      <c r="Y7" s="849"/>
      <c r="Z7" s="2018"/>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49"/>
      <c r="BH7" s="849"/>
      <c r="BI7" s="849"/>
      <c r="BJ7" s="849"/>
      <c r="BK7" s="849"/>
      <c r="BL7" s="849"/>
      <c r="BM7" s="849"/>
      <c r="BN7" s="849"/>
      <c r="BO7" s="849"/>
      <c r="BP7" s="849"/>
      <c r="BQ7" s="849"/>
      <c r="BR7" s="849"/>
      <c r="BS7" s="849"/>
      <c r="BT7" s="849"/>
      <c r="BU7" s="849"/>
      <c r="BV7" s="849"/>
      <c r="BW7" s="849"/>
      <c r="BX7" s="849"/>
      <c r="BY7" s="849"/>
      <c r="BZ7" s="849"/>
      <c r="CA7" s="849"/>
      <c r="CB7" s="849"/>
      <c r="CC7" s="849"/>
      <c r="CD7" s="849"/>
      <c r="CE7" s="849"/>
      <c r="CF7" s="849"/>
      <c r="CG7" s="849"/>
      <c r="CH7" s="849"/>
      <c r="CI7" s="849"/>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49"/>
      <c r="ES7" s="849"/>
      <c r="ET7" s="849"/>
      <c r="EU7" s="849"/>
      <c r="EV7" s="849"/>
      <c r="EW7" s="849"/>
      <c r="EX7" s="849"/>
      <c r="EY7" s="849"/>
      <c r="EZ7" s="849"/>
      <c r="FA7" s="849"/>
    </row>
    <row r="8" spans="1:157" s="850" customFormat="1" ht="18" customHeight="1">
      <c r="A8" s="2070"/>
      <c r="B8" s="740">
        <v>2</v>
      </c>
      <c r="C8" s="741" t="s">
        <v>205</v>
      </c>
      <c r="D8" s="742" t="s">
        <v>171</v>
      </c>
      <c r="E8" s="743">
        <v>6250</v>
      </c>
      <c r="F8" s="744"/>
      <c r="G8" s="987"/>
      <c r="H8" s="908" t="s">
        <v>226</v>
      </c>
      <c r="I8" s="233"/>
      <c r="J8" s="747">
        <v>16</v>
      </c>
      <c r="K8" s="746" t="s">
        <v>192</v>
      </c>
      <c r="L8" s="742" t="s">
        <v>171</v>
      </c>
      <c r="M8" s="743">
        <v>4700</v>
      </c>
      <c r="N8" s="744"/>
      <c r="O8" s="987"/>
      <c r="P8" s="921" t="s">
        <v>228</v>
      </c>
      <c r="Q8" s="882"/>
      <c r="R8" s="740">
        <v>30</v>
      </c>
      <c r="S8" s="741" t="s">
        <v>178</v>
      </c>
      <c r="T8" s="742" t="s">
        <v>171</v>
      </c>
      <c r="U8" s="743">
        <v>3650</v>
      </c>
      <c r="V8" s="744"/>
      <c r="W8" s="883"/>
      <c r="X8" s="908" t="s">
        <v>241</v>
      </c>
      <c r="Y8" s="849"/>
      <c r="Z8" s="2018"/>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49"/>
      <c r="AZ8" s="849"/>
      <c r="BA8" s="849"/>
      <c r="BB8" s="849"/>
      <c r="BC8" s="849"/>
      <c r="BD8" s="849"/>
      <c r="BE8" s="849"/>
      <c r="BF8" s="849"/>
      <c r="BG8" s="849"/>
      <c r="BH8" s="849"/>
      <c r="BI8" s="849"/>
      <c r="BJ8" s="849"/>
      <c r="BK8" s="849"/>
      <c r="BL8" s="849"/>
      <c r="BM8" s="849"/>
      <c r="BN8" s="849"/>
      <c r="BO8" s="849"/>
      <c r="BP8" s="849"/>
      <c r="BQ8" s="849"/>
      <c r="BR8" s="849"/>
      <c r="BS8" s="849"/>
      <c r="BT8" s="849"/>
      <c r="BU8" s="849"/>
      <c r="BV8" s="849"/>
      <c r="BW8" s="849"/>
      <c r="BX8" s="849"/>
      <c r="BY8" s="849"/>
      <c r="BZ8" s="849"/>
      <c r="CA8" s="849"/>
      <c r="CB8" s="849"/>
      <c r="CC8" s="849"/>
      <c r="CD8" s="849"/>
      <c r="CE8" s="849"/>
      <c r="CF8" s="849"/>
      <c r="CG8" s="849"/>
      <c r="CH8" s="849"/>
      <c r="CI8" s="849"/>
      <c r="CJ8" s="849"/>
      <c r="CK8" s="849"/>
      <c r="CL8" s="849"/>
      <c r="CM8" s="849"/>
      <c r="CN8" s="849"/>
      <c r="CO8" s="849"/>
      <c r="CP8" s="849"/>
      <c r="CQ8" s="849"/>
      <c r="CR8" s="849"/>
      <c r="CS8" s="849"/>
      <c r="CT8" s="849"/>
      <c r="CU8" s="849"/>
      <c r="CV8" s="849"/>
      <c r="CW8" s="849"/>
      <c r="CX8" s="849"/>
      <c r="CY8" s="849"/>
      <c r="CZ8" s="849"/>
      <c r="DA8" s="849"/>
      <c r="DB8" s="849"/>
      <c r="DC8" s="849"/>
      <c r="DD8" s="849"/>
      <c r="DE8" s="849"/>
      <c r="DF8" s="849"/>
      <c r="DG8" s="849"/>
      <c r="DH8" s="849"/>
      <c r="DI8" s="849"/>
      <c r="DJ8" s="849"/>
      <c r="DK8" s="849"/>
      <c r="DL8" s="849"/>
      <c r="DM8" s="849"/>
      <c r="DN8" s="849"/>
      <c r="DO8" s="849"/>
      <c r="DP8" s="849"/>
      <c r="DQ8" s="849"/>
      <c r="DR8" s="849"/>
      <c r="DS8" s="849"/>
      <c r="DT8" s="849"/>
      <c r="DU8" s="849"/>
      <c r="DV8" s="849"/>
      <c r="DW8" s="849"/>
      <c r="DX8" s="849"/>
      <c r="DY8" s="849"/>
      <c r="DZ8" s="849"/>
      <c r="EA8" s="849"/>
      <c r="EB8" s="849"/>
      <c r="EC8" s="849"/>
      <c r="ED8" s="849"/>
      <c r="EE8" s="849"/>
      <c r="EF8" s="849"/>
      <c r="EG8" s="849"/>
      <c r="EH8" s="849"/>
      <c r="EI8" s="849"/>
      <c r="EJ8" s="849"/>
      <c r="EK8" s="849"/>
      <c r="EL8" s="849"/>
      <c r="EM8" s="849"/>
      <c r="EN8" s="849"/>
      <c r="EO8" s="849"/>
      <c r="EP8" s="849"/>
      <c r="EQ8" s="849"/>
      <c r="ER8" s="849"/>
      <c r="ES8" s="849"/>
      <c r="ET8" s="849"/>
      <c r="EU8" s="849"/>
      <c r="EV8" s="849"/>
      <c r="EW8" s="849"/>
      <c r="EX8" s="849"/>
      <c r="EY8" s="849"/>
      <c r="EZ8" s="849"/>
      <c r="FA8" s="849"/>
    </row>
    <row r="9" spans="1:157" s="850" customFormat="1" ht="18" customHeight="1">
      <c r="A9" s="2070"/>
      <c r="B9" s="740">
        <v>3</v>
      </c>
      <c r="C9" s="741" t="s">
        <v>206</v>
      </c>
      <c r="D9" s="753"/>
      <c r="E9" s="743">
        <v>3700</v>
      </c>
      <c r="F9" s="744"/>
      <c r="G9" s="881"/>
      <c r="H9" s="908" t="s">
        <v>226</v>
      </c>
      <c r="I9" s="233"/>
      <c r="J9" s="747">
        <v>17</v>
      </c>
      <c r="K9" s="2081" t="s">
        <v>850</v>
      </c>
      <c r="L9" s="2082"/>
      <c r="M9" s="2082"/>
      <c r="N9" s="2082"/>
      <c r="O9" s="2082"/>
      <c r="P9" s="2083"/>
      <c r="Q9" s="882"/>
      <c r="R9" s="740">
        <v>31</v>
      </c>
      <c r="S9" s="741" t="s">
        <v>179</v>
      </c>
      <c r="T9" s="742" t="s">
        <v>171</v>
      </c>
      <c r="U9" s="743">
        <v>1850</v>
      </c>
      <c r="V9" s="744"/>
      <c r="W9" s="883"/>
      <c r="X9" s="908" t="s">
        <v>241</v>
      </c>
      <c r="Y9" s="849"/>
      <c r="Z9" s="2018"/>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49"/>
      <c r="AZ9" s="849"/>
      <c r="BA9" s="849"/>
      <c r="BB9" s="849"/>
      <c r="BC9" s="849"/>
      <c r="BD9" s="849"/>
      <c r="BE9" s="849"/>
      <c r="BF9" s="849"/>
      <c r="BG9" s="849"/>
      <c r="BH9" s="849"/>
      <c r="BI9" s="849"/>
      <c r="BJ9" s="849"/>
      <c r="BK9" s="849"/>
      <c r="BL9" s="849"/>
      <c r="BM9" s="849"/>
      <c r="BN9" s="849"/>
      <c r="BO9" s="849"/>
      <c r="BP9" s="849"/>
      <c r="BQ9" s="849"/>
      <c r="BR9" s="849"/>
      <c r="BS9" s="849"/>
      <c r="BT9" s="849"/>
      <c r="BU9" s="849"/>
      <c r="BV9" s="849"/>
      <c r="BW9" s="849"/>
      <c r="BX9" s="849"/>
      <c r="BY9" s="849"/>
      <c r="BZ9" s="849"/>
      <c r="CA9" s="849"/>
      <c r="CB9" s="849"/>
      <c r="CC9" s="849"/>
      <c r="CD9" s="849"/>
      <c r="CE9" s="849"/>
      <c r="CF9" s="849"/>
      <c r="CG9" s="849"/>
      <c r="CH9" s="849"/>
      <c r="CI9" s="849"/>
      <c r="CJ9" s="849"/>
      <c r="CK9" s="849"/>
      <c r="CL9" s="849"/>
      <c r="CM9" s="849"/>
      <c r="CN9" s="849"/>
      <c r="CO9" s="849"/>
      <c r="CP9" s="849"/>
      <c r="CQ9" s="849"/>
      <c r="CR9" s="849"/>
      <c r="CS9" s="849"/>
      <c r="CT9" s="849"/>
      <c r="CU9" s="849"/>
      <c r="CV9" s="849"/>
      <c r="CW9" s="849"/>
      <c r="CX9" s="849"/>
      <c r="CY9" s="849"/>
      <c r="CZ9" s="849"/>
      <c r="DA9" s="849"/>
      <c r="DB9" s="849"/>
      <c r="DC9" s="849"/>
      <c r="DD9" s="849"/>
      <c r="DE9" s="849"/>
      <c r="DF9" s="849"/>
      <c r="DG9" s="849"/>
      <c r="DH9" s="849"/>
      <c r="DI9" s="849"/>
      <c r="DJ9" s="849"/>
      <c r="DK9" s="849"/>
      <c r="DL9" s="849"/>
      <c r="DM9" s="849"/>
      <c r="DN9" s="849"/>
      <c r="DO9" s="849"/>
      <c r="DP9" s="849"/>
      <c r="DQ9" s="849"/>
      <c r="DR9" s="849"/>
      <c r="DS9" s="849"/>
      <c r="DT9" s="849"/>
      <c r="DU9" s="849"/>
      <c r="DV9" s="849"/>
      <c r="DW9" s="849"/>
      <c r="DX9" s="849"/>
      <c r="DY9" s="849"/>
      <c r="DZ9" s="849"/>
      <c r="EA9" s="849"/>
      <c r="EB9" s="849"/>
      <c r="EC9" s="849"/>
      <c r="ED9" s="849"/>
      <c r="EE9" s="849"/>
      <c r="EF9" s="849"/>
      <c r="EG9" s="849"/>
      <c r="EH9" s="849"/>
      <c r="EI9" s="849"/>
      <c r="EJ9" s="849"/>
      <c r="EK9" s="849"/>
      <c r="EL9" s="849"/>
      <c r="EM9" s="849"/>
      <c r="EN9" s="849"/>
      <c r="EO9" s="849"/>
      <c r="EP9" s="849"/>
      <c r="EQ9" s="849"/>
      <c r="ER9" s="849"/>
      <c r="ES9" s="849"/>
      <c r="ET9" s="849"/>
      <c r="EU9" s="849"/>
      <c r="EV9" s="849"/>
      <c r="EW9" s="849"/>
      <c r="EX9" s="849"/>
      <c r="EY9" s="849"/>
      <c r="EZ9" s="849"/>
      <c r="FA9" s="849"/>
    </row>
    <row r="10" spans="1:157" s="850" customFormat="1" ht="18" customHeight="1">
      <c r="A10" s="2070"/>
      <c r="B10" s="740">
        <v>4</v>
      </c>
      <c r="C10" s="741" t="s">
        <v>207</v>
      </c>
      <c r="D10" s="753"/>
      <c r="E10" s="743">
        <v>3000</v>
      </c>
      <c r="F10" s="744"/>
      <c r="G10" s="881"/>
      <c r="H10" s="908" t="s">
        <v>226</v>
      </c>
      <c r="I10" s="233"/>
      <c r="J10" s="747">
        <v>18</v>
      </c>
      <c r="K10" s="746" t="s">
        <v>193</v>
      </c>
      <c r="L10" s="742" t="s">
        <v>171</v>
      </c>
      <c r="M10" s="743">
        <v>5400</v>
      </c>
      <c r="N10" s="744"/>
      <c r="O10" s="987"/>
      <c r="P10" s="921" t="s">
        <v>236</v>
      </c>
      <c r="Q10" s="882"/>
      <c r="R10" s="740">
        <v>32</v>
      </c>
      <c r="S10" s="741" t="s">
        <v>180</v>
      </c>
      <c r="T10" s="742" t="s">
        <v>171</v>
      </c>
      <c r="U10" s="743">
        <v>3950</v>
      </c>
      <c r="V10" s="744"/>
      <c r="W10" s="883"/>
      <c r="X10" s="908" t="s">
        <v>241</v>
      </c>
      <c r="Y10" s="884"/>
      <c r="Z10" s="2018"/>
      <c r="AA10" s="849"/>
      <c r="AB10" s="849"/>
      <c r="AC10" s="849"/>
      <c r="AD10" s="849"/>
      <c r="AE10" s="849"/>
      <c r="AF10" s="849"/>
      <c r="AG10" s="849"/>
      <c r="AH10" s="849"/>
      <c r="AI10" s="849"/>
      <c r="AJ10" s="849"/>
      <c r="AK10" s="849"/>
      <c r="AL10" s="849"/>
      <c r="AM10" s="849"/>
      <c r="AN10" s="849"/>
      <c r="AO10" s="849"/>
      <c r="AP10" s="849"/>
      <c r="AQ10" s="849"/>
      <c r="AR10" s="849"/>
      <c r="AS10" s="849"/>
      <c r="AT10" s="849"/>
      <c r="AU10" s="849"/>
      <c r="AV10" s="849"/>
      <c r="AW10" s="849"/>
      <c r="AX10" s="849"/>
      <c r="AY10" s="849"/>
      <c r="AZ10" s="849"/>
      <c r="BA10" s="849"/>
      <c r="BB10" s="849"/>
      <c r="BC10" s="849"/>
      <c r="BD10" s="849"/>
      <c r="BE10" s="849"/>
      <c r="BF10" s="849"/>
      <c r="BG10" s="849"/>
      <c r="BH10" s="849"/>
      <c r="BI10" s="849"/>
      <c r="BJ10" s="849"/>
      <c r="BK10" s="849"/>
      <c r="BL10" s="849"/>
      <c r="BM10" s="849"/>
      <c r="BN10" s="849"/>
      <c r="BO10" s="849"/>
      <c r="BP10" s="849"/>
      <c r="BQ10" s="849"/>
      <c r="BR10" s="849"/>
      <c r="BS10" s="849"/>
      <c r="BT10" s="849"/>
      <c r="BU10" s="849"/>
      <c r="BV10" s="849"/>
      <c r="BW10" s="849"/>
      <c r="BX10" s="849"/>
      <c r="BY10" s="849"/>
      <c r="BZ10" s="849"/>
      <c r="CA10" s="849"/>
      <c r="CB10" s="849"/>
      <c r="CC10" s="849"/>
      <c r="CD10" s="849"/>
      <c r="CE10" s="849"/>
      <c r="CF10" s="849"/>
      <c r="CG10" s="849"/>
      <c r="CH10" s="849"/>
      <c r="CI10" s="849"/>
      <c r="CJ10" s="849"/>
      <c r="CK10" s="849"/>
      <c r="CL10" s="849"/>
      <c r="CM10" s="849"/>
      <c r="CN10" s="849"/>
      <c r="CO10" s="849"/>
      <c r="CP10" s="849"/>
      <c r="CQ10" s="849"/>
      <c r="CR10" s="849"/>
      <c r="CS10" s="849"/>
      <c r="CT10" s="849"/>
      <c r="CU10" s="849"/>
      <c r="CV10" s="849"/>
      <c r="CW10" s="849"/>
      <c r="CX10" s="849"/>
      <c r="CY10" s="849"/>
      <c r="CZ10" s="849"/>
      <c r="DA10" s="849"/>
      <c r="DB10" s="849"/>
      <c r="DC10" s="849"/>
      <c r="DD10" s="849"/>
      <c r="DE10" s="849"/>
      <c r="DF10" s="849"/>
      <c r="DG10" s="849"/>
      <c r="DH10" s="849"/>
      <c r="DI10" s="849"/>
      <c r="DJ10" s="849"/>
      <c r="DK10" s="849"/>
      <c r="DL10" s="849"/>
      <c r="DM10" s="849"/>
      <c r="DN10" s="849"/>
      <c r="DO10" s="849"/>
      <c r="DP10" s="849"/>
      <c r="DQ10" s="849"/>
      <c r="DR10" s="849"/>
      <c r="DS10" s="849"/>
      <c r="DT10" s="849"/>
      <c r="DU10" s="849"/>
      <c r="DV10" s="849"/>
      <c r="DW10" s="849"/>
      <c r="DX10" s="849"/>
      <c r="DY10" s="849"/>
      <c r="DZ10" s="849"/>
      <c r="EA10" s="849"/>
      <c r="EB10" s="849"/>
      <c r="EC10" s="849"/>
      <c r="ED10" s="849"/>
      <c r="EE10" s="849"/>
      <c r="EF10" s="849"/>
      <c r="EG10" s="849"/>
      <c r="EH10" s="849"/>
      <c r="EI10" s="849"/>
      <c r="EJ10" s="849"/>
      <c r="EK10" s="849"/>
      <c r="EL10" s="849"/>
      <c r="EM10" s="849"/>
      <c r="EN10" s="849"/>
      <c r="EO10" s="849"/>
      <c r="EP10" s="849"/>
      <c r="EQ10" s="849"/>
      <c r="ER10" s="849"/>
      <c r="ES10" s="849"/>
      <c r="ET10" s="849"/>
      <c r="EU10" s="849"/>
      <c r="EV10" s="849"/>
      <c r="EW10" s="849"/>
      <c r="EX10" s="849"/>
      <c r="EY10" s="849"/>
      <c r="EZ10" s="849"/>
      <c r="FA10" s="849"/>
    </row>
    <row r="11" spans="1:157" s="850" customFormat="1" ht="18" customHeight="1">
      <c r="A11" s="2070"/>
      <c r="B11" s="740">
        <v>5</v>
      </c>
      <c r="C11" s="741" t="s">
        <v>208</v>
      </c>
      <c r="D11" s="753"/>
      <c r="E11" s="743">
        <v>3750</v>
      </c>
      <c r="F11" s="744"/>
      <c r="G11" s="881"/>
      <c r="H11" s="908" t="s">
        <v>226</v>
      </c>
      <c r="I11" s="233"/>
      <c r="J11" s="747">
        <v>19</v>
      </c>
      <c r="K11" s="746" t="s">
        <v>194</v>
      </c>
      <c r="L11" s="742" t="s">
        <v>171</v>
      </c>
      <c r="M11" s="743">
        <v>5550</v>
      </c>
      <c r="N11" s="744"/>
      <c r="O11" s="987"/>
      <c r="P11" s="921" t="s">
        <v>680</v>
      </c>
      <c r="Q11" s="882"/>
      <c r="R11" s="740">
        <v>33</v>
      </c>
      <c r="S11" s="2040" t="s">
        <v>754</v>
      </c>
      <c r="T11" s="2041"/>
      <c r="U11" s="2041"/>
      <c r="V11" s="2041"/>
      <c r="W11" s="2041"/>
      <c r="X11" s="2042"/>
      <c r="Y11" s="885"/>
      <c r="Z11" s="2018"/>
      <c r="AA11" s="849"/>
      <c r="AB11" s="849"/>
      <c r="AC11" s="849"/>
      <c r="AD11" s="849"/>
      <c r="AE11" s="849"/>
      <c r="AF11" s="849"/>
      <c r="AG11" s="849"/>
      <c r="AH11" s="849"/>
      <c r="AI11" s="849"/>
      <c r="AJ11" s="849"/>
      <c r="AK11" s="849"/>
      <c r="AL11" s="849"/>
      <c r="AM11" s="849"/>
      <c r="AN11" s="849"/>
      <c r="AO11" s="849"/>
      <c r="AP11" s="849"/>
      <c r="AQ11" s="849"/>
      <c r="AR11" s="849"/>
      <c r="AS11" s="849"/>
      <c r="AT11" s="849"/>
      <c r="AU11" s="849"/>
      <c r="AV11" s="849"/>
      <c r="AW11" s="849"/>
      <c r="AX11" s="849"/>
      <c r="AY11" s="849"/>
      <c r="AZ11" s="849"/>
      <c r="BA11" s="849"/>
      <c r="BB11" s="849"/>
      <c r="BC11" s="849"/>
      <c r="BD11" s="849"/>
      <c r="BE11" s="849"/>
      <c r="BF11" s="849"/>
      <c r="BG11" s="849"/>
      <c r="BH11" s="849"/>
      <c r="BI11" s="849"/>
      <c r="BJ11" s="849"/>
      <c r="BK11" s="849"/>
      <c r="BL11" s="849"/>
      <c r="BM11" s="849"/>
      <c r="BN11" s="849"/>
      <c r="BO11" s="849"/>
      <c r="BP11" s="849"/>
      <c r="BQ11" s="849"/>
      <c r="BR11" s="849"/>
      <c r="BS11" s="849"/>
      <c r="BT11" s="849"/>
      <c r="BU11" s="849"/>
      <c r="BV11" s="849"/>
      <c r="BW11" s="849"/>
      <c r="BX11" s="849"/>
      <c r="BY11" s="849"/>
      <c r="BZ11" s="849"/>
      <c r="CA11" s="849"/>
      <c r="CB11" s="849"/>
      <c r="CC11" s="849"/>
      <c r="CD11" s="849"/>
      <c r="CE11" s="849"/>
      <c r="CF11" s="849"/>
      <c r="CG11" s="849"/>
      <c r="CH11" s="849"/>
      <c r="CI11" s="849"/>
      <c r="CJ11" s="849"/>
      <c r="CK11" s="849"/>
      <c r="CL11" s="849"/>
      <c r="CM11" s="849"/>
      <c r="CN11" s="849"/>
      <c r="CO11" s="849"/>
      <c r="CP11" s="849"/>
      <c r="CQ11" s="849"/>
      <c r="CR11" s="849"/>
      <c r="CS11" s="849"/>
      <c r="CT11" s="849"/>
      <c r="CU11" s="849"/>
      <c r="CV11" s="849"/>
      <c r="CW11" s="849"/>
      <c r="CX11" s="849"/>
      <c r="CY11" s="849"/>
      <c r="CZ11" s="849"/>
      <c r="DA11" s="849"/>
      <c r="DB11" s="849"/>
      <c r="DC11" s="849"/>
      <c r="DD11" s="849"/>
      <c r="DE11" s="849"/>
      <c r="DF11" s="849"/>
      <c r="DG11" s="849"/>
      <c r="DH11" s="849"/>
      <c r="DI11" s="849"/>
      <c r="DJ11" s="849"/>
      <c r="DK11" s="849"/>
      <c r="DL11" s="849"/>
      <c r="DM11" s="849"/>
      <c r="DN11" s="849"/>
      <c r="DO11" s="849"/>
      <c r="DP11" s="849"/>
      <c r="DQ11" s="849"/>
      <c r="DR11" s="849"/>
      <c r="DS11" s="849"/>
      <c r="DT11" s="849"/>
      <c r="DU11" s="849"/>
      <c r="DV11" s="849"/>
      <c r="DW11" s="849"/>
      <c r="DX11" s="849"/>
      <c r="DY11" s="849"/>
      <c r="DZ11" s="849"/>
      <c r="EA11" s="849"/>
      <c r="EB11" s="849"/>
      <c r="EC11" s="849"/>
      <c r="ED11" s="849"/>
      <c r="EE11" s="849"/>
      <c r="EF11" s="849"/>
      <c r="EG11" s="849"/>
      <c r="EH11" s="849"/>
      <c r="EI11" s="849"/>
      <c r="EJ11" s="849"/>
      <c r="EK11" s="849"/>
      <c r="EL11" s="849"/>
      <c r="EM11" s="849"/>
      <c r="EN11" s="849"/>
      <c r="EO11" s="849"/>
      <c r="EP11" s="849"/>
      <c r="EQ11" s="849"/>
      <c r="ER11" s="849"/>
      <c r="ES11" s="849"/>
      <c r="ET11" s="849"/>
      <c r="EU11" s="849"/>
      <c r="EV11" s="849"/>
      <c r="EW11" s="849"/>
      <c r="EX11" s="849"/>
      <c r="EY11" s="849"/>
      <c r="EZ11" s="849"/>
      <c r="FA11" s="849"/>
    </row>
    <row r="12" spans="1:157" s="850" customFormat="1" ht="18" customHeight="1">
      <c r="A12" s="2070"/>
      <c r="B12" s="740">
        <v>6</v>
      </c>
      <c r="C12" s="741" t="s">
        <v>209</v>
      </c>
      <c r="D12" s="753"/>
      <c r="E12" s="743">
        <v>4400</v>
      </c>
      <c r="F12" s="744"/>
      <c r="G12" s="881"/>
      <c r="H12" s="908" t="s">
        <v>226</v>
      </c>
      <c r="I12" s="233"/>
      <c r="J12" s="747">
        <v>20</v>
      </c>
      <c r="K12" s="2040" t="s">
        <v>681</v>
      </c>
      <c r="L12" s="2041"/>
      <c r="M12" s="2041"/>
      <c r="N12" s="2041"/>
      <c r="O12" s="2063"/>
      <c r="P12" s="921"/>
      <c r="Q12" s="882"/>
      <c r="R12" s="740">
        <v>34</v>
      </c>
      <c r="S12" s="1732" t="s">
        <v>755</v>
      </c>
      <c r="T12" s="742" t="s">
        <v>171</v>
      </c>
      <c r="U12" s="743">
        <v>4500</v>
      </c>
      <c r="V12" s="744"/>
      <c r="W12" s="883"/>
      <c r="X12" s="908" t="s">
        <v>241</v>
      </c>
      <c r="Y12" s="849"/>
      <c r="Z12" s="2018"/>
      <c r="AA12" s="849"/>
      <c r="AB12" s="849"/>
      <c r="AC12" s="849"/>
      <c r="AD12" s="849"/>
      <c r="AE12" s="849"/>
      <c r="AF12" s="849"/>
      <c r="AG12" s="849"/>
      <c r="AH12" s="849"/>
      <c r="AI12" s="849"/>
      <c r="AJ12" s="849"/>
      <c r="AK12" s="849"/>
      <c r="AL12" s="849"/>
      <c r="AM12" s="849"/>
      <c r="AN12" s="849"/>
      <c r="AO12" s="849"/>
      <c r="AP12" s="849"/>
      <c r="AQ12" s="849"/>
      <c r="AR12" s="849"/>
      <c r="AS12" s="849"/>
      <c r="AT12" s="849"/>
      <c r="AU12" s="849"/>
      <c r="AV12" s="849"/>
      <c r="AW12" s="849"/>
      <c r="AX12" s="849"/>
      <c r="AY12" s="849"/>
      <c r="AZ12" s="849"/>
      <c r="BA12" s="849"/>
      <c r="BB12" s="849"/>
      <c r="BC12" s="849"/>
      <c r="BD12" s="849"/>
      <c r="BE12" s="849"/>
      <c r="BF12" s="849"/>
      <c r="BG12" s="849"/>
      <c r="BH12" s="849"/>
      <c r="BI12" s="849"/>
      <c r="BJ12" s="849"/>
      <c r="BK12" s="849"/>
      <c r="BL12" s="849"/>
      <c r="BM12" s="849"/>
      <c r="BN12" s="849"/>
      <c r="BO12" s="849"/>
      <c r="BP12" s="849"/>
      <c r="BQ12" s="849"/>
      <c r="BR12" s="849"/>
      <c r="BS12" s="849"/>
      <c r="BT12" s="849"/>
      <c r="BU12" s="849"/>
      <c r="BV12" s="849"/>
      <c r="BW12" s="849"/>
      <c r="BX12" s="849"/>
      <c r="BY12" s="849"/>
      <c r="BZ12" s="849"/>
      <c r="CA12" s="849"/>
      <c r="CB12" s="849"/>
      <c r="CC12" s="849"/>
      <c r="CD12" s="849"/>
      <c r="CE12" s="849"/>
      <c r="CF12" s="849"/>
      <c r="CG12" s="849"/>
      <c r="CH12" s="849"/>
      <c r="CI12" s="849"/>
      <c r="CJ12" s="849"/>
      <c r="CK12" s="849"/>
      <c r="CL12" s="849"/>
      <c r="CM12" s="849"/>
      <c r="CN12" s="849"/>
      <c r="CO12" s="849"/>
      <c r="CP12" s="849"/>
      <c r="CQ12" s="849"/>
      <c r="CR12" s="849"/>
      <c r="CS12" s="849"/>
      <c r="CT12" s="849"/>
      <c r="CU12" s="849"/>
      <c r="CV12" s="849"/>
      <c r="CW12" s="849"/>
      <c r="CX12" s="849"/>
      <c r="CY12" s="849"/>
      <c r="CZ12" s="849"/>
      <c r="DA12" s="849"/>
      <c r="DB12" s="849"/>
      <c r="DC12" s="849"/>
      <c r="DD12" s="849"/>
      <c r="DE12" s="849"/>
      <c r="DF12" s="849"/>
      <c r="DG12" s="849"/>
      <c r="DH12" s="849"/>
      <c r="DI12" s="849"/>
      <c r="DJ12" s="849"/>
      <c r="DK12" s="849"/>
      <c r="DL12" s="849"/>
      <c r="DM12" s="849"/>
      <c r="DN12" s="849"/>
      <c r="DO12" s="849"/>
      <c r="DP12" s="849"/>
      <c r="DQ12" s="849"/>
      <c r="DR12" s="849"/>
      <c r="DS12" s="849"/>
      <c r="DT12" s="849"/>
      <c r="DU12" s="849"/>
      <c r="DV12" s="849"/>
      <c r="DW12" s="849"/>
      <c r="DX12" s="849"/>
      <c r="DY12" s="849"/>
      <c r="DZ12" s="849"/>
      <c r="EA12" s="849"/>
      <c r="EB12" s="849"/>
      <c r="EC12" s="849"/>
      <c r="ED12" s="849"/>
      <c r="EE12" s="849"/>
      <c r="EF12" s="849"/>
      <c r="EG12" s="849"/>
      <c r="EH12" s="849"/>
      <c r="EI12" s="849"/>
      <c r="EJ12" s="849"/>
      <c r="EK12" s="849"/>
      <c r="EL12" s="849"/>
      <c r="EM12" s="849"/>
      <c r="EN12" s="849"/>
      <c r="EO12" s="849"/>
      <c r="EP12" s="849"/>
      <c r="EQ12" s="849"/>
      <c r="ER12" s="849"/>
      <c r="ES12" s="849"/>
      <c r="ET12" s="849"/>
      <c r="EU12" s="849"/>
      <c r="EV12" s="849"/>
      <c r="EW12" s="849"/>
      <c r="EX12" s="849"/>
      <c r="EY12" s="849"/>
      <c r="EZ12" s="849"/>
      <c r="FA12" s="849"/>
    </row>
    <row r="13" spans="1:157" s="850" customFormat="1" ht="18" customHeight="1">
      <c r="A13" s="2070"/>
      <c r="B13" s="740">
        <v>7</v>
      </c>
      <c r="C13" s="741" t="s">
        <v>592</v>
      </c>
      <c r="D13" s="742" t="s">
        <v>171</v>
      </c>
      <c r="E13" s="743">
        <v>5300</v>
      </c>
      <c r="F13" s="744">
        <v>0</v>
      </c>
      <c r="G13" s="881"/>
      <c r="H13" s="908" t="s">
        <v>240</v>
      </c>
      <c r="I13" s="233"/>
      <c r="J13" s="747">
        <v>21</v>
      </c>
      <c r="K13" s="746" t="s">
        <v>196</v>
      </c>
      <c r="L13" s="742" t="s">
        <v>171</v>
      </c>
      <c r="M13" s="743">
        <v>5750</v>
      </c>
      <c r="N13" s="744"/>
      <c r="O13" s="987"/>
      <c r="P13" s="908" t="s">
        <v>496</v>
      </c>
      <c r="Q13" s="882"/>
      <c r="R13" s="740">
        <v>35</v>
      </c>
      <c r="S13" s="741" t="s">
        <v>182</v>
      </c>
      <c r="T13" s="742" t="s">
        <v>171</v>
      </c>
      <c r="U13" s="743">
        <v>4300</v>
      </c>
      <c r="V13" s="744">
        <v>0</v>
      </c>
      <c r="W13" s="883"/>
      <c r="X13" s="908" t="s">
        <v>244</v>
      </c>
      <c r="Y13" s="849"/>
      <c r="Z13" s="2018"/>
      <c r="AA13" s="849"/>
      <c r="AB13" s="849"/>
      <c r="AC13" s="849"/>
      <c r="AD13" s="849"/>
      <c r="AE13" s="849"/>
      <c r="AF13" s="849"/>
      <c r="AG13" s="849"/>
      <c r="AH13" s="849"/>
      <c r="AI13" s="849"/>
      <c r="AJ13" s="849"/>
      <c r="AK13" s="849"/>
      <c r="AL13" s="849"/>
      <c r="AM13" s="849"/>
      <c r="AN13" s="849"/>
      <c r="AO13" s="849"/>
      <c r="AP13" s="849"/>
      <c r="AQ13" s="849"/>
      <c r="AR13" s="849"/>
      <c r="AS13" s="849"/>
      <c r="AT13" s="849"/>
      <c r="AU13" s="849"/>
      <c r="AV13" s="849"/>
      <c r="AW13" s="849"/>
      <c r="AX13" s="849"/>
      <c r="AY13" s="849"/>
      <c r="AZ13" s="849"/>
      <c r="BA13" s="849"/>
      <c r="BB13" s="849"/>
      <c r="BC13" s="849"/>
      <c r="BD13" s="849"/>
      <c r="BE13" s="849"/>
      <c r="BF13" s="849"/>
      <c r="BG13" s="849"/>
      <c r="BH13" s="849"/>
      <c r="BI13" s="849"/>
      <c r="BJ13" s="849"/>
      <c r="BK13" s="849"/>
      <c r="BL13" s="849"/>
      <c r="BM13" s="849"/>
      <c r="BN13" s="849"/>
      <c r="BO13" s="849"/>
      <c r="BP13" s="849"/>
      <c r="BQ13" s="849"/>
      <c r="BR13" s="849"/>
      <c r="BS13" s="849"/>
      <c r="BT13" s="849"/>
      <c r="BU13" s="849"/>
      <c r="BV13" s="849"/>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849"/>
      <c r="CS13" s="849"/>
      <c r="CT13" s="849"/>
      <c r="CU13" s="849"/>
      <c r="CV13" s="849"/>
      <c r="CW13" s="849"/>
      <c r="CX13" s="849"/>
      <c r="CY13" s="849"/>
      <c r="CZ13" s="849"/>
      <c r="DA13" s="849"/>
      <c r="DB13" s="849"/>
      <c r="DC13" s="849"/>
      <c r="DD13" s="849"/>
      <c r="DE13" s="849"/>
      <c r="DF13" s="849"/>
      <c r="DG13" s="849"/>
      <c r="DH13" s="849"/>
      <c r="DI13" s="849"/>
      <c r="DJ13" s="849"/>
      <c r="DK13" s="849"/>
      <c r="DL13" s="849"/>
      <c r="DM13" s="849"/>
      <c r="DN13" s="849"/>
      <c r="DO13" s="849"/>
      <c r="DP13" s="849"/>
      <c r="DQ13" s="849"/>
      <c r="DR13" s="849"/>
      <c r="DS13" s="849"/>
      <c r="DT13" s="849"/>
      <c r="DU13" s="849"/>
      <c r="DV13" s="849"/>
      <c r="DW13" s="849"/>
      <c r="DX13" s="849"/>
      <c r="DY13" s="849"/>
      <c r="DZ13" s="849"/>
      <c r="EA13" s="849"/>
      <c r="EB13" s="849"/>
      <c r="EC13" s="849"/>
      <c r="ED13" s="849"/>
      <c r="EE13" s="849"/>
      <c r="EF13" s="849"/>
      <c r="EG13" s="849"/>
      <c r="EH13" s="849"/>
      <c r="EI13" s="849"/>
      <c r="EJ13" s="849"/>
      <c r="EK13" s="849"/>
      <c r="EL13" s="849"/>
      <c r="EM13" s="849"/>
      <c r="EN13" s="849"/>
      <c r="EO13" s="849"/>
      <c r="EP13" s="849"/>
      <c r="EQ13" s="849"/>
      <c r="ER13" s="849"/>
      <c r="ES13" s="849"/>
      <c r="ET13" s="849"/>
      <c r="EU13" s="849"/>
      <c r="EV13" s="849"/>
      <c r="EW13" s="849"/>
      <c r="EX13" s="849"/>
      <c r="EY13" s="849"/>
      <c r="EZ13" s="849"/>
      <c r="FA13" s="849"/>
    </row>
    <row r="14" spans="1:157" s="850" customFormat="1" ht="18" customHeight="1">
      <c r="A14" s="2070"/>
      <c r="B14" s="740">
        <v>8</v>
      </c>
      <c r="C14" s="2040" t="s">
        <v>667</v>
      </c>
      <c r="D14" s="2041"/>
      <c r="E14" s="2041"/>
      <c r="F14" s="2041"/>
      <c r="G14" s="2063"/>
      <c r="H14" s="908"/>
      <c r="I14" s="233"/>
      <c r="J14" s="747">
        <v>22</v>
      </c>
      <c r="K14" s="746" t="s">
        <v>197</v>
      </c>
      <c r="L14" s="742" t="s">
        <v>171</v>
      </c>
      <c r="M14" s="743">
        <v>5200</v>
      </c>
      <c r="N14" s="744">
        <v>0</v>
      </c>
      <c r="O14" s="987"/>
      <c r="P14" s="921" t="s">
        <v>246</v>
      </c>
      <c r="Q14" s="882"/>
      <c r="R14" s="740">
        <v>36</v>
      </c>
      <c r="S14" s="741" t="s">
        <v>183</v>
      </c>
      <c r="T14" s="742" t="s">
        <v>171</v>
      </c>
      <c r="U14" s="1475">
        <v>6200</v>
      </c>
      <c r="V14" s="866"/>
      <c r="W14" s="1512" t="s">
        <v>160</v>
      </c>
      <c r="X14" s="908" t="s">
        <v>231</v>
      </c>
      <c r="Y14" s="849"/>
      <c r="Z14" s="2018"/>
      <c r="AA14" s="849"/>
      <c r="AB14" s="849"/>
      <c r="AC14" s="849"/>
      <c r="AD14" s="849"/>
      <c r="AE14" s="849"/>
      <c r="AF14" s="849"/>
      <c r="AG14" s="849"/>
      <c r="AH14" s="849"/>
      <c r="AI14" s="849"/>
      <c r="AJ14" s="849"/>
      <c r="AK14" s="849"/>
      <c r="AL14" s="849"/>
      <c r="AM14" s="849"/>
      <c r="AN14" s="849"/>
      <c r="AO14" s="849"/>
      <c r="AP14" s="849"/>
      <c r="AQ14" s="849"/>
      <c r="AR14" s="849"/>
      <c r="AS14" s="849"/>
      <c r="AT14" s="849"/>
      <c r="AU14" s="849"/>
      <c r="AV14" s="849"/>
      <c r="AW14" s="849"/>
      <c r="AX14" s="849"/>
      <c r="AY14" s="849"/>
      <c r="AZ14" s="849"/>
      <c r="BA14" s="849"/>
      <c r="BB14" s="849"/>
      <c r="BC14" s="849"/>
      <c r="BD14" s="849"/>
      <c r="BE14" s="849"/>
      <c r="BF14" s="849"/>
      <c r="BG14" s="849"/>
      <c r="BH14" s="849"/>
      <c r="BI14" s="849"/>
      <c r="BJ14" s="849"/>
      <c r="BK14" s="849"/>
      <c r="BL14" s="849"/>
      <c r="BM14" s="849"/>
      <c r="BN14" s="849"/>
      <c r="BO14" s="849"/>
      <c r="BP14" s="849"/>
      <c r="BQ14" s="849"/>
      <c r="BR14" s="849"/>
      <c r="BS14" s="849"/>
      <c r="BT14" s="849"/>
      <c r="BU14" s="849"/>
      <c r="BV14" s="849"/>
      <c r="BW14" s="849"/>
      <c r="BX14" s="849"/>
      <c r="BY14" s="849"/>
      <c r="BZ14" s="849"/>
      <c r="CA14" s="849"/>
      <c r="CB14" s="849"/>
      <c r="CC14" s="849"/>
      <c r="CD14" s="849"/>
      <c r="CE14" s="849"/>
      <c r="CF14" s="849"/>
      <c r="CG14" s="849"/>
      <c r="CH14" s="849"/>
      <c r="CI14" s="849"/>
      <c r="CJ14" s="849"/>
      <c r="CK14" s="849"/>
      <c r="CL14" s="849"/>
      <c r="CM14" s="849"/>
      <c r="CN14" s="849"/>
      <c r="CO14" s="849"/>
      <c r="CP14" s="849"/>
      <c r="CQ14" s="849"/>
      <c r="CR14" s="849"/>
      <c r="CS14" s="849"/>
      <c r="CT14" s="849"/>
      <c r="CU14" s="849"/>
      <c r="CV14" s="849"/>
      <c r="CW14" s="849"/>
      <c r="CX14" s="849"/>
      <c r="CY14" s="849"/>
      <c r="CZ14" s="849"/>
      <c r="DA14" s="849"/>
      <c r="DB14" s="849"/>
      <c r="DC14" s="849"/>
      <c r="DD14" s="849"/>
      <c r="DE14" s="849"/>
      <c r="DF14" s="849"/>
      <c r="DG14" s="849"/>
      <c r="DH14" s="849"/>
      <c r="DI14" s="849"/>
      <c r="DJ14" s="849"/>
      <c r="DK14" s="849"/>
      <c r="DL14" s="849"/>
      <c r="DM14" s="849"/>
      <c r="DN14" s="849"/>
      <c r="DO14" s="849"/>
      <c r="DP14" s="849"/>
      <c r="DQ14" s="849"/>
      <c r="DR14" s="849"/>
      <c r="DS14" s="849"/>
      <c r="DT14" s="849"/>
      <c r="DU14" s="849"/>
      <c r="DV14" s="849"/>
      <c r="DW14" s="849"/>
      <c r="DX14" s="849"/>
      <c r="DY14" s="849"/>
      <c r="DZ14" s="849"/>
      <c r="EA14" s="849"/>
      <c r="EB14" s="849"/>
      <c r="EC14" s="849"/>
      <c r="ED14" s="849"/>
      <c r="EE14" s="849"/>
      <c r="EF14" s="849"/>
      <c r="EG14" s="849"/>
      <c r="EH14" s="849"/>
      <c r="EI14" s="849"/>
      <c r="EJ14" s="849"/>
      <c r="EK14" s="849"/>
      <c r="EL14" s="849"/>
      <c r="EM14" s="849"/>
      <c r="EN14" s="849"/>
      <c r="EO14" s="849"/>
      <c r="EP14" s="849"/>
      <c r="EQ14" s="849"/>
      <c r="ER14" s="849"/>
      <c r="ES14" s="849"/>
      <c r="ET14" s="849"/>
      <c r="EU14" s="849"/>
      <c r="EV14" s="849"/>
      <c r="EW14" s="849"/>
      <c r="EX14" s="849"/>
      <c r="EY14" s="849"/>
      <c r="EZ14" s="849"/>
      <c r="FA14" s="849"/>
    </row>
    <row r="15" spans="1:157" s="850" customFormat="1" ht="18" customHeight="1">
      <c r="A15" s="2070"/>
      <c r="B15" s="740">
        <v>9</v>
      </c>
      <c r="C15" s="741" t="s">
        <v>135</v>
      </c>
      <c r="D15" s="742" t="s">
        <v>171</v>
      </c>
      <c r="E15" s="743">
        <v>5300</v>
      </c>
      <c r="F15" s="744">
        <v>0</v>
      </c>
      <c r="G15" s="881"/>
      <c r="H15" s="908" t="s">
        <v>242</v>
      </c>
      <c r="I15" s="233"/>
      <c r="J15" s="747">
        <v>23</v>
      </c>
      <c r="K15" s="746" t="s">
        <v>198</v>
      </c>
      <c r="L15" s="742" t="s">
        <v>171</v>
      </c>
      <c r="M15" s="743">
        <v>2050</v>
      </c>
      <c r="N15" s="744">
        <v>0</v>
      </c>
      <c r="O15" s="988"/>
      <c r="P15" s="921" t="s">
        <v>246</v>
      </c>
      <c r="Q15" s="882"/>
      <c r="R15" s="740">
        <v>37</v>
      </c>
      <c r="S15" s="741" t="s">
        <v>255</v>
      </c>
      <c r="T15" s="742" t="s">
        <v>171</v>
      </c>
      <c r="U15" s="743">
        <v>4500</v>
      </c>
      <c r="V15" s="744"/>
      <c r="W15" s="1513"/>
      <c r="X15" s="908" t="s">
        <v>770</v>
      </c>
      <c r="Y15" s="849"/>
      <c r="Z15" s="2018"/>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c r="BI15" s="849"/>
      <c r="BJ15" s="849"/>
      <c r="BK15" s="849"/>
      <c r="BL15" s="849"/>
      <c r="BM15" s="849"/>
      <c r="BN15" s="849"/>
      <c r="BO15" s="849"/>
      <c r="BP15" s="849"/>
      <c r="BQ15" s="849"/>
      <c r="BR15" s="849"/>
      <c r="BS15" s="849"/>
      <c r="BT15" s="849"/>
      <c r="BU15" s="849"/>
      <c r="BV15" s="849"/>
      <c r="BW15" s="849"/>
      <c r="BX15" s="849"/>
      <c r="BY15" s="849"/>
      <c r="BZ15" s="849"/>
      <c r="CA15" s="849"/>
      <c r="CB15" s="849"/>
      <c r="CC15" s="849"/>
      <c r="CD15" s="849"/>
      <c r="CE15" s="849"/>
      <c r="CF15" s="849"/>
      <c r="CG15" s="849"/>
      <c r="CH15" s="849"/>
      <c r="CI15" s="849"/>
      <c r="CJ15" s="849"/>
      <c r="CK15" s="849"/>
      <c r="CL15" s="849"/>
      <c r="CM15" s="849"/>
      <c r="CN15" s="849"/>
      <c r="CO15" s="849"/>
      <c r="CP15" s="849"/>
      <c r="CQ15" s="849"/>
      <c r="CR15" s="849"/>
      <c r="CS15" s="849"/>
      <c r="CT15" s="849"/>
      <c r="CU15" s="849"/>
      <c r="CV15" s="849"/>
      <c r="CW15" s="849"/>
      <c r="CX15" s="849"/>
      <c r="CY15" s="849"/>
      <c r="CZ15" s="849"/>
      <c r="DA15" s="849"/>
      <c r="DB15" s="849"/>
      <c r="DC15" s="849"/>
      <c r="DD15" s="849"/>
      <c r="DE15" s="849"/>
      <c r="DF15" s="849"/>
      <c r="DG15" s="849"/>
      <c r="DH15" s="849"/>
      <c r="DI15" s="849"/>
      <c r="DJ15" s="849"/>
      <c r="DK15" s="849"/>
      <c r="DL15" s="849"/>
      <c r="DM15" s="849"/>
      <c r="DN15" s="849"/>
      <c r="DO15" s="849"/>
      <c r="DP15" s="849"/>
      <c r="DQ15" s="849"/>
      <c r="DR15" s="849"/>
      <c r="DS15" s="849"/>
      <c r="DT15" s="849"/>
      <c r="DU15" s="849"/>
      <c r="DV15" s="849"/>
      <c r="DW15" s="849"/>
      <c r="DX15" s="849"/>
      <c r="DY15" s="849"/>
      <c r="DZ15" s="849"/>
      <c r="EA15" s="849"/>
      <c r="EB15" s="849"/>
      <c r="EC15" s="849"/>
      <c r="ED15" s="849"/>
      <c r="EE15" s="849"/>
      <c r="EF15" s="849"/>
      <c r="EG15" s="849"/>
      <c r="EH15" s="849"/>
      <c r="EI15" s="849"/>
      <c r="EJ15" s="849"/>
      <c r="EK15" s="849"/>
      <c r="EL15" s="849"/>
      <c r="EM15" s="849"/>
      <c r="EN15" s="849"/>
      <c r="EO15" s="849"/>
      <c r="EP15" s="849"/>
      <c r="EQ15" s="849"/>
      <c r="ER15" s="849"/>
      <c r="ES15" s="849"/>
      <c r="ET15" s="849"/>
      <c r="EU15" s="849"/>
      <c r="EV15" s="849"/>
      <c r="EW15" s="849"/>
      <c r="EX15" s="849"/>
      <c r="EY15" s="849"/>
      <c r="EZ15" s="849"/>
      <c r="FA15" s="849"/>
    </row>
    <row r="16" spans="1:157" s="850" customFormat="1" ht="18" customHeight="1">
      <c r="A16" s="2070"/>
      <c r="B16" s="740">
        <v>10</v>
      </c>
      <c r="C16" s="2040" t="s">
        <v>652</v>
      </c>
      <c r="D16" s="2041"/>
      <c r="E16" s="2041"/>
      <c r="F16" s="2041"/>
      <c r="G16" s="2063"/>
      <c r="H16" s="908"/>
      <c r="I16" s="233"/>
      <c r="J16" s="747">
        <v>24</v>
      </c>
      <c r="K16" s="746" t="s">
        <v>199</v>
      </c>
      <c r="L16" s="742" t="s">
        <v>171</v>
      </c>
      <c r="M16" s="743">
        <v>4750</v>
      </c>
      <c r="N16" s="744">
        <v>0</v>
      </c>
      <c r="O16" s="987"/>
      <c r="P16" s="921" t="s">
        <v>242</v>
      </c>
      <c r="Q16" s="882"/>
      <c r="R16" s="740">
        <v>38</v>
      </c>
      <c r="S16" s="757" t="s">
        <v>203</v>
      </c>
      <c r="T16" s="755" t="s">
        <v>171</v>
      </c>
      <c r="U16" s="743">
        <v>2350</v>
      </c>
      <c r="V16" s="744"/>
      <c r="W16" s="889"/>
      <c r="X16" s="921" t="s">
        <v>226</v>
      </c>
      <c r="Y16" s="849"/>
      <c r="Z16" s="2018"/>
      <c r="AA16" s="849"/>
      <c r="AB16" s="849"/>
      <c r="AC16" s="849"/>
      <c r="AD16" s="849"/>
      <c r="AE16" s="849"/>
      <c r="AF16" s="849"/>
      <c r="AG16" s="849"/>
      <c r="AH16" s="849"/>
      <c r="AI16" s="849"/>
      <c r="AJ16" s="849"/>
      <c r="AK16" s="849"/>
      <c r="AL16" s="849"/>
      <c r="AM16" s="849"/>
      <c r="AN16" s="849"/>
      <c r="AO16" s="849"/>
      <c r="AP16" s="849"/>
      <c r="AQ16" s="849"/>
      <c r="AR16" s="849"/>
      <c r="AS16" s="849"/>
      <c r="AT16" s="849"/>
      <c r="AU16" s="849"/>
      <c r="AV16" s="849"/>
      <c r="AW16" s="849"/>
      <c r="AX16" s="849"/>
      <c r="AY16" s="849"/>
      <c r="AZ16" s="849"/>
      <c r="BA16" s="849"/>
      <c r="BB16" s="849"/>
      <c r="BC16" s="849"/>
      <c r="BD16" s="849"/>
      <c r="BE16" s="849"/>
      <c r="BF16" s="849"/>
      <c r="BG16" s="849"/>
      <c r="BH16" s="849"/>
      <c r="BI16" s="849"/>
      <c r="BJ16" s="849"/>
      <c r="BK16" s="849"/>
      <c r="BL16" s="849"/>
      <c r="BM16" s="849"/>
      <c r="BN16" s="849"/>
      <c r="BO16" s="849"/>
      <c r="BP16" s="849"/>
      <c r="BQ16" s="849"/>
      <c r="BR16" s="849"/>
      <c r="BS16" s="849"/>
      <c r="BT16" s="849"/>
      <c r="BU16" s="849"/>
      <c r="BV16" s="849"/>
      <c r="BW16" s="849"/>
      <c r="BX16" s="849"/>
      <c r="BY16" s="849"/>
      <c r="BZ16" s="849"/>
      <c r="CA16" s="849"/>
      <c r="CB16" s="849"/>
      <c r="CC16" s="849"/>
      <c r="CD16" s="849"/>
      <c r="CE16" s="849"/>
      <c r="CF16" s="849"/>
      <c r="CG16" s="849"/>
      <c r="CH16" s="849"/>
      <c r="CI16" s="849"/>
      <c r="CJ16" s="849"/>
      <c r="CK16" s="849"/>
      <c r="CL16" s="849"/>
      <c r="CM16" s="849"/>
      <c r="CN16" s="849"/>
      <c r="CO16" s="849"/>
      <c r="CP16" s="849"/>
      <c r="CQ16" s="849"/>
      <c r="CR16" s="849"/>
      <c r="CS16" s="849"/>
      <c r="CT16" s="849"/>
      <c r="CU16" s="849"/>
      <c r="CV16" s="849"/>
      <c r="CW16" s="849"/>
      <c r="CX16" s="849"/>
      <c r="CY16" s="849"/>
      <c r="CZ16" s="849"/>
      <c r="DA16" s="849"/>
      <c r="DB16" s="849"/>
      <c r="DC16" s="849"/>
      <c r="DD16" s="849"/>
      <c r="DE16" s="849"/>
      <c r="DF16" s="849"/>
      <c r="DG16" s="849"/>
      <c r="DH16" s="849"/>
      <c r="DI16" s="849"/>
      <c r="DJ16" s="849"/>
      <c r="DK16" s="849"/>
      <c r="DL16" s="849"/>
      <c r="DM16" s="849"/>
      <c r="DN16" s="849"/>
      <c r="DO16" s="849"/>
      <c r="DP16" s="849"/>
      <c r="DQ16" s="849"/>
      <c r="DR16" s="849"/>
      <c r="DS16" s="849"/>
      <c r="DT16" s="849"/>
      <c r="DU16" s="849"/>
      <c r="DV16" s="849"/>
      <c r="DW16" s="849"/>
      <c r="DX16" s="849"/>
      <c r="DY16" s="849"/>
      <c r="DZ16" s="849"/>
      <c r="EA16" s="849"/>
      <c r="EB16" s="849"/>
      <c r="EC16" s="849"/>
      <c r="ED16" s="849"/>
      <c r="EE16" s="849"/>
      <c r="EF16" s="849"/>
      <c r="EG16" s="849"/>
      <c r="EH16" s="849"/>
      <c r="EI16" s="849"/>
      <c r="EJ16" s="849"/>
      <c r="EK16" s="849"/>
      <c r="EL16" s="849"/>
      <c r="EM16" s="849"/>
      <c r="EN16" s="849"/>
      <c r="EO16" s="849"/>
      <c r="EP16" s="849"/>
      <c r="EQ16" s="849"/>
      <c r="ER16" s="849"/>
      <c r="ES16" s="849"/>
      <c r="ET16" s="849"/>
      <c r="EU16" s="849"/>
      <c r="EV16" s="849"/>
      <c r="EW16" s="849"/>
      <c r="EX16" s="849"/>
      <c r="EY16" s="849"/>
      <c r="EZ16" s="849"/>
      <c r="FA16" s="849"/>
    </row>
    <row r="17" spans="1:157" s="850" customFormat="1" ht="18" customHeight="1">
      <c r="A17" s="2070"/>
      <c r="B17" s="740">
        <v>11</v>
      </c>
      <c r="C17" s="754" t="s">
        <v>188</v>
      </c>
      <c r="D17" s="755" t="s">
        <v>171</v>
      </c>
      <c r="E17" s="743">
        <v>4050</v>
      </c>
      <c r="F17" s="744"/>
      <c r="G17" s="887" t="s">
        <v>160</v>
      </c>
      <c r="H17" s="908" t="s">
        <v>236</v>
      </c>
      <c r="I17" s="233"/>
      <c r="J17" s="747">
        <v>25</v>
      </c>
      <c r="K17" s="741" t="s">
        <v>173</v>
      </c>
      <c r="L17" s="742" t="s">
        <v>171</v>
      </c>
      <c r="M17" s="743">
        <v>4850</v>
      </c>
      <c r="N17" s="744">
        <v>0</v>
      </c>
      <c r="O17" s="989"/>
      <c r="P17" s="908" t="s">
        <v>238</v>
      </c>
      <c r="Q17" s="882"/>
      <c r="R17" s="740"/>
      <c r="S17" s="741"/>
      <c r="T17" s="742"/>
      <c r="U17" s="743"/>
      <c r="V17" s="744"/>
      <c r="W17" s="1513"/>
      <c r="X17" s="908"/>
      <c r="Y17" s="849"/>
      <c r="Z17" s="2018"/>
      <c r="AA17" s="849"/>
      <c r="AB17" s="849"/>
      <c r="AC17" s="849"/>
      <c r="AD17" s="849"/>
      <c r="AE17" s="849"/>
      <c r="AF17" s="849"/>
      <c r="AG17" s="849"/>
      <c r="AH17" s="849"/>
      <c r="AI17" s="849"/>
      <c r="AJ17" s="849"/>
      <c r="AK17" s="849"/>
      <c r="AL17" s="849"/>
      <c r="AM17" s="849"/>
      <c r="AN17" s="849"/>
      <c r="AO17" s="849"/>
      <c r="AP17" s="849"/>
      <c r="AQ17" s="849"/>
      <c r="AR17" s="849"/>
      <c r="AS17" s="849"/>
      <c r="AT17" s="849"/>
      <c r="AU17" s="849"/>
      <c r="AV17" s="849"/>
      <c r="AW17" s="849"/>
      <c r="AX17" s="849"/>
      <c r="AY17" s="849"/>
      <c r="AZ17" s="849"/>
      <c r="BA17" s="849"/>
      <c r="BB17" s="849"/>
      <c r="BC17" s="849"/>
      <c r="BD17" s="849"/>
      <c r="BE17" s="849"/>
      <c r="BF17" s="849"/>
      <c r="BG17" s="849"/>
      <c r="BH17" s="849"/>
      <c r="BI17" s="849"/>
      <c r="BJ17" s="849"/>
      <c r="BK17" s="849"/>
      <c r="BL17" s="849"/>
      <c r="BM17" s="849"/>
      <c r="BN17" s="849"/>
      <c r="BO17" s="849"/>
      <c r="BP17" s="849"/>
      <c r="BQ17" s="849"/>
      <c r="BR17" s="849"/>
      <c r="BS17" s="849"/>
      <c r="BT17" s="849"/>
      <c r="BU17" s="849"/>
      <c r="BV17" s="849"/>
      <c r="BW17" s="849"/>
      <c r="BX17" s="849"/>
      <c r="BY17" s="849"/>
      <c r="BZ17" s="849"/>
      <c r="CA17" s="849"/>
      <c r="CB17" s="849"/>
      <c r="CC17" s="849"/>
      <c r="CD17" s="849"/>
      <c r="CE17" s="849"/>
      <c r="CF17" s="849"/>
      <c r="CG17" s="849"/>
      <c r="CH17" s="849"/>
      <c r="CI17" s="849"/>
      <c r="CJ17" s="849"/>
      <c r="CK17" s="849"/>
      <c r="CL17" s="849"/>
      <c r="CM17" s="849"/>
      <c r="CN17" s="849"/>
      <c r="CO17" s="849"/>
      <c r="CP17" s="849"/>
      <c r="CQ17" s="849"/>
      <c r="CR17" s="849"/>
      <c r="CS17" s="849"/>
      <c r="CT17" s="849"/>
      <c r="CU17" s="849"/>
      <c r="CV17" s="849"/>
      <c r="CW17" s="849"/>
      <c r="CX17" s="849"/>
      <c r="CY17" s="849"/>
      <c r="CZ17" s="849"/>
      <c r="DA17" s="849"/>
      <c r="DB17" s="849"/>
      <c r="DC17" s="849"/>
      <c r="DD17" s="849"/>
      <c r="DE17" s="849"/>
      <c r="DF17" s="849"/>
      <c r="DG17" s="849"/>
      <c r="DH17" s="849"/>
      <c r="DI17" s="849"/>
      <c r="DJ17" s="849"/>
      <c r="DK17" s="849"/>
      <c r="DL17" s="849"/>
      <c r="DM17" s="849"/>
      <c r="DN17" s="849"/>
      <c r="DO17" s="849"/>
      <c r="DP17" s="849"/>
      <c r="DQ17" s="849"/>
      <c r="DR17" s="849"/>
      <c r="DS17" s="849"/>
      <c r="DT17" s="849"/>
      <c r="DU17" s="849"/>
      <c r="DV17" s="849"/>
      <c r="DW17" s="849"/>
      <c r="DX17" s="849"/>
      <c r="DY17" s="849"/>
      <c r="DZ17" s="849"/>
      <c r="EA17" s="849"/>
      <c r="EB17" s="849"/>
      <c r="EC17" s="849"/>
      <c r="ED17" s="849"/>
      <c r="EE17" s="849"/>
      <c r="EF17" s="849"/>
      <c r="EG17" s="849"/>
      <c r="EH17" s="849"/>
      <c r="EI17" s="849"/>
      <c r="EJ17" s="849"/>
      <c r="EK17" s="849"/>
      <c r="EL17" s="849"/>
      <c r="EM17" s="849"/>
      <c r="EN17" s="849"/>
      <c r="EO17" s="849"/>
      <c r="EP17" s="849"/>
      <c r="EQ17" s="849"/>
      <c r="ER17" s="849"/>
      <c r="ES17" s="849"/>
      <c r="ET17" s="849"/>
      <c r="EU17" s="849"/>
      <c r="EV17" s="849"/>
      <c r="EW17" s="849"/>
      <c r="EX17" s="849"/>
      <c r="EY17" s="849"/>
      <c r="EZ17" s="849"/>
      <c r="FA17" s="849"/>
    </row>
    <row r="18" spans="1:157" s="850" customFormat="1" ht="18" customHeight="1">
      <c r="A18" s="2070"/>
      <c r="B18" s="756">
        <v>12</v>
      </c>
      <c r="C18" s="757" t="s">
        <v>189</v>
      </c>
      <c r="D18" s="755" t="s">
        <v>171</v>
      </c>
      <c r="E18" s="743">
        <v>1200</v>
      </c>
      <c r="F18" s="744"/>
      <c r="G18" s="881" t="s">
        <v>160</v>
      </c>
      <c r="H18" s="921" t="s">
        <v>228</v>
      </c>
      <c r="I18" s="233"/>
      <c r="J18" s="747">
        <v>26</v>
      </c>
      <c r="K18" s="2040" t="s">
        <v>682</v>
      </c>
      <c r="L18" s="2041"/>
      <c r="M18" s="2041"/>
      <c r="N18" s="2041"/>
      <c r="O18" s="2063"/>
      <c r="P18" s="908"/>
      <c r="Q18" s="882"/>
      <c r="R18" s="740"/>
      <c r="S18" s="741"/>
      <c r="T18" s="742"/>
      <c r="U18" s="743"/>
      <c r="V18" s="744"/>
      <c r="W18" s="889"/>
      <c r="X18" s="908"/>
      <c r="Y18" s="849"/>
      <c r="Z18" s="2018"/>
      <c r="AA18" s="849"/>
      <c r="AB18" s="849"/>
      <c r="AC18" s="849"/>
      <c r="AD18" s="849"/>
      <c r="AE18" s="849"/>
      <c r="AF18" s="849"/>
      <c r="AG18" s="849"/>
      <c r="AH18" s="849"/>
      <c r="AI18" s="849"/>
      <c r="AJ18" s="849"/>
      <c r="AK18" s="849"/>
      <c r="AL18" s="849"/>
      <c r="AM18" s="849"/>
      <c r="AN18" s="849"/>
      <c r="AO18" s="849"/>
      <c r="AP18" s="849"/>
      <c r="AQ18" s="849"/>
      <c r="AR18" s="849"/>
      <c r="AS18" s="849"/>
      <c r="AT18" s="849"/>
      <c r="AU18" s="849"/>
      <c r="AV18" s="849"/>
      <c r="AW18" s="849"/>
      <c r="AX18" s="849"/>
      <c r="AY18" s="849"/>
      <c r="AZ18" s="849"/>
      <c r="BA18" s="849"/>
      <c r="BB18" s="849"/>
      <c r="BC18" s="849"/>
      <c r="BD18" s="849"/>
      <c r="BE18" s="849"/>
      <c r="BF18" s="849"/>
      <c r="BG18" s="849"/>
      <c r="BH18" s="849"/>
      <c r="BI18" s="849"/>
      <c r="BJ18" s="849"/>
      <c r="BK18" s="849"/>
      <c r="BL18" s="849"/>
      <c r="BM18" s="849"/>
      <c r="BN18" s="849"/>
      <c r="BO18" s="849"/>
      <c r="BP18" s="849"/>
      <c r="BQ18" s="849"/>
      <c r="BR18" s="849"/>
      <c r="BS18" s="849"/>
      <c r="BT18" s="849"/>
      <c r="BU18" s="849"/>
      <c r="BV18" s="849"/>
      <c r="BW18" s="849"/>
      <c r="BX18" s="849"/>
      <c r="BY18" s="849"/>
      <c r="BZ18" s="849"/>
      <c r="CA18" s="849"/>
      <c r="CB18" s="849"/>
      <c r="CC18" s="849"/>
      <c r="CD18" s="849"/>
      <c r="CE18" s="849"/>
      <c r="CF18" s="849"/>
      <c r="CG18" s="849"/>
      <c r="CH18" s="849"/>
      <c r="CI18" s="849"/>
      <c r="CJ18" s="849"/>
      <c r="CK18" s="849"/>
      <c r="CL18" s="849"/>
      <c r="CM18" s="849"/>
      <c r="CN18" s="849"/>
      <c r="CO18" s="849"/>
      <c r="CP18" s="849"/>
      <c r="CQ18" s="849"/>
      <c r="CR18" s="849"/>
      <c r="CS18" s="849"/>
      <c r="CT18" s="849"/>
      <c r="CU18" s="849"/>
      <c r="CV18" s="849"/>
      <c r="CW18" s="849"/>
      <c r="CX18" s="849"/>
      <c r="CY18" s="849"/>
      <c r="CZ18" s="849"/>
      <c r="DA18" s="849"/>
      <c r="DB18" s="849"/>
      <c r="DC18" s="849"/>
      <c r="DD18" s="849"/>
      <c r="DE18" s="849"/>
      <c r="DF18" s="849"/>
      <c r="DG18" s="849"/>
      <c r="DH18" s="849"/>
      <c r="DI18" s="849"/>
      <c r="DJ18" s="849"/>
      <c r="DK18" s="849"/>
      <c r="DL18" s="849"/>
      <c r="DM18" s="849"/>
      <c r="DN18" s="849"/>
      <c r="DO18" s="849"/>
      <c r="DP18" s="849"/>
      <c r="DQ18" s="849"/>
      <c r="DR18" s="849"/>
      <c r="DS18" s="849"/>
      <c r="DT18" s="849"/>
      <c r="DU18" s="849"/>
      <c r="DV18" s="849"/>
      <c r="DW18" s="849"/>
      <c r="DX18" s="849"/>
      <c r="DY18" s="849"/>
      <c r="DZ18" s="849"/>
      <c r="EA18" s="849"/>
      <c r="EB18" s="849"/>
      <c r="EC18" s="849"/>
      <c r="ED18" s="849"/>
      <c r="EE18" s="849"/>
      <c r="EF18" s="849"/>
      <c r="EG18" s="849"/>
      <c r="EH18" s="849"/>
      <c r="EI18" s="849"/>
      <c r="EJ18" s="849"/>
      <c r="EK18" s="849"/>
      <c r="EL18" s="849"/>
      <c r="EM18" s="849"/>
      <c r="EN18" s="849"/>
      <c r="EO18" s="849"/>
      <c r="EP18" s="849"/>
      <c r="EQ18" s="849"/>
      <c r="ER18" s="849"/>
      <c r="ES18" s="849"/>
      <c r="ET18" s="849"/>
      <c r="EU18" s="849"/>
      <c r="EV18" s="849"/>
      <c r="EW18" s="849"/>
      <c r="EX18" s="849"/>
      <c r="EY18" s="849"/>
      <c r="EZ18" s="849"/>
      <c r="FA18" s="849"/>
    </row>
    <row r="19" spans="1:157" s="850" customFormat="1" ht="18" customHeight="1" thickBot="1">
      <c r="A19" s="2070"/>
      <c r="B19" s="740">
        <v>13</v>
      </c>
      <c r="C19" s="2015" t="s">
        <v>645</v>
      </c>
      <c r="D19" s="2016"/>
      <c r="E19" s="2016"/>
      <c r="F19" s="2016"/>
      <c r="G19" s="2017"/>
      <c r="H19" s="921"/>
      <c r="I19" s="233"/>
      <c r="J19" s="747">
        <v>27</v>
      </c>
      <c r="K19" s="741" t="s">
        <v>175</v>
      </c>
      <c r="L19" s="742" t="s">
        <v>171</v>
      </c>
      <c r="M19" s="743">
        <v>5750</v>
      </c>
      <c r="N19" s="744">
        <v>0</v>
      </c>
      <c r="O19" s="990"/>
      <c r="P19" s="908" t="s">
        <v>244</v>
      </c>
      <c r="Q19" s="882"/>
      <c r="R19" s="1472"/>
      <c r="S19" s="1473"/>
      <c r="T19" s="1474"/>
      <c r="U19" s="1475"/>
      <c r="V19" s="752"/>
      <c r="W19" s="1755"/>
      <c r="X19" s="1756"/>
      <c r="Y19" s="849"/>
      <c r="Z19" s="2018"/>
      <c r="AA19" s="849"/>
      <c r="AB19" s="849"/>
      <c r="AC19" s="849"/>
      <c r="AD19" s="849"/>
      <c r="AE19" s="849"/>
      <c r="AF19" s="849"/>
      <c r="AG19" s="849"/>
      <c r="AH19" s="849"/>
      <c r="AI19" s="849"/>
      <c r="AJ19" s="849"/>
      <c r="AK19" s="849"/>
      <c r="AL19" s="849"/>
      <c r="AM19" s="849"/>
      <c r="AN19" s="849"/>
      <c r="AO19" s="849"/>
      <c r="AP19" s="849"/>
      <c r="AQ19" s="849"/>
      <c r="AR19" s="849"/>
      <c r="AS19" s="849"/>
      <c r="AT19" s="849"/>
      <c r="AU19" s="849"/>
      <c r="AV19" s="849"/>
      <c r="AW19" s="849"/>
      <c r="AX19" s="849"/>
      <c r="AY19" s="849"/>
      <c r="AZ19" s="849"/>
      <c r="BA19" s="849"/>
      <c r="BB19" s="849"/>
      <c r="BC19" s="849"/>
      <c r="BD19" s="849"/>
      <c r="BE19" s="849"/>
      <c r="BF19" s="849"/>
      <c r="BG19" s="849"/>
      <c r="BH19" s="849"/>
      <c r="BI19" s="849"/>
      <c r="BJ19" s="849"/>
      <c r="BK19" s="849"/>
      <c r="BL19" s="849"/>
      <c r="BM19" s="849"/>
      <c r="BN19" s="849"/>
      <c r="BO19" s="849"/>
      <c r="BP19" s="849"/>
      <c r="BQ19" s="849"/>
      <c r="BR19" s="849"/>
      <c r="BS19" s="849"/>
      <c r="BT19" s="849"/>
      <c r="BU19" s="849"/>
      <c r="BV19" s="849"/>
      <c r="BW19" s="849"/>
      <c r="BX19" s="849"/>
      <c r="BY19" s="849"/>
      <c r="BZ19" s="849"/>
      <c r="CA19" s="849"/>
      <c r="CB19" s="849"/>
      <c r="CC19" s="849"/>
      <c r="CD19" s="849"/>
      <c r="CE19" s="849"/>
      <c r="CF19" s="849"/>
      <c r="CG19" s="849"/>
      <c r="CH19" s="849"/>
      <c r="CI19" s="849"/>
      <c r="CJ19" s="849"/>
      <c r="CK19" s="849"/>
      <c r="CL19" s="849"/>
      <c r="CM19" s="849"/>
      <c r="CN19" s="849"/>
      <c r="CO19" s="849"/>
      <c r="CP19" s="849"/>
      <c r="CQ19" s="849"/>
      <c r="CR19" s="849"/>
      <c r="CS19" s="849"/>
      <c r="CT19" s="849"/>
      <c r="CU19" s="849"/>
      <c r="CV19" s="849"/>
      <c r="CW19" s="849"/>
      <c r="CX19" s="849"/>
      <c r="CY19" s="849"/>
      <c r="CZ19" s="849"/>
      <c r="DA19" s="849"/>
      <c r="DB19" s="849"/>
      <c r="DC19" s="849"/>
      <c r="DD19" s="849"/>
      <c r="DE19" s="849"/>
      <c r="DF19" s="849"/>
      <c r="DG19" s="849"/>
      <c r="DH19" s="849"/>
      <c r="DI19" s="849"/>
      <c r="DJ19" s="849"/>
      <c r="DK19" s="849"/>
      <c r="DL19" s="849"/>
      <c r="DM19" s="849"/>
      <c r="DN19" s="849"/>
      <c r="DO19" s="849"/>
      <c r="DP19" s="849"/>
      <c r="DQ19" s="849"/>
      <c r="DR19" s="849"/>
      <c r="DS19" s="849"/>
      <c r="DT19" s="849"/>
      <c r="DU19" s="849"/>
      <c r="DV19" s="849"/>
      <c r="DW19" s="849"/>
      <c r="DX19" s="849"/>
      <c r="DY19" s="849"/>
      <c r="DZ19" s="849"/>
      <c r="EA19" s="849"/>
      <c r="EB19" s="849"/>
      <c r="EC19" s="849"/>
      <c r="ED19" s="849"/>
      <c r="EE19" s="849"/>
      <c r="EF19" s="849"/>
      <c r="EG19" s="849"/>
      <c r="EH19" s="849"/>
      <c r="EI19" s="849"/>
      <c r="EJ19" s="849"/>
      <c r="EK19" s="849"/>
      <c r="EL19" s="849"/>
      <c r="EM19" s="849"/>
      <c r="EN19" s="849"/>
      <c r="EO19" s="849"/>
      <c r="EP19" s="849"/>
      <c r="EQ19" s="849"/>
      <c r="ER19" s="849"/>
      <c r="ES19" s="849"/>
      <c r="ET19" s="849"/>
      <c r="EU19" s="849"/>
      <c r="EV19" s="849"/>
      <c r="EW19" s="849"/>
      <c r="EX19" s="849"/>
      <c r="EY19" s="849"/>
      <c r="EZ19" s="849"/>
      <c r="FA19" s="849"/>
    </row>
    <row r="20" spans="1:157" s="850" customFormat="1" ht="18" customHeight="1" thickTop="1" thickBot="1">
      <c r="A20" s="2071"/>
      <c r="B20" s="748">
        <v>14</v>
      </c>
      <c r="C20" s="749" t="s">
        <v>190</v>
      </c>
      <c r="D20" s="750" t="s">
        <v>171</v>
      </c>
      <c r="E20" s="751">
        <v>3750</v>
      </c>
      <c r="F20" s="752"/>
      <c r="G20" s="893"/>
      <c r="H20" s="922" t="s">
        <v>226</v>
      </c>
      <c r="I20" s="233"/>
      <c r="J20" s="894">
        <v>28</v>
      </c>
      <c r="K20" s="892" t="s">
        <v>176</v>
      </c>
      <c r="L20" s="750" t="s">
        <v>171</v>
      </c>
      <c r="M20" s="751">
        <v>4450</v>
      </c>
      <c r="N20" s="752"/>
      <c r="O20" s="991" t="s">
        <v>160</v>
      </c>
      <c r="P20" s="925" t="s">
        <v>241</v>
      </c>
      <c r="Q20" s="891"/>
      <c r="R20" s="2009" t="s">
        <v>184</v>
      </c>
      <c r="S20" s="2010"/>
      <c r="T20" s="2045">
        <f>SUM(E7:E20,M7:M20,U7:U19)</f>
        <v>128150</v>
      </c>
      <c r="U20" s="2046"/>
      <c r="V20" s="1476">
        <f>SUM(F6:F20,N6:N20,V6:V19)</f>
        <v>0</v>
      </c>
      <c r="W20" s="1757"/>
      <c r="X20" s="1642"/>
      <c r="Y20" s="849"/>
      <c r="Z20" s="2018"/>
      <c r="AA20" s="849"/>
      <c r="AB20" s="849"/>
      <c r="AC20" s="849"/>
      <c r="AD20" s="849"/>
      <c r="AE20" s="849"/>
      <c r="AF20" s="849"/>
      <c r="AG20" s="849"/>
      <c r="AH20" s="849"/>
      <c r="AI20" s="849"/>
      <c r="AJ20" s="849"/>
      <c r="AK20" s="849"/>
      <c r="AL20" s="849"/>
      <c r="AM20" s="849"/>
      <c r="AN20" s="849"/>
      <c r="AO20" s="849"/>
      <c r="AP20" s="849"/>
      <c r="AQ20" s="849"/>
      <c r="AR20" s="849"/>
      <c r="AS20" s="849"/>
      <c r="AT20" s="849"/>
      <c r="AU20" s="849"/>
      <c r="AV20" s="849"/>
      <c r="AW20" s="849"/>
      <c r="AX20" s="849"/>
      <c r="AY20" s="849"/>
      <c r="AZ20" s="849"/>
      <c r="BA20" s="849"/>
      <c r="BB20" s="849"/>
      <c r="BC20" s="849"/>
      <c r="BD20" s="849"/>
      <c r="BE20" s="849"/>
      <c r="BF20" s="849"/>
      <c r="BG20" s="849"/>
      <c r="BH20" s="849"/>
      <c r="BI20" s="849"/>
      <c r="BJ20" s="849"/>
      <c r="BK20" s="849"/>
      <c r="BL20" s="849"/>
      <c r="BM20" s="849"/>
      <c r="BN20" s="849"/>
      <c r="BO20" s="849"/>
      <c r="BP20" s="849"/>
      <c r="BQ20" s="849"/>
      <c r="BR20" s="849"/>
      <c r="BS20" s="849"/>
      <c r="BT20" s="849"/>
      <c r="BU20" s="849"/>
      <c r="BV20" s="849"/>
      <c r="BW20" s="849"/>
      <c r="BX20" s="849"/>
      <c r="BY20" s="849"/>
      <c r="BZ20" s="849"/>
      <c r="CA20" s="849"/>
      <c r="CB20" s="849"/>
      <c r="CC20" s="849"/>
      <c r="CD20" s="849"/>
      <c r="CE20" s="849"/>
      <c r="CF20" s="849"/>
      <c r="CG20" s="849"/>
      <c r="CH20" s="849"/>
      <c r="CI20" s="849"/>
      <c r="CJ20" s="849"/>
      <c r="CK20" s="849"/>
      <c r="CL20" s="849"/>
      <c r="CM20" s="849"/>
      <c r="CN20" s="849"/>
      <c r="CO20" s="849"/>
      <c r="CP20" s="849"/>
      <c r="CQ20" s="849"/>
      <c r="CR20" s="849"/>
      <c r="CS20" s="849"/>
      <c r="CT20" s="849"/>
      <c r="CU20" s="849"/>
      <c r="CV20" s="849"/>
      <c r="CW20" s="849"/>
      <c r="CX20" s="849"/>
      <c r="CY20" s="849"/>
      <c r="CZ20" s="849"/>
      <c r="DA20" s="849"/>
      <c r="DB20" s="849"/>
      <c r="DC20" s="849"/>
      <c r="DD20" s="849"/>
      <c r="DE20" s="849"/>
      <c r="DF20" s="849"/>
      <c r="DG20" s="849"/>
      <c r="DH20" s="849"/>
      <c r="DI20" s="849"/>
      <c r="DJ20" s="849"/>
      <c r="DK20" s="849"/>
      <c r="DL20" s="849"/>
      <c r="DM20" s="849"/>
      <c r="DN20" s="849"/>
      <c r="DO20" s="849"/>
      <c r="DP20" s="849"/>
      <c r="DQ20" s="849"/>
      <c r="DR20" s="849"/>
      <c r="DS20" s="849"/>
      <c r="DT20" s="849"/>
      <c r="DU20" s="849"/>
      <c r="DV20" s="849"/>
      <c r="DW20" s="849"/>
      <c r="DX20" s="849"/>
      <c r="DY20" s="849"/>
      <c r="DZ20" s="849"/>
      <c r="EA20" s="849"/>
      <c r="EB20" s="849"/>
      <c r="EC20" s="849"/>
      <c r="ED20" s="849"/>
      <c r="EE20" s="849"/>
      <c r="EF20" s="849"/>
      <c r="EG20" s="849"/>
      <c r="EH20" s="849"/>
      <c r="EI20" s="849"/>
      <c r="EJ20" s="849"/>
      <c r="EK20" s="849"/>
      <c r="EL20" s="849"/>
      <c r="EM20" s="849"/>
      <c r="EN20" s="849"/>
      <c r="EO20" s="849"/>
      <c r="EP20" s="849"/>
      <c r="EQ20" s="849"/>
      <c r="ER20" s="849"/>
      <c r="ES20" s="849"/>
      <c r="ET20" s="849"/>
      <c r="EU20" s="849"/>
      <c r="EV20" s="849"/>
      <c r="EW20" s="849"/>
      <c r="EX20" s="849"/>
      <c r="EY20" s="849"/>
      <c r="EZ20" s="849"/>
      <c r="FA20" s="849"/>
    </row>
    <row r="21" spans="1:157" s="850" customFormat="1" ht="6" customHeight="1" thickTop="1" thickBot="1">
      <c r="A21" s="896"/>
      <c r="B21" s="235"/>
      <c r="C21" s="235"/>
      <c r="D21" s="235"/>
      <c r="E21" s="897"/>
      <c r="F21" s="898"/>
      <c r="G21" s="236"/>
      <c r="H21" s="923"/>
      <c r="I21" s="899"/>
      <c r="J21" s="238"/>
      <c r="K21" s="238"/>
      <c r="L21" s="239"/>
      <c r="M21" s="900"/>
      <c r="N21" s="898"/>
      <c r="O21" s="901" t="s">
        <v>160</v>
      </c>
      <c r="P21" s="926"/>
      <c r="Q21" s="902"/>
      <c r="R21" s="233"/>
      <c r="S21" s="879"/>
      <c r="T21" s="1048"/>
      <c r="U21" s="1049"/>
      <c r="V21" s="240"/>
      <c r="W21" s="901"/>
      <c r="X21" s="923"/>
      <c r="Y21" s="849"/>
      <c r="Z21" s="2018"/>
      <c r="AA21" s="849"/>
      <c r="AB21" s="849"/>
      <c r="AC21" s="849"/>
      <c r="AD21" s="849"/>
      <c r="AE21" s="849"/>
      <c r="AF21" s="849"/>
      <c r="AG21" s="849"/>
      <c r="AH21" s="849"/>
      <c r="AI21" s="849"/>
      <c r="AJ21" s="849"/>
      <c r="AK21" s="849"/>
      <c r="AL21" s="849"/>
      <c r="AM21" s="849"/>
      <c r="AN21" s="849"/>
      <c r="AO21" s="849"/>
      <c r="AP21" s="849"/>
      <c r="AQ21" s="849"/>
      <c r="AR21" s="849"/>
      <c r="AS21" s="849"/>
      <c r="AT21" s="849"/>
      <c r="AU21" s="849"/>
      <c r="AV21" s="849"/>
      <c r="AW21" s="849"/>
      <c r="AX21" s="849"/>
      <c r="AY21" s="849"/>
      <c r="AZ21" s="849"/>
      <c r="BA21" s="849"/>
      <c r="BB21" s="849"/>
      <c r="BC21" s="849"/>
      <c r="BD21" s="849"/>
      <c r="BE21" s="849"/>
      <c r="BF21" s="849"/>
      <c r="BG21" s="849"/>
      <c r="BH21" s="849"/>
      <c r="BI21" s="849"/>
      <c r="BJ21" s="849"/>
      <c r="BK21" s="849"/>
      <c r="BL21" s="849"/>
      <c r="BM21" s="849"/>
      <c r="BN21" s="849"/>
      <c r="BO21" s="849"/>
      <c r="BP21" s="849"/>
      <c r="BQ21" s="849"/>
      <c r="BR21" s="849"/>
      <c r="BS21" s="849"/>
      <c r="BT21" s="849"/>
      <c r="BU21" s="849"/>
      <c r="BV21" s="849"/>
      <c r="BW21" s="849"/>
      <c r="BX21" s="849"/>
      <c r="BY21" s="849"/>
      <c r="BZ21" s="849"/>
      <c r="CA21" s="849"/>
      <c r="CB21" s="849"/>
      <c r="CC21" s="849"/>
      <c r="CD21" s="849"/>
      <c r="CE21" s="849"/>
      <c r="CF21" s="849"/>
      <c r="CG21" s="849"/>
      <c r="CH21" s="849"/>
      <c r="CI21" s="849"/>
      <c r="CJ21" s="849"/>
      <c r="CK21" s="849"/>
      <c r="CL21" s="849"/>
      <c r="CM21" s="849"/>
      <c r="CN21" s="849"/>
      <c r="CO21" s="849"/>
      <c r="CP21" s="849"/>
      <c r="CQ21" s="849"/>
      <c r="CR21" s="849"/>
      <c r="CS21" s="849"/>
      <c r="CT21" s="849"/>
      <c r="CU21" s="849"/>
      <c r="CV21" s="849"/>
      <c r="CW21" s="849"/>
      <c r="CX21" s="849"/>
      <c r="CY21" s="849"/>
      <c r="CZ21" s="849"/>
      <c r="DA21" s="849"/>
      <c r="DB21" s="849"/>
      <c r="DC21" s="849"/>
      <c r="DD21" s="849"/>
      <c r="DE21" s="849"/>
      <c r="DF21" s="849"/>
      <c r="DG21" s="849"/>
      <c r="DH21" s="849"/>
      <c r="DI21" s="849"/>
      <c r="DJ21" s="849"/>
      <c r="DK21" s="849"/>
      <c r="DL21" s="849"/>
      <c r="DM21" s="849"/>
      <c r="DN21" s="849"/>
      <c r="DO21" s="849"/>
      <c r="DP21" s="849"/>
      <c r="DQ21" s="849"/>
      <c r="DR21" s="849"/>
      <c r="DS21" s="849"/>
      <c r="DT21" s="849"/>
      <c r="DU21" s="849"/>
      <c r="DV21" s="849"/>
      <c r="DW21" s="849"/>
      <c r="DX21" s="849"/>
      <c r="DY21" s="849"/>
      <c r="DZ21" s="849"/>
      <c r="EA21" s="849"/>
      <c r="EB21" s="849"/>
      <c r="EC21" s="849"/>
      <c r="ED21" s="849"/>
      <c r="EE21" s="849"/>
      <c r="EF21" s="849"/>
      <c r="EG21" s="849"/>
      <c r="EH21" s="849"/>
      <c r="EI21" s="849"/>
      <c r="EJ21" s="849"/>
      <c r="EK21" s="849"/>
      <c r="EL21" s="849"/>
      <c r="EM21" s="849"/>
      <c r="EN21" s="849"/>
      <c r="EO21" s="849"/>
      <c r="EP21" s="849"/>
      <c r="EQ21" s="849"/>
      <c r="ER21" s="849"/>
      <c r="ES21" s="849"/>
      <c r="ET21" s="849"/>
      <c r="EU21" s="849"/>
      <c r="EV21" s="849"/>
      <c r="EW21" s="849"/>
      <c r="EX21" s="849"/>
      <c r="EY21" s="849"/>
      <c r="EZ21" s="849"/>
      <c r="FA21" s="849"/>
    </row>
    <row r="22" spans="1:157" s="850" customFormat="1" ht="18" customHeight="1" thickTop="1">
      <c r="A22" s="2072" t="s">
        <v>123</v>
      </c>
      <c r="B22" s="871">
        <v>50</v>
      </c>
      <c r="C22" s="916" t="s">
        <v>212</v>
      </c>
      <c r="D22" s="915" t="s">
        <v>171</v>
      </c>
      <c r="E22" s="873">
        <v>2800</v>
      </c>
      <c r="F22" s="903"/>
      <c r="G22" s="878" t="s">
        <v>160</v>
      </c>
      <c r="H22" s="920" t="s">
        <v>228</v>
      </c>
      <c r="I22" s="233"/>
      <c r="J22" s="904">
        <v>60</v>
      </c>
      <c r="K22" s="918" t="s">
        <v>201</v>
      </c>
      <c r="L22" s="915" t="s">
        <v>171</v>
      </c>
      <c r="M22" s="873">
        <v>1050</v>
      </c>
      <c r="N22" s="903">
        <v>0</v>
      </c>
      <c r="O22" s="878" t="s">
        <v>160</v>
      </c>
      <c r="P22" s="924" t="s">
        <v>244</v>
      </c>
      <c r="Q22" s="882"/>
      <c r="R22" s="905">
        <v>70</v>
      </c>
      <c r="S22" s="872" t="s">
        <v>765</v>
      </c>
      <c r="T22" s="877" t="s">
        <v>171</v>
      </c>
      <c r="U22" s="873">
        <v>5000</v>
      </c>
      <c r="V22" s="874"/>
      <c r="W22" s="878" t="s">
        <v>160</v>
      </c>
      <c r="X22" s="920" t="s">
        <v>241</v>
      </c>
      <c r="Y22" s="849"/>
      <c r="Z22" s="2018"/>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49"/>
      <c r="AY22" s="849"/>
      <c r="AZ22" s="849"/>
      <c r="BA22" s="849"/>
      <c r="BB22" s="849"/>
      <c r="BC22" s="849"/>
      <c r="BD22" s="849"/>
      <c r="BE22" s="849"/>
      <c r="BF22" s="849"/>
      <c r="BG22" s="849"/>
      <c r="BH22" s="849"/>
      <c r="BI22" s="849"/>
      <c r="BJ22" s="849"/>
      <c r="BK22" s="849"/>
      <c r="BL22" s="849"/>
      <c r="BM22" s="849"/>
      <c r="BN22" s="849"/>
      <c r="BO22" s="849"/>
      <c r="BP22" s="849"/>
      <c r="BQ22" s="849"/>
      <c r="BR22" s="849"/>
      <c r="BS22" s="849"/>
      <c r="BT22" s="849"/>
      <c r="BU22" s="849"/>
      <c r="BV22" s="849"/>
      <c r="BW22" s="849"/>
      <c r="BX22" s="849"/>
      <c r="BY22" s="849"/>
      <c r="BZ22" s="849"/>
      <c r="CA22" s="849"/>
      <c r="CB22" s="849"/>
      <c r="CC22" s="849"/>
      <c r="CD22" s="849"/>
      <c r="CE22" s="849"/>
      <c r="CF22" s="849"/>
      <c r="CG22" s="849"/>
      <c r="CH22" s="849"/>
      <c r="CI22" s="849"/>
      <c r="CJ22" s="849"/>
      <c r="CK22" s="849"/>
      <c r="CL22" s="849"/>
      <c r="CM22" s="849"/>
      <c r="CN22" s="849"/>
      <c r="CO22" s="849"/>
      <c r="CP22" s="849"/>
      <c r="CQ22" s="849"/>
      <c r="CR22" s="849"/>
      <c r="CS22" s="849"/>
      <c r="CT22" s="849"/>
      <c r="CU22" s="849"/>
      <c r="CV22" s="849"/>
      <c r="CW22" s="849"/>
      <c r="CX22" s="849"/>
      <c r="CY22" s="849"/>
      <c r="CZ22" s="849"/>
      <c r="DA22" s="849"/>
      <c r="DB22" s="849"/>
      <c r="DC22" s="849"/>
      <c r="DD22" s="849"/>
      <c r="DE22" s="849"/>
      <c r="DF22" s="849"/>
      <c r="DG22" s="849"/>
      <c r="DH22" s="849"/>
      <c r="DI22" s="849"/>
      <c r="DJ22" s="849"/>
      <c r="DK22" s="849"/>
      <c r="DL22" s="849"/>
      <c r="DM22" s="849"/>
      <c r="DN22" s="849"/>
      <c r="DO22" s="849"/>
      <c r="DP22" s="849"/>
      <c r="DQ22" s="849"/>
      <c r="DR22" s="849"/>
      <c r="DS22" s="849"/>
      <c r="DT22" s="849"/>
      <c r="DU22" s="849"/>
      <c r="DV22" s="849"/>
      <c r="DW22" s="849"/>
      <c r="DX22" s="849"/>
      <c r="DY22" s="849"/>
      <c r="DZ22" s="849"/>
      <c r="EA22" s="849"/>
      <c r="EB22" s="849"/>
      <c r="EC22" s="849"/>
      <c r="ED22" s="849"/>
      <c r="EE22" s="849"/>
      <c r="EF22" s="849"/>
      <c r="EG22" s="849"/>
      <c r="EH22" s="849"/>
      <c r="EI22" s="849"/>
      <c r="EJ22" s="849"/>
      <c r="EK22" s="849"/>
      <c r="EL22" s="849"/>
      <c r="EM22" s="849"/>
      <c r="EN22" s="849"/>
      <c r="EO22" s="849"/>
      <c r="EP22" s="849"/>
      <c r="EQ22" s="849"/>
      <c r="ER22" s="849"/>
      <c r="ES22" s="849"/>
      <c r="ET22" s="849"/>
      <c r="EU22" s="849"/>
      <c r="EV22" s="849"/>
      <c r="EW22" s="849"/>
      <c r="EX22" s="849"/>
      <c r="EY22" s="849"/>
      <c r="EZ22" s="849"/>
      <c r="FA22" s="849"/>
    </row>
    <row r="23" spans="1:157" s="850" customFormat="1" ht="17.100000000000001" customHeight="1">
      <c r="A23" s="2073"/>
      <c r="B23" s="740">
        <v>51</v>
      </c>
      <c r="C23" s="754" t="s">
        <v>213</v>
      </c>
      <c r="D23" s="755" t="s">
        <v>171</v>
      </c>
      <c r="E23" s="743">
        <v>2450</v>
      </c>
      <c r="F23" s="744"/>
      <c r="G23" s="881" t="s">
        <v>160</v>
      </c>
      <c r="H23" s="908" t="s">
        <v>228</v>
      </c>
      <c r="I23" s="233"/>
      <c r="J23" s="745">
        <v>61</v>
      </c>
      <c r="K23" s="757" t="s">
        <v>159</v>
      </c>
      <c r="L23" s="755" t="s">
        <v>171</v>
      </c>
      <c r="M23" s="743">
        <v>6500</v>
      </c>
      <c r="N23" s="744">
        <v>0</v>
      </c>
      <c r="O23" s="906"/>
      <c r="P23" s="921" t="s">
        <v>244</v>
      </c>
      <c r="Q23" s="882"/>
      <c r="R23" s="907">
        <v>71</v>
      </c>
      <c r="S23" s="741" t="s">
        <v>185</v>
      </c>
      <c r="T23" s="742" t="s">
        <v>171</v>
      </c>
      <c r="U23" s="1812">
        <v>4050</v>
      </c>
      <c r="V23" s="744"/>
      <c r="W23" s="881" t="s">
        <v>160</v>
      </c>
      <c r="X23" s="908" t="s">
        <v>228</v>
      </c>
      <c r="Y23" s="849"/>
      <c r="Z23" s="2018"/>
      <c r="AA23" s="849"/>
      <c r="AB23" s="849"/>
      <c r="AC23" s="849"/>
      <c r="AD23" s="849"/>
      <c r="AE23" s="849"/>
      <c r="AF23" s="849"/>
      <c r="AG23" s="849"/>
      <c r="AH23" s="849"/>
      <c r="AI23" s="849"/>
      <c r="AJ23" s="849"/>
      <c r="AK23" s="849"/>
      <c r="AL23" s="849"/>
      <c r="AM23" s="849"/>
      <c r="AN23" s="849"/>
      <c r="AO23" s="849"/>
      <c r="AP23" s="849"/>
      <c r="AQ23" s="849"/>
      <c r="AR23" s="849"/>
      <c r="AS23" s="849"/>
      <c r="AT23" s="849"/>
      <c r="AU23" s="849"/>
      <c r="AV23" s="849"/>
      <c r="AW23" s="849"/>
      <c r="AX23" s="849"/>
      <c r="AY23" s="849"/>
      <c r="AZ23" s="849"/>
      <c r="BA23" s="849"/>
      <c r="BB23" s="849"/>
      <c r="BC23" s="849"/>
      <c r="BD23" s="849"/>
      <c r="BE23" s="849"/>
      <c r="BF23" s="849"/>
      <c r="BG23" s="849"/>
      <c r="BH23" s="849"/>
      <c r="BI23" s="849"/>
      <c r="BJ23" s="849"/>
      <c r="BK23" s="849"/>
      <c r="BL23" s="849"/>
      <c r="BM23" s="849"/>
      <c r="BN23" s="849"/>
      <c r="BO23" s="849"/>
      <c r="BP23" s="849"/>
      <c r="BQ23" s="849"/>
      <c r="BR23" s="849"/>
      <c r="BS23" s="849"/>
      <c r="BT23" s="849"/>
      <c r="BU23" s="849"/>
      <c r="BV23" s="849"/>
      <c r="BW23" s="849"/>
      <c r="BX23" s="849"/>
      <c r="BY23" s="849"/>
      <c r="BZ23" s="849"/>
      <c r="CA23" s="849"/>
      <c r="CB23" s="849"/>
      <c r="CC23" s="849"/>
      <c r="CD23" s="849"/>
      <c r="CE23" s="849"/>
      <c r="CF23" s="849"/>
      <c r="CG23" s="849"/>
      <c r="CH23" s="849"/>
      <c r="CI23" s="849"/>
      <c r="CJ23" s="849"/>
      <c r="CK23" s="849"/>
      <c r="CL23" s="849"/>
      <c r="CM23" s="849"/>
      <c r="CN23" s="849"/>
      <c r="CO23" s="849"/>
      <c r="CP23" s="849"/>
      <c r="CQ23" s="849"/>
      <c r="CR23" s="849"/>
      <c r="CS23" s="849"/>
      <c r="CT23" s="849"/>
      <c r="CU23" s="849"/>
      <c r="CV23" s="849"/>
      <c r="CW23" s="849"/>
      <c r="CX23" s="849"/>
      <c r="CY23" s="849"/>
      <c r="CZ23" s="849"/>
      <c r="DA23" s="849"/>
      <c r="DB23" s="849"/>
      <c r="DC23" s="849"/>
      <c r="DD23" s="849"/>
      <c r="DE23" s="849"/>
      <c r="DF23" s="849"/>
      <c r="DG23" s="849"/>
      <c r="DH23" s="849"/>
      <c r="DI23" s="849"/>
      <c r="DJ23" s="849"/>
      <c r="DK23" s="849"/>
      <c r="DL23" s="849"/>
      <c r="DM23" s="849"/>
      <c r="DN23" s="849"/>
      <c r="DO23" s="849"/>
      <c r="DP23" s="849"/>
      <c r="DQ23" s="849"/>
      <c r="DR23" s="849"/>
      <c r="DS23" s="849"/>
      <c r="DT23" s="849"/>
      <c r="DU23" s="849"/>
      <c r="DV23" s="849"/>
      <c r="DW23" s="849"/>
      <c r="DX23" s="849"/>
      <c r="DY23" s="849"/>
      <c r="DZ23" s="849"/>
      <c r="EA23" s="849"/>
      <c r="EB23" s="849"/>
      <c r="EC23" s="849"/>
      <c r="ED23" s="849"/>
      <c r="EE23" s="849"/>
      <c r="EF23" s="849"/>
      <c r="EG23" s="849"/>
      <c r="EH23" s="849"/>
      <c r="EI23" s="849"/>
      <c r="EJ23" s="849"/>
      <c r="EK23" s="849"/>
      <c r="EL23" s="849"/>
      <c r="EM23" s="849"/>
      <c r="EN23" s="849"/>
      <c r="EO23" s="849"/>
      <c r="EP23" s="849"/>
      <c r="EQ23" s="849"/>
      <c r="ER23" s="849"/>
      <c r="ES23" s="849"/>
      <c r="ET23" s="849"/>
      <c r="EU23" s="849"/>
      <c r="EV23" s="849"/>
      <c r="EW23" s="849"/>
      <c r="EX23" s="849"/>
      <c r="EY23" s="849"/>
      <c r="EZ23" s="849"/>
      <c r="FA23" s="849"/>
    </row>
    <row r="24" spans="1:157" s="850" customFormat="1" ht="17.100000000000001" customHeight="1">
      <c r="A24" s="2073"/>
      <c r="B24" s="740">
        <v>52</v>
      </c>
      <c r="C24" s="2056" t="s">
        <v>791</v>
      </c>
      <c r="D24" s="2057"/>
      <c r="E24" s="2057"/>
      <c r="F24" s="2057"/>
      <c r="G24" s="2058"/>
      <c r="H24" s="908"/>
      <c r="I24" s="233"/>
      <c r="J24" s="745">
        <v>62</v>
      </c>
      <c r="K24" s="2015" t="s">
        <v>768</v>
      </c>
      <c r="L24" s="2016"/>
      <c r="M24" s="2016"/>
      <c r="N24" s="2016"/>
      <c r="O24" s="2017"/>
      <c r="P24" s="921"/>
      <c r="Q24" s="241"/>
      <c r="R24" s="907">
        <v>72</v>
      </c>
      <c r="S24" s="1732" t="s">
        <v>790</v>
      </c>
      <c r="T24" s="1808" t="s">
        <v>171</v>
      </c>
      <c r="U24" s="743">
        <v>3350</v>
      </c>
      <c r="V24" s="744"/>
      <c r="W24" s="881"/>
      <c r="X24" s="908" t="s">
        <v>228</v>
      </c>
      <c r="Y24" s="849"/>
      <c r="Z24" s="2018"/>
      <c r="AA24" s="849"/>
      <c r="AB24" s="849"/>
      <c r="AC24" s="849"/>
      <c r="AD24" s="849"/>
      <c r="AE24" s="849"/>
      <c r="AF24" s="849"/>
      <c r="AG24" s="849"/>
      <c r="AH24" s="849"/>
      <c r="AI24" s="849"/>
      <c r="AJ24" s="849"/>
      <c r="AK24" s="849"/>
      <c r="AL24" s="849"/>
      <c r="AM24" s="849"/>
      <c r="AN24" s="849"/>
      <c r="AO24" s="849"/>
      <c r="AP24" s="849"/>
      <c r="AQ24" s="849"/>
      <c r="AR24" s="849"/>
      <c r="AS24" s="849"/>
      <c r="AT24" s="849"/>
      <c r="AU24" s="849"/>
      <c r="AV24" s="849"/>
      <c r="AW24" s="849"/>
      <c r="AX24" s="849"/>
      <c r="AY24" s="849"/>
      <c r="AZ24" s="849"/>
      <c r="BA24" s="849"/>
      <c r="BB24" s="849"/>
      <c r="BC24" s="849"/>
      <c r="BD24" s="849"/>
      <c r="BE24" s="849"/>
      <c r="BF24" s="849"/>
      <c r="BG24" s="849"/>
      <c r="BH24" s="849"/>
      <c r="BI24" s="849"/>
      <c r="BJ24" s="849"/>
      <c r="BK24" s="849"/>
      <c r="BL24" s="849"/>
      <c r="BM24" s="849"/>
      <c r="BN24" s="849"/>
      <c r="BO24" s="849"/>
      <c r="BP24" s="849"/>
      <c r="BQ24" s="849"/>
      <c r="BR24" s="849"/>
      <c r="BS24" s="849"/>
      <c r="BT24" s="849"/>
      <c r="BU24" s="849"/>
      <c r="BV24" s="849"/>
      <c r="BW24" s="849"/>
      <c r="BX24" s="849"/>
      <c r="BY24" s="849"/>
      <c r="BZ24" s="849"/>
      <c r="CA24" s="849"/>
      <c r="CB24" s="849"/>
      <c r="CC24" s="849"/>
      <c r="CD24" s="849"/>
      <c r="CE24" s="849"/>
      <c r="CF24" s="849"/>
      <c r="CG24" s="849"/>
      <c r="CH24" s="849"/>
      <c r="CI24" s="849"/>
      <c r="CJ24" s="849"/>
      <c r="CK24" s="849"/>
      <c r="CL24" s="849"/>
      <c r="CM24" s="849"/>
      <c r="CN24" s="849"/>
      <c r="CO24" s="849"/>
      <c r="CP24" s="849"/>
      <c r="CQ24" s="849"/>
      <c r="CR24" s="849"/>
      <c r="CS24" s="849"/>
      <c r="CT24" s="849"/>
      <c r="CU24" s="849"/>
      <c r="CV24" s="849"/>
      <c r="CW24" s="849"/>
      <c r="CX24" s="849"/>
      <c r="CY24" s="849"/>
      <c r="CZ24" s="849"/>
      <c r="DA24" s="849"/>
      <c r="DB24" s="849"/>
      <c r="DC24" s="849"/>
      <c r="DD24" s="849"/>
      <c r="DE24" s="849"/>
      <c r="DF24" s="849"/>
      <c r="DG24" s="849"/>
      <c r="DH24" s="849"/>
      <c r="DI24" s="849"/>
      <c r="DJ24" s="849"/>
      <c r="DK24" s="849"/>
      <c r="DL24" s="849"/>
      <c r="DM24" s="849"/>
      <c r="DN24" s="849"/>
      <c r="DO24" s="849"/>
      <c r="DP24" s="849"/>
      <c r="DQ24" s="849"/>
      <c r="DR24" s="849"/>
      <c r="DS24" s="849"/>
      <c r="DT24" s="849"/>
      <c r="DU24" s="849"/>
      <c r="DV24" s="849"/>
      <c r="DW24" s="849"/>
      <c r="DX24" s="849"/>
      <c r="DY24" s="849"/>
      <c r="DZ24" s="849"/>
      <c r="EA24" s="849"/>
      <c r="EB24" s="849"/>
      <c r="EC24" s="849"/>
      <c r="ED24" s="849"/>
      <c r="EE24" s="849"/>
      <c r="EF24" s="849"/>
      <c r="EG24" s="849"/>
      <c r="EH24" s="849"/>
      <c r="EI24" s="849"/>
      <c r="EJ24" s="849"/>
      <c r="EK24" s="849"/>
      <c r="EL24" s="849"/>
      <c r="EM24" s="849"/>
      <c r="EN24" s="849"/>
      <c r="EO24" s="849"/>
      <c r="EP24" s="849"/>
      <c r="EQ24" s="849"/>
      <c r="ER24" s="849"/>
      <c r="ES24" s="849"/>
      <c r="ET24" s="849"/>
      <c r="EU24" s="849"/>
      <c r="EV24" s="849"/>
      <c r="EW24" s="849"/>
      <c r="EX24" s="849"/>
      <c r="EY24" s="849"/>
      <c r="EZ24" s="849"/>
      <c r="FA24" s="849"/>
    </row>
    <row r="25" spans="1:157" s="850" customFormat="1" ht="17.100000000000001" customHeight="1">
      <c r="A25" s="2073"/>
      <c r="B25" s="740">
        <v>53</v>
      </c>
      <c r="C25" s="1734" t="s">
        <v>759</v>
      </c>
      <c r="D25" s="755" t="s">
        <v>171</v>
      </c>
      <c r="E25" s="743">
        <v>3400</v>
      </c>
      <c r="F25" s="744"/>
      <c r="G25" s="881" t="s">
        <v>160</v>
      </c>
      <c r="H25" s="908" t="s">
        <v>234</v>
      </c>
      <c r="I25" s="233"/>
      <c r="J25" s="745">
        <v>63</v>
      </c>
      <c r="K25" s="757" t="s">
        <v>405</v>
      </c>
      <c r="L25" s="755" t="s">
        <v>171</v>
      </c>
      <c r="M25" s="743">
        <v>3400</v>
      </c>
      <c r="N25" s="744"/>
      <c r="O25" s="881" t="s">
        <v>160</v>
      </c>
      <c r="P25" s="921" t="s">
        <v>241</v>
      </c>
      <c r="Q25" s="241"/>
      <c r="R25" s="907">
        <v>73</v>
      </c>
      <c r="S25" s="741" t="s">
        <v>308</v>
      </c>
      <c r="T25" s="742" t="s">
        <v>171</v>
      </c>
      <c r="U25" s="743">
        <v>3500</v>
      </c>
      <c r="V25" s="744"/>
      <c r="W25" s="881" t="s">
        <v>160</v>
      </c>
      <c r="X25" s="908" t="s">
        <v>309</v>
      </c>
      <c r="Y25" s="849"/>
      <c r="Z25" s="2018"/>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49"/>
      <c r="BJ25" s="849"/>
      <c r="BK25" s="849"/>
      <c r="BL25" s="849"/>
      <c r="BM25" s="849"/>
      <c r="BN25" s="849"/>
      <c r="BO25" s="849"/>
      <c r="BP25" s="849"/>
      <c r="BQ25" s="849"/>
      <c r="BR25" s="849"/>
      <c r="BS25" s="849"/>
      <c r="BT25" s="849"/>
      <c r="BU25" s="849"/>
      <c r="BV25" s="849"/>
      <c r="BW25" s="849"/>
      <c r="BX25" s="849"/>
      <c r="BY25" s="849"/>
      <c r="BZ25" s="849"/>
      <c r="CA25" s="849"/>
      <c r="CB25" s="849"/>
      <c r="CC25" s="849"/>
      <c r="CD25" s="849"/>
      <c r="CE25" s="849"/>
      <c r="CF25" s="849"/>
      <c r="CG25" s="849"/>
      <c r="CH25" s="849"/>
      <c r="CI25" s="849"/>
      <c r="CJ25" s="849"/>
      <c r="CK25" s="849"/>
      <c r="CL25" s="849"/>
      <c r="CM25" s="849"/>
      <c r="CN25" s="849"/>
      <c r="CO25" s="849"/>
      <c r="CP25" s="849"/>
      <c r="CQ25" s="849"/>
      <c r="CR25" s="849"/>
      <c r="CS25" s="849"/>
      <c r="CT25" s="849"/>
      <c r="CU25" s="849"/>
      <c r="CV25" s="849"/>
      <c r="CW25" s="849"/>
      <c r="CX25" s="849"/>
      <c r="CY25" s="849"/>
      <c r="CZ25" s="849"/>
      <c r="DA25" s="849"/>
      <c r="DB25" s="849"/>
      <c r="DC25" s="849"/>
      <c r="DD25" s="849"/>
      <c r="DE25" s="849"/>
      <c r="DF25" s="849"/>
      <c r="DG25" s="849"/>
      <c r="DH25" s="849"/>
      <c r="DI25" s="849"/>
      <c r="DJ25" s="849"/>
      <c r="DK25" s="849"/>
      <c r="DL25" s="849"/>
      <c r="DM25" s="849"/>
      <c r="DN25" s="849"/>
      <c r="DO25" s="849"/>
      <c r="DP25" s="849"/>
      <c r="DQ25" s="849"/>
      <c r="DR25" s="849"/>
      <c r="DS25" s="849"/>
      <c r="DT25" s="849"/>
      <c r="DU25" s="849"/>
      <c r="DV25" s="849"/>
      <c r="DW25" s="849"/>
      <c r="DX25" s="849"/>
      <c r="DY25" s="849"/>
      <c r="DZ25" s="849"/>
      <c r="EA25" s="849"/>
      <c r="EB25" s="849"/>
      <c r="EC25" s="849"/>
      <c r="ED25" s="849"/>
      <c r="EE25" s="849"/>
      <c r="EF25" s="849"/>
      <c r="EG25" s="849"/>
      <c r="EH25" s="849"/>
      <c r="EI25" s="849"/>
      <c r="EJ25" s="849"/>
      <c r="EK25" s="849"/>
      <c r="EL25" s="849"/>
      <c r="EM25" s="849"/>
      <c r="EN25" s="849"/>
      <c r="EO25" s="849"/>
      <c r="EP25" s="849"/>
      <c r="EQ25" s="849"/>
      <c r="ER25" s="849"/>
      <c r="ES25" s="849"/>
      <c r="ET25" s="849"/>
      <c r="EU25" s="849"/>
      <c r="EV25" s="849"/>
      <c r="EW25" s="849"/>
      <c r="EX25" s="849"/>
      <c r="EY25" s="849"/>
      <c r="EZ25" s="849"/>
      <c r="FA25" s="849"/>
    </row>
    <row r="26" spans="1:157" s="850" customFormat="1" ht="17.100000000000001" customHeight="1">
      <c r="A26" s="2073"/>
      <c r="B26" s="740">
        <v>54</v>
      </c>
      <c r="C26" s="754" t="s">
        <v>214</v>
      </c>
      <c r="D26" s="755" t="s">
        <v>171</v>
      </c>
      <c r="E26" s="743">
        <v>3650</v>
      </c>
      <c r="F26" s="744"/>
      <c r="G26" s="881" t="s">
        <v>160</v>
      </c>
      <c r="H26" s="908" t="s">
        <v>228</v>
      </c>
      <c r="I26" s="233"/>
      <c r="J26" s="745">
        <v>64</v>
      </c>
      <c r="K26" s="757" t="s">
        <v>202</v>
      </c>
      <c r="L26" s="755" t="s">
        <v>171</v>
      </c>
      <c r="M26" s="743">
        <v>1550</v>
      </c>
      <c r="N26" s="744"/>
      <c r="O26" s="881" t="s">
        <v>160</v>
      </c>
      <c r="P26" s="921" t="s">
        <v>226</v>
      </c>
      <c r="Q26" s="241"/>
      <c r="R26" s="907"/>
      <c r="S26" s="741"/>
      <c r="T26" s="845"/>
      <c r="U26" s="743"/>
      <c r="V26" s="744">
        <v>0</v>
      </c>
      <c r="W26" s="889"/>
      <c r="X26" s="908"/>
      <c r="Y26" s="849"/>
      <c r="Z26" s="2018"/>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49"/>
      <c r="AY26" s="849"/>
      <c r="AZ26" s="849"/>
      <c r="BA26" s="849"/>
      <c r="BB26" s="849"/>
      <c r="BC26" s="849"/>
      <c r="BD26" s="849"/>
      <c r="BE26" s="849"/>
      <c r="BF26" s="849"/>
      <c r="BG26" s="849"/>
      <c r="BH26" s="849"/>
      <c r="BI26" s="849"/>
      <c r="BJ26" s="849"/>
      <c r="BK26" s="849"/>
      <c r="BL26" s="849"/>
      <c r="BM26" s="849"/>
      <c r="BN26" s="849"/>
      <c r="BO26" s="849"/>
      <c r="BP26" s="849"/>
      <c r="BQ26" s="849"/>
      <c r="BR26" s="849"/>
      <c r="BS26" s="849"/>
      <c r="BT26" s="849"/>
      <c r="BU26" s="849"/>
      <c r="BV26" s="849"/>
      <c r="BW26" s="849"/>
      <c r="BX26" s="849"/>
      <c r="BY26" s="849"/>
      <c r="BZ26" s="849"/>
      <c r="CA26" s="849"/>
      <c r="CB26" s="849"/>
      <c r="CC26" s="849"/>
      <c r="CD26" s="849"/>
      <c r="CE26" s="849"/>
      <c r="CF26" s="849"/>
      <c r="CG26" s="849"/>
      <c r="CH26" s="849"/>
      <c r="CI26" s="849"/>
      <c r="CJ26" s="849"/>
      <c r="CK26" s="849"/>
      <c r="CL26" s="849"/>
      <c r="CM26" s="849"/>
      <c r="CN26" s="849"/>
      <c r="CO26" s="849"/>
      <c r="CP26" s="849"/>
      <c r="CQ26" s="849"/>
      <c r="CR26" s="849"/>
      <c r="CS26" s="849"/>
      <c r="CT26" s="849"/>
      <c r="CU26" s="849"/>
      <c r="CV26" s="849"/>
      <c r="CW26" s="849"/>
      <c r="CX26" s="849"/>
      <c r="CY26" s="849"/>
      <c r="CZ26" s="849"/>
      <c r="DA26" s="849"/>
      <c r="DB26" s="849"/>
      <c r="DC26" s="849"/>
      <c r="DD26" s="849"/>
      <c r="DE26" s="849"/>
      <c r="DF26" s="849"/>
      <c r="DG26" s="849"/>
      <c r="DH26" s="849"/>
      <c r="DI26" s="849"/>
      <c r="DJ26" s="849"/>
      <c r="DK26" s="849"/>
      <c r="DL26" s="849"/>
      <c r="DM26" s="849"/>
      <c r="DN26" s="849"/>
      <c r="DO26" s="849"/>
      <c r="DP26" s="849"/>
      <c r="DQ26" s="849"/>
      <c r="DR26" s="849"/>
      <c r="DS26" s="849"/>
      <c r="DT26" s="849"/>
      <c r="DU26" s="849"/>
      <c r="DV26" s="849"/>
      <c r="DW26" s="849"/>
      <c r="DX26" s="849"/>
      <c r="DY26" s="849"/>
      <c r="DZ26" s="849"/>
      <c r="EA26" s="849"/>
      <c r="EB26" s="849"/>
      <c r="EC26" s="849"/>
      <c r="ED26" s="849"/>
      <c r="EE26" s="849"/>
      <c r="EF26" s="849"/>
      <c r="EG26" s="849"/>
      <c r="EH26" s="849"/>
      <c r="EI26" s="849"/>
      <c r="EJ26" s="849"/>
      <c r="EK26" s="849"/>
      <c r="EL26" s="849"/>
      <c r="EM26" s="849"/>
      <c r="EN26" s="849"/>
      <c r="EO26" s="849"/>
      <c r="EP26" s="849"/>
      <c r="EQ26" s="849"/>
      <c r="ER26" s="849"/>
      <c r="ES26" s="849"/>
      <c r="ET26" s="849"/>
      <c r="EU26" s="849"/>
      <c r="EV26" s="849"/>
      <c r="EW26" s="849"/>
      <c r="EX26" s="849"/>
      <c r="EY26" s="849"/>
      <c r="EZ26" s="849"/>
      <c r="FA26" s="849"/>
    </row>
    <row r="27" spans="1:157" s="850" customFormat="1" ht="17.100000000000001" customHeight="1">
      <c r="A27" s="2073"/>
      <c r="B27" s="740">
        <v>55</v>
      </c>
      <c r="C27" s="754" t="s">
        <v>215</v>
      </c>
      <c r="D27" s="755" t="s">
        <v>171</v>
      </c>
      <c r="E27" s="743">
        <v>2750</v>
      </c>
      <c r="F27" s="744"/>
      <c r="G27" s="881" t="s">
        <v>160</v>
      </c>
      <c r="H27" s="908" t="s">
        <v>250</v>
      </c>
      <c r="I27" s="233"/>
      <c r="J27" s="745">
        <v>65</v>
      </c>
      <c r="K27" s="2006" t="s">
        <v>812</v>
      </c>
      <c r="L27" s="2007"/>
      <c r="M27" s="2007"/>
      <c r="N27" s="2007"/>
      <c r="O27" s="2008"/>
      <c r="P27" s="921"/>
      <c r="Q27" s="241"/>
      <c r="R27" s="907"/>
      <c r="S27" s="741"/>
      <c r="T27" s="845"/>
      <c r="U27" s="743"/>
      <c r="V27" s="744"/>
      <c r="W27" s="889"/>
      <c r="X27" s="908"/>
      <c r="Y27" s="849"/>
      <c r="Z27" s="2018"/>
      <c r="AA27" s="849"/>
      <c r="AB27" s="849"/>
      <c r="AC27" s="849"/>
      <c r="AD27" s="849"/>
      <c r="AE27" s="849"/>
      <c r="AF27" s="849"/>
      <c r="AG27" s="849"/>
      <c r="AH27" s="849"/>
      <c r="AI27" s="849"/>
      <c r="AJ27" s="849"/>
      <c r="AK27" s="849"/>
      <c r="AL27" s="849"/>
      <c r="AM27" s="849"/>
      <c r="AN27" s="849"/>
      <c r="AO27" s="849"/>
      <c r="AP27" s="849"/>
      <c r="AQ27" s="849"/>
      <c r="AR27" s="849"/>
      <c r="AS27" s="849"/>
      <c r="AT27" s="849"/>
      <c r="AU27" s="849"/>
      <c r="AV27" s="849"/>
      <c r="AW27" s="849"/>
      <c r="AX27" s="849"/>
      <c r="AY27" s="849"/>
      <c r="AZ27" s="849"/>
      <c r="BA27" s="849"/>
      <c r="BB27" s="849"/>
      <c r="BC27" s="849"/>
      <c r="BD27" s="849"/>
      <c r="BE27" s="849"/>
      <c r="BF27" s="849"/>
      <c r="BG27" s="849"/>
      <c r="BH27" s="849"/>
      <c r="BI27" s="849"/>
      <c r="BJ27" s="849"/>
      <c r="BK27" s="849"/>
      <c r="BL27" s="849"/>
      <c r="BM27" s="849"/>
      <c r="BN27" s="849"/>
      <c r="BO27" s="849"/>
      <c r="BP27" s="849"/>
      <c r="BQ27" s="849"/>
      <c r="BR27" s="849"/>
      <c r="BS27" s="849"/>
      <c r="BT27" s="849"/>
      <c r="BU27" s="849"/>
      <c r="BV27" s="849"/>
      <c r="BW27" s="849"/>
      <c r="BX27" s="849"/>
      <c r="BY27" s="849"/>
      <c r="BZ27" s="849"/>
      <c r="CA27" s="849"/>
      <c r="CB27" s="849"/>
      <c r="CC27" s="849"/>
      <c r="CD27" s="849"/>
      <c r="CE27" s="849"/>
      <c r="CF27" s="849"/>
      <c r="CG27" s="849"/>
      <c r="CH27" s="849"/>
      <c r="CI27" s="849"/>
      <c r="CJ27" s="849"/>
      <c r="CK27" s="849"/>
      <c r="CL27" s="849"/>
      <c r="CM27" s="849"/>
      <c r="CN27" s="849"/>
      <c r="CO27" s="849"/>
      <c r="CP27" s="849"/>
      <c r="CQ27" s="849"/>
      <c r="CR27" s="849"/>
      <c r="CS27" s="849"/>
      <c r="CT27" s="849"/>
      <c r="CU27" s="849"/>
      <c r="CV27" s="849"/>
      <c r="CW27" s="849"/>
      <c r="CX27" s="849"/>
      <c r="CY27" s="849"/>
      <c r="CZ27" s="849"/>
      <c r="DA27" s="849"/>
      <c r="DB27" s="849"/>
      <c r="DC27" s="849"/>
      <c r="DD27" s="849"/>
      <c r="DE27" s="849"/>
      <c r="DF27" s="849"/>
      <c r="DG27" s="849"/>
      <c r="DH27" s="849"/>
      <c r="DI27" s="849"/>
      <c r="DJ27" s="849"/>
      <c r="DK27" s="849"/>
      <c r="DL27" s="849"/>
      <c r="DM27" s="849"/>
      <c r="DN27" s="849"/>
      <c r="DO27" s="849"/>
      <c r="DP27" s="849"/>
      <c r="DQ27" s="849"/>
      <c r="DR27" s="849"/>
      <c r="DS27" s="849"/>
      <c r="DT27" s="849"/>
      <c r="DU27" s="849"/>
      <c r="DV27" s="849"/>
      <c r="DW27" s="849"/>
      <c r="DX27" s="849"/>
      <c r="DY27" s="849"/>
      <c r="DZ27" s="849"/>
      <c r="EA27" s="849"/>
      <c r="EB27" s="849"/>
      <c r="EC27" s="849"/>
      <c r="ED27" s="849"/>
      <c r="EE27" s="849"/>
      <c r="EF27" s="849"/>
      <c r="EG27" s="849"/>
      <c r="EH27" s="849"/>
      <c r="EI27" s="849"/>
      <c r="EJ27" s="849"/>
      <c r="EK27" s="849"/>
      <c r="EL27" s="849"/>
      <c r="EM27" s="849"/>
      <c r="EN27" s="849"/>
      <c r="EO27" s="849"/>
      <c r="EP27" s="849"/>
      <c r="EQ27" s="849"/>
      <c r="ER27" s="849"/>
      <c r="ES27" s="849"/>
      <c r="ET27" s="849"/>
      <c r="EU27" s="849"/>
      <c r="EV27" s="849"/>
      <c r="EW27" s="849"/>
      <c r="EX27" s="849"/>
      <c r="EY27" s="849"/>
      <c r="EZ27" s="849"/>
      <c r="FA27" s="849"/>
    </row>
    <row r="28" spans="1:157" s="850" customFormat="1" ht="17.100000000000001" customHeight="1">
      <c r="A28" s="2073"/>
      <c r="B28" s="740">
        <v>56</v>
      </c>
      <c r="C28" s="754" t="s">
        <v>216</v>
      </c>
      <c r="D28" s="755" t="s">
        <v>171</v>
      </c>
      <c r="E28" s="1812">
        <v>3600</v>
      </c>
      <c r="F28" s="744"/>
      <c r="G28" s="881"/>
      <c r="H28" s="919" t="s">
        <v>825</v>
      </c>
      <c r="I28" s="233"/>
      <c r="J28" s="745">
        <v>66</v>
      </c>
      <c r="K28" s="757" t="s">
        <v>204</v>
      </c>
      <c r="L28" s="755" t="s">
        <v>171</v>
      </c>
      <c r="M28" s="743">
        <v>5200</v>
      </c>
      <c r="N28" s="744"/>
      <c r="O28" s="881" t="s">
        <v>160</v>
      </c>
      <c r="P28" s="921" t="s">
        <v>226</v>
      </c>
      <c r="Q28" s="241"/>
      <c r="R28" s="907"/>
      <c r="S28" s="741"/>
      <c r="T28" s="845"/>
      <c r="U28" s="743"/>
      <c r="V28" s="744"/>
      <c r="W28" s="889"/>
      <c r="X28" s="908"/>
      <c r="Y28" s="849"/>
      <c r="Z28" s="2018"/>
      <c r="AA28" s="849"/>
      <c r="AB28" s="849"/>
      <c r="AC28" s="849"/>
      <c r="AD28" s="849"/>
      <c r="AE28" s="849"/>
      <c r="AF28" s="849"/>
      <c r="AG28" s="849"/>
      <c r="AH28" s="849"/>
      <c r="AI28" s="849"/>
      <c r="AJ28" s="849"/>
      <c r="AK28" s="849"/>
      <c r="AL28" s="849"/>
      <c r="AM28" s="849"/>
      <c r="AN28" s="849"/>
      <c r="AO28" s="849"/>
      <c r="AP28" s="849"/>
      <c r="AQ28" s="849"/>
      <c r="AR28" s="849"/>
      <c r="AS28" s="849"/>
      <c r="AT28" s="849"/>
      <c r="AU28" s="849"/>
      <c r="AV28" s="849"/>
      <c r="AW28" s="849"/>
      <c r="AX28" s="849"/>
      <c r="AY28" s="849"/>
      <c r="AZ28" s="849"/>
      <c r="BA28" s="849"/>
      <c r="BB28" s="849"/>
      <c r="BC28" s="849"/>
      <c r="BD28" s="849"/>
      <c r="BE28" s="849"/>
      <c r="BF28" s="849"/>
      <c r="BG28" s="849"/>
      <c r="BH28" s="849"/>
      <c r="BI28" s="849"/>
      <c r="BJ28" s="849"/>
      <c r="BK28" s="849"/>
      <c r="BL28" s="849"/>
      <c r="BM28" s="849"/>
      <c r="BN28" s="849"/>
      <c r="BO28" s="849"/>
      <c r="BP28" s="849"/>
      <c r="BQ28" s="849"/>
      <c r="BR28" s="849"/>
      <c r="BS28" s="849"/>
      <c r="BT28" s="849"/>
      <c r="BU28" s="849"/>
      <c r="BV28" s="849"/>
      <c r="BW28" s="849"/>
      <c r="BX28" s="849"/>
      <c r="BY28" s="849"/>
      <c r="BZ28" s="849"/>
      <c r="CA28" s="849"/>
      <c r="CB28" s="849"/>
      <c r="CC28" s="849"/>
      <c r="CD28" s="849"/>
      <c r="CE28" s="849"/>
      <c r="CF28" s="849"/>
      <c r="CG28" s="849"/>
      <c r="CH28" s="849"/>
      <c r="CI28" s="849"/>
      <c r="CJ28" s="849"/>
      <c r="CK28" s="849"/>
      <c r="CL28" s="849"/>
      <c r="CM28" s="849"/>
      <c r="CN28" s="849"/>
      <c r="CO28" s="849"/>
      <c r="CP28" s="849"/>
      <c r="CQ28" s="849"/>
      <c r="CR28" s="849"/>
      <c r="CS28" s="849"/>
      <c r="CT28" s="849"/>
      <c r="CU28" s="849"/>
      <c r="CV28" s="849"/>
      <c r="CW28" s="849"/>
      <c r="CX28" s="849"/>
      <c r="CY28" s="849"/>
      <c r="CZ28" s="849"/>
      <c r="DA28" s="849"/>
      <c r="DB28" s="849"/>
      <c r="DC28" s="849"/>
      <c r="DD28" s="849"/>
      <c r="DE28" s="849"/>
      <c r="DF28" s="849"/>
      <c r="DG28" s="849"/>
      <c r="DH28" s="849"/>
      <c r="DI28" s="849"/>
      <c r="DJ28" s="849"/>
      <c r="DK28" s="849"/>
      <c r="DL28" s="849"/>
      <c r="DM28" s="849"/>
      <c r="DN28" s="849"/>
      <c r="DO28" s="849"/>
      <c r="DP28" s="849"/>
      <c r="DQ28" s="849"/>
      <c r="DR28" s="849"/>
      <c r="DS28" s="849"/>
      <c r="DT28" s="849"/>
      <c r="DU28" s="849"/>
      <c r="DV28" s="849"/>
      <c r="DW28" s="849"/>
      <c r="DX28" s="849"/>
      <c r="DY28" s="849"/>
      <c r="DZ28" s="849"/>
      <c r="EA28" s="849"/>
      <c r="EB28" s="849"/>
      <c r="EC28" s="849"/>
      <c r="ED28" s="849"/>
      <c r="EE28" s="849"/>
      <c r="EF28" s="849"/>
      <c r="EG28" s="849"/>
      <c r="EH28" s="849"/>
      <c r="EI28" s="849"/>
      <c r="EJ28" s="849"/>
      <c r="EK28" s="849"/>
      <c r="EL28" s="849"/>
      <c r="EM28" s="849"/>
      <c r="EN28" s="849"/>
      <c r="EO28" s="849"/>
      <c r="EP28" s="849"/>
      <c r="EQ28" s="849"/>
      <c r="ER28" s="849"/>
      <c r="ES28" s="849"/>
      <c r="ET28" s="849"/>
      <c r="EU28" s="849"/>
      <c r="EV28" s="849"/>
      <c r="EW28" s="849"/>
      <c r="EX28" s="849"/>
      <c r="EY28" s="849"/>
      <c r="EZ28" s="849"/>
      <c r="FA28" s="849"/>
    </row>
    <row r="29" spans="1:157" s="23" customFormat="1" ht="17.100000000000001" customHeight="1" thickBot="1">
      <c r="A29" s="2073"/>
      <c r="B29" s="98">
        <v>57</v>
      </c>
      <c r="C29" s="2075" t="s">
        <v>945</v>
      </c>
      <c r="D29" s="2076"/>
      <c r="E29" s="2076"/>
      <c r="F29" s="2076"/>
      <c r="G29" s="2076"/>
      <c r="H29" s="2077"/>
      <c r="I29" s="142"/>
      <c r="J29" s="102">
        <v>67</v>
      </c>
      <c r="K29" s="232" t="s">
        <v>577</v>
      </c>
      <c r="L29" s="212" t="s">
        <v>171</v>
      </c>
      <c r="M29" s="25">
        <v>700</v>
      </c>
      <c r="N29" s="284"/>
      <c r="O29" s="136" t="s">
        <v>160</v>
      </c>
      <c r="P29" s="267" t="s">
        <v>226</v>
      </c>
      <c r="Q29" s="139"/>
      <c r="R29" s="106"/>
      <c r="S29" s="99"/>
      <c r="T29" s="105"/>
      <c r="U29" s="25"/>
      <c r="V29" s="287"/>
      <c r="W29" s="282"/>
      <c r="X29" s="267"/>
      <c r="Y29" s="3"/>
      <c r="Z29" s="2018"/>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thickBot="1">
      <c r="A30" s="2073"/>
      <c r="B30" s="1890" t="s">
        <v>870</v>
      </c>
      <c r="C30" s="1875" t="s">
        <v>217</v>
      </c>
      <c r="D30" s="1874" t="s">
        <v>171</v>
      </c>
      <c r="E30" s="1475">
        <v>6350</v>
      </c>
      <c r="F30" s="866"/>
      <c r="G30" s="1622" t="s">
        <v>160</v>
      </c>
      <c r="H30" s="1043" t="s">
        <v>246</v>
      </c>
      <c r="I30" s="142"/>
      <c r="J30" s="102">
        <v>68</v>
      </c>
      <c r="K30" s="82" t="s">
        <v>973</v>
      </c>
      <c r="L30" s="1913" t="s">
        <v>171</v>
      </c>
      <c r="M30" s="25">
        <v>2350</v>
      </c>
      <c r="N30" s="284"/>
      <c r="O30" s="282" t="s">
        <v>160</v>
      </c>
      <c r="P30" s="267" t="s">
        <v>296</v>
      </c>
      <c r="Q30" s="142"/>
      <c r="R30" s="2050" t="s">
        <v>184</v>
      </c>
      <c r="S30" s="2051"/>
      <c r="T30" s="2036">
        <f>SUM(E22:E32,M22:M31,U22:U29)</f>
        <v>69200</v>
      </c>
      <c r="U30" s="2037"/>
      <c r="V30" s="288">
        <f>SUM(F22:F32,N22:N31,V22:V29)</f>
        <v>0</v>
      </c>
      <c r="W30" s="141"/>
      <c r="X30" s="500"/>
      <c r="Y30" s="3"/>
      <c r="Z30" s="2018"/>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Top="1" thickBot="1">
      <c r="A31" s="2073"/>
      <c r="B31" s="1873"/>
      <c r="C31" s="2078" t="s">
        <v>869</v>
      </c>
      <c r="D31" s="2079"/>
      <c r="E31" s="2079"/>
      <c r="F31" s="2079"/>
      <c r="G31" s="2080"/>
      <c r="H31" s="1883"/>
      <c r="I31" s="1882"/>
      <c r="J31" s="103">
        <v>69</v>
      </c>
      <c r="K31" s="1455" t="s">
        <v>576</v>
      </c>
      <c r="L31" s="917" t="s">
        <v>171</v>
      </c>
      <c r="M31" s="26">
        <v>4350</v>
      </c>
      <c r="N31" s="285"/>
      <c r="O31" s="137" t="s">
        <v>160</v>
      </c>
      <c r="P31" s="475" t="s">
        <v>226</v>
      </c>
      <c r="Q31" s="152"/>
      <c r="R31" s="2048" t="s">
        <v>186</v>
      </c>
      <c r="S31" s="2049"/>
      <c r="T31" s="2038">
        <f>SUM(T20,T30)</f>
        <v>197350</v>
      </c>
      <c r="U31" s="2039"/>
      <c r="V31" s="288">
        <f>SUM(V20,V30)</f>
        <v>0</v>
      </c>
      <c r="W31" s="140"/>
      <c r="X31" s="505"/>
      <c r="Y31" s="3"/>
      <c r="Z31" s="2018"/>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74"/>
      <c r="B32" s="1876">
        <v>59</v>
      </c>
      <c r="C32" s="1877" t="s">
        <v>200</v>
      </c>
      <c r="D32" s="1878" t="s">
        <v>171</v>
      </c>
      <c r="E32" s="1879">
        <v>3200</v>
      </c>
      <c r="F32" s="1880"/>
      <c r="G32" s="1627" t="s">
        <v>160</v>
      </c>
      <c r="H32" s="1881" t="s">
        <v>242</v>
      </c>
      <c r="I32" s="142"/>
      <c r="J32" s="962"/>
      <c r="K32" s="506"/>
      <c r="L32" s="1868"/>
      <c r="M32" s="955"/>
      <c r="N32" s="958"/>
      <c r="O32" s="1633"/>
      <c r="P32" s="960"/>
      <c r="Q32" s="139"/>
      <c r="R32" s="1869"/>
      <c r="S32" s="1869"/>
      <c r="T32" s="1870"/>
      <c r="U32" s="1871"/>
      <c r="V32" s="1872"/>
      <c r="W32" s="139"/>
      <c r="X32" s="453"/>
      <c r="Y32" s="3"/>
      <c r="Z32" s="1867"/>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c r="A33" s="1754" t="s">
        <v>657</v>
      </c>
      <c r="B33" s="107"/>
      <c r="C33" s="85"/>
      <c r="D33" s="74"/>
      <c r="E33" s="74"/>
      <c r="F33" s="74"/>
      <c r="G33" s="74"/>
      <c r="H33" s="74"/>
      <c r="I33" s="74"/>
      <c r="J33" s="74"/>
      <c r="K33" s="74"/>
      <c r="L33" s="75"/>
      <c r="M33" s="74"/>
      <c r="N33" s="76"/>
      <c r="O33" s="76"/>
      <c r="P33" s="76"/>
      <c r="Q33" s="153"/>
      <c r="R33" s="75"/>
      <c r="S33" s="74"/>
      <c r="T33" s="74"/>
      <c r="U33" s="71"/>
      <c r="V33" s="286"/>
      <c r="W33" s="286"/>
      <c r="X33" s="286"/>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c r="A34" s="86" t="s">
        <v>389</v>
      </c>
      <c r="B34" s="107"/>
      <c r="C34" s="85"/>
      <c r="D34" s="74"/>
      <c r="E34" s="74"/>
      <c r="F34" s="74"/>
      <c r="G34" s="74"/>
      <c r="H34" s="74"/>
      <c r="I34" s="74"/>
      <c r="J34" s="74"/>
      <c r="K34" s="74"/>
      <c r="L34" s="75"/>
      <c r="M34" s="74"/>
      <c r="N34" s="76"/>
      <c r="O34" s="2047" t="s">
        <v>907</v>
      </c>
      <c r="P34" s="2047"/>
      <c r="Q34" s="2047"/>
      <c r="R34" s="2047"/>
      <c r="S34" s="2047"/>
      <c r="T34" s="2047"/>
      <c r="U34" s="2047"/>
      <c r="V34" s="1997" t="s">
        <v>597</v>
      </c>
      <c r="W34" s="1997"/>
      <c r="X34" s="1997"/>
      <c r="Y34" s="1997"/>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86" t="s">
        <v>767</v>
      </c>
      <c r="B35" s="107"/>
      <c r="C35" s="85"/>
      <c r="D35" s="74"/>
      <c r="E35" s="74"/>
      <c r="F35" s="74"/>
      <c r="G35" s="74"/>
      <c r="I35" s="74"/>
      <c r="J35" s="74"/>
      <c r="K35" s="74"/>
      <c r="L35" s="75"/>
      <c r="M35" s="74"/>
      <c r="N35" s="76"/>
      <c r="O35" s="1754" t="s">
        <v>766</v>
      </c>
      <c r="P35" s="1380"/>
      <c r="Q35" s="153"/>
      <c r="R35" s="75"/>
      <c r="S35" s="74"/>
      <c r="T35" s="74"/>
      <c r="U35" s="68"/>
      <c r="V35" s="270"/>
      <c r="W35" s="1949" t="s">
        <v>516</v>
      </c>
      <c r="X35" s="1949"/>
      <c r="Y35" s="3"/>
      <c r="Z35" s="3"/>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020" t="s">
        <v>505</v>
      </c>
      <c r="B36" s="107"/>
      <c r="C36" s="85"/>
      <c r="D36" s="74"/>
      <c r="E36" s="74"/>
      <c r="F36" s="74"/>
      <c r="G36" s="74"/>
      <c r="H36" s="74"/>
      <c r="I36" s="74"/>
      <c r="J36" s="74"/>
      <c r="K36" s="74"/>
      <c r="L36" s="75"/>
      <c r="M36" s="74"/>
      <c r="N36" s="76"/>
      <c r="O36" s="76"/>
      <c r="P36" s="76"/>
      <c r="Q36" s="76"/>
      <c r="R36" s="75"/>
      <c r="S36" s="74"/>
      <c r="T36" s="74"/>
      <c r="U36" s="72"/>
      <c r="V36" s="68"/>
      <c r="W36" s="1949" t="s">
        <v>517</v>
      </c>
      <c r="X36" s="1949"/>
      <c r="Y36" s="3"/>
      <c r="Z36" s="3"/>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1020" t="s">
        <v>506</v>
      </c>
      <c r="B37" s="77"/>
      <c r="C37" s="78"/>
      <c r="D37" s="78"/>
      <c r="E37" s="78"/>
      <c r="F37" s="78"/>
      <c r="G37" s="78"/>
      <c r="H37" s="78"/>
      <c r="I37" s="78"/>
      <c r="J37" s="78"/>
      <c r="K37" s="78"/>
      <c r="S37" s="27"/>
      <c r="T37" s="31"/>
      <c r="U37" s="73"/>
      <c r="V37" s="73"/>
      <c r="W37" s="73"/>
      <c r="X37" s="27"/>
    </row>
    <row r="38" spans="1:158" ht="14.1" customHeight="1">
      <c r="A38" s="73"/>
      <c r="B38" s="31"/>
      <c r="C38" s="27"/>
      <c r="D38" s="31"/>
      <c r="E38" s="73"/>
      <c r="F38" s="73"/>
      <c r="G38" s="73"/>
      <c r="H38" s="27"/>
      <c r="I38" s="31"/>
      <c r="J38" s="73"/>
      <c r="K38" s="73"/>
      <c r="L38" s="27"/>
      <c r="M38" s="31"/>
      <c r="N38" s="73"/>
      <c r="O38" s="73"/>
      <c r="P38" s="73"/>
      <c r="Q38" s="73"/>
      <c r="R38" s="31"/>
      <c r="S38" s="31"/>
      <c r="T38" s="81"/>
      <c r="U38" s="73"/>
      <c r="V38" s="73"/>
      <c r="W38" s="73"/>
      <c r="X38" s="31"/>
    </row>
    <row r="39" spans="1:158">
      <c r="A39" s="79"/>
      <c r="B39" s="73"/>
      <c r="C39" s="31"/>
      <c r="D39" s="31"/>
      <c r="E39" s="73"/>
      <c r="F39" s="73"/>
      <c r="G39" s="80"/>
      <c r="H39" s="31"/>
      <c r="I39" s="31"/>
      <c r="J39" s="73"/>
      <c r="K39" s="73"/>
      <c r="L39" s="31"/>
      <c r="M39" s="31"/>
      <c r="N39" s="73"/>
      <c r="O39" s="73"/>
      <c r="P39" s="73"/>
      <c r="Q39" s="73"/>
      <c r="R39" s="31"/>
      <c r="V39" s="73"/>
      <c r="W39" s="73"/>
      <c r="X39" s="31"/>
    </row>
    <row r="40" spans="1:158">
      <c r="A40" s="31"/>
      <c r="B40" s="31"/>
      <c r="C40" s="31"/>
      <c r="D40" s="81"/>
      <c r="E40" s="73"/>
      <c r="F40" s="73"/>
      <c r="S40" s="70"/>
      <c r="T40" s="70"/>
      <c r="U40" s="70"/>
      <c r="V40" s="70"/>
      <c r="W40" s="70"/>
      <c r="X40" s="70"/>
    </row>
    <row r="41" spans="1:158">
      <c r="A41" s="70"/>
      <c r="B41" s="70"/>
      <c r="C41" s="70"/>
      <c r="D41" s="70"/>
      <c r="E41" s="70"/>
      <c r="F41" s="70"/>
      <c r="G41" s="70"/>
      <c r="H41" s="70"/>
      <c r="I41" s="70"/>
      <c r="J41" s="70"/>
      <c r="K41" s="70"/>
      <c r="L41" s="70"/>
      <c r="M41" s="70"/>
      <c r="N41" s="70"/>
      <c r="O41" s="70"/>
      <c r="P41" s="70"/>
      <c r="Q41" s="70"/>
      <c r="R41" s="70"/>
      <c r="S41" s="70"/>
      <c r="T41" s="70"/>
      <c r="U41" s="70"/>
      <c r="V41" s="70"/>
      <c r="W41" s="70"/>
      <c r="X41" s="70"/>
    </row>
    <row r="42" spans="1:158">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31"/>
      <c r="T161" s="31"/>
      <c r="U161" s="31"/>
      <c r="V161" s="31"/>
      <c r="W161" s="31"/>
      <c r="X161" s="31"/>
    </row>
    <row r="162" spans="1:24">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row>
  </sheetData>
  <sheetProtection password="C536" sheet="1"/>
  <mergeCells count="55">
    <mergeCell ref="A3:B3"/>
    <mergeCell ref="G2:K3"/>
    <mergeCell ref="L6:M6"/>
    <mergeCell ref="L2:N3"/>
    <mergeCell ref="P1:R2"/>
    <mergeCell ref="A1:B1"/>
    <mergeCell ref="A4:B4"/>
    <mergeCell ref="C2:F3"/>
    <mergeCell ref="C1:D1"/>
    <mergeCell ref="A5:B5"/>
    <mergeCell ref="C19:G19"/>
    <mergeCell ref="A6:A20"/>
    <mergeCell ref="A22:A32"/>
    <mergeCell ref="D6:E6"/>
    <mergeCell ref="C16:G16"/>
    <mergeCell ref="C29:H29"/>
    <mergeCell ref="C31:G31"/>
    <mergeCell ref="L1:N1"/>
    <mergeCell ref="E1:F1"/>
    <mergeCell ref="C24:G24"/>
    <mergeCell ref="L4:M4"/>
    <mergeCell ref="L5:M5"/>
    <mergeCell ref="K12:O12"/>
    <mergeCell ref="K18:O18"/>
    <mergeCell ref="C7:H7"/>
    <mergeCell ref="C14:G14"/>
    <mergeCell ref="K9:P9"/>
    <mergeCell ref="A2:B2"/>
    <mergeCell ref="W36:X36"/>
    <mergeCell ref="T30:U30"/>
    <mergeCell ref="T31:U31"/>
    <mergeCell ref="S11:X11"/>
    <mergeCell ref="S3:U3"/>
    <mergeCell ref="T20:U20"/>
    <mergeCell ref="O34:U34"/>
    <mergeCell ref="R31:S31"/>
    <mergeCell ref="R30:S30"/>
    <mergeCell ref="S1:U2"/>
    <mergeCell ref="K24:O24"/>
    <mergeCell ref="Z4:Z31"/>
    <mergeCell ref="W5:X5"/>
    <mergeCell ref="T6:U6"/>
    <mergeCell ref="V1:X1"/>
    <mergeCell ref="V2:X3"/>
    <mergeCell ref="N5:T5"/>
    <mergeCell ref="G1:K1"/>
    <mergeCell ref="O2:O3"/>
    <mergeCell ref="W35:X35"/>
    <mergeCell ref="V34:Y34"/>
    <mergeCell ref="U5:V5"/>
    <mergeCell ref="W4:X4"/>
    <mergeCell ref="U4:V4"/>
    <mergeCell ref="N4:T4"/>
    <mergeCell ref="K27:O27"/>
    <mergeCell ref="R20:S20"/>
  </mergeCells>
  <phoneticPr fontId="3"/>
  <conditionalFormatting sqref="N7:N8 V7:V10 V21:V29 F20:F23 F17:F18 F8:F13 F15 N13:N17 N19:N23 V12:V19 N25:N26 F25:F28 N28:N32 N10:N11 F30">
    <cfRule type="expression" dxfId="95" priority="2" stopIfTrue="1">
      <formula>E7&lt;F7</formula>
    </cfRule>
  </conditionalFormatting>
  <conditionalFormatting sqref="V30:V32 V20">
    <cfRule type="expression" dxfId="94" priority="3" stopIfTrue="1">
      <formula>T20&lt;V20</formula>
    </cfRule>
  </conditionalFormatting>
  <conditionalFormatting sqref="F32">
    <cfRule type="expression" dxfId="93" priority="1" stopIfTrue="1">
      <formula>E32&lt;F32</formula>
    </cfRule>
  </conditionalFormatting>
  <dataValidations count="1">
    <dataValidation imeMode="off" allowBlank="1" showInputMessage="1" showErrorMessage="1" sqref="U22:U25"/>
  </dataValidations>
  <pageMargins left="0.59055118110236227" right="0.19685039370078741" top="0.39370078740157483" bottom="0.19685039370078741" header="0.51181102362204722" footer="0.38"/>
  <pageSetup paperSize="9" scale="89" orientation="landscape" cellComments="asDisplayed" horizontalDpi="1200" verticalDpi="1200" r:id="rId1"/>
  <headerFooter alignWithMargins="0">
    <oddHeader xml:space="preserve">&amp;R
</oddHeader>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1298"/>
  <sheetViews>
    <sheetView showZeros="0" view="pageBreakPreview" zoomScaleNormal="100" workbookViewId="0">
      <selection activeCell="D8" sqref="D8"/>
    </sheetView>
  </sheetViews>
  <sheetFormatPr defaultRowHeight="13.5"/>
  <cols>
    <col min="1" max="1" width="3.375" style="74" customWidth="1"/>
    <col min="2" max="2" width="2.75" style="74" customWidth="1"/>
    <col min="3" max="3" width="13.75" style="74" customWidth="1"/>
    <col min="4" max="4" width="1.625" style="74" customWidth="1"/>
    <col min="5" max="5" width="6.25" style="74" customWidth="1"/>
    <col min="6" max="6" width="9.125" style="74" customWidth="1"/>
    <col min="7" max="7" width="8.75" style="74" customWidth="1"/>
    <col min="8" max="8" width="5.125" style="74" customWidth="1"/>
    <col min="9" max="9" width="0.875" style="74" customWidth="1"/>
    <col min="10" max="10" width="2.75" style="74" customWidth="1"/>
    <col min="11" max="11" width="9.375" style="74" customWidth="1"/>
    <col min="12" max="12" width="1.625" style="74" customWidth="1"/>
    <col min="13" max="13" width="6.25" style="74" customWidth="1"/>
    <col min="14" max="15" width="8.75" style="74" customWidth="1"/>
    <col min="16" max="16" width="5.125" style="74" customWidth="1"/>
    <col min="17" max="17" width="0.875" style="74" customWidth="1"/>
    <col min="18" max="18" width="2.75" style="74" customWidth="1"/>
    <col min="19" max="19" width="9.375" style="74" customWidth="1"/>
    <col min="20" max="20" width="1.625" style="74" customWidth="1"/>
    <col min="21" max="21" width="6.25" style="74" customWidth="1"/>
    <col min="22" max="23" width="8.75" style="74" customWidth="1"/>
    <col min="24" max="24" width="5.125" style="3" customWidth="1"/>
    <col min="25" max="25" width="0.5" style="3" customWidth="1"/>
    <col min="26" max="26" width="2.75" style="3" customWidth="1"/>
    <col min="27" max="27" width="3.375" style="599" customWidth="1"/>
    <col min="28" max="28" width="2.75" style="599" customWidth="1"/>
    <col min="29" max="29" width="8.625" style="599" customWidth="1"/>
    <col min="30" max="30" width="1.625" style="599" customWidth="1"/>
    <col min="31" max="31" width="3" style="599" customWidth="1"/>
    <col min="32" max="33" width="9.125" style="599" customWidth="1"/>
    <col min="34" max="34" width="2.375" style="599" customWidth="1"/>
    <col min="35" max="35" width="9.25" style="599" customWidth="1"/>
    <col min="36" max="36" width="10.125" style="599" customWidth="1"/>
    <col min="37" max="37" width="8.625" style="599" customWidth="1"/>
    <col min="38" max="38" width="1.625" style="599" customWidth="1"/>
    <col min="39" max="39" width="6.25" style="599" customWidth="1"/>
    <col min="40" max="41" width="9.125" style="599" customWidth="1"/>
    <col min="42" max="42" width="5.125" style="599" customWidth="1"/>
    <col min="43" max="43" width="0.875" style="599" customWidth="1"/>
    <col min="44" max="44" width="2.75" style="599" customWidth="1"/>
    <col min="45" max="45" width="8.625" style="599" customWidth="1"/>
    <col min="46" max="46" width="1.625" style="599" customWidth="1"/>
    <col min="47" max="47" width="6.25" style="599" customWidth="1"/>
    <col min="48" max="48" width="9.125" style="599" customWidth="1"/>
    <col min="49" max="49" width="9.125" style="31" customWidth="1"/>
    <col min="50" max="50" width="5.125" style="31" customWidth="1"/>
    <col min="51" max="51" width="0.5" style="7" customWidth="1"/>
    <col min="52" max="52" width="2.625" style="7" customWidth="1"/>
    <col min="53" max="16384" width="9" style="3"/>
  </cols>
  <sheetData>
    <row r="1" spans="1:66" ht="18" customHeight="1" thickTop="1">
      <c r="A1" s="2174" t="str">
        <f>市内河北!A1</f>
        <v>2022年</v>
      </c>
      <c r="B1" s="2174"/>
      <c r="C1" s="2172" t="s">
        <v>319</v>
      </c>
      <c r="D1" s="2173"/>
      <c r="E1" s="2178">
        <f>市内河北!E1</f>
        <v>0</v>
      </c>
      <c r="F1" s="2179"/>
      <c r="G1" s="2193" t="s">
        <v>38</v>
      </c>
      <c r="H1" s="2173"/>
      <c r="I1" s="2173"/>
      <c r="J1" s="2194"/>
      <c r="K1" s="2102" t="s">
        <v>162</v>
      </c>
      <c r="L1" s="2103"/>
      <c r="M1" s="2104"/>
      <c r="N1" s="1093" t="s">
        <v>40</v>
      </c>
      <c r="O1" s="1070" t="s">
        <v>218</v>
      </c>
      <c r="P1" s="2187">
        <f>市内河北!S1</f>
        <v>0</v>
      </c>
      <c r="Q1" s="2187"/>
      <c r="R1" s="2187"/>
      <c r="S1" s="2188"/>
      <c r="T1" s="1092" t="s">
        <v>410</v>
      </c>
      <c r="U1" s="1091"/>
      <c r="V1" s="1091"/>
      <c r="W1" s="1091"/>
      <c r="X1" s="1094"/>
      <c r="Y1" s="1095"/>
      <c r="Z1" s="1096"/>
      <c r="AA1" s="2196"/>
      <c r="AB1" s="2196"/>
      <c r="AC1" s="2206"/>
      <c r="AD1" s="2206"/>
      <c r="AE1" s="2209"/>
      <c r="AF1" s="2209"/>
      <c r="AG1" s="2210"/>
      <c r="AH1" s="2210"/>
      <c r="AI1" s="2210"/>
      <c r="AJ1" s="2210"/>
      <c r="AK1" s="2210"/>
      <c r="AL1" s="2210"/>
      <c r="AM1" s="2210"/>
      <c r="AN1" s="2210"/>
      <c r="AO1" s="560"/>
      <c r="AP1" s="2210"/>
      <c r="AQ1" s="2210"/>
      <c r="AR1" s="2205"/>
      <c r="AS1" s="2205"/>
      <c r="AT1" s="2205"/>
      <c r="AU1" s="2094"/>
      <c r="AV1" s="2094"/>
      <c r="AW1" s="2094"/>
      <c r="AX1" s="2094"/>
      <c r="AY1" s="29"/>
      <c r="AZ1" s="29"/>
    </row>
    <row r="2" spans="1:66" s="23" customFormat="1" ht="16.5" customHeight="1">
      <c r="A2" s="2185">
        <f>市内河北!A2</f>
        <v>44682</v>
      </c>
      <c r="B2" s="2186"/>
      <c r="C2" s="1959">
        <f>市内河北!C2</f>
        <v>0</v>
      </c>
      <c r="D2" s="1976"/>
      <c r="E2" s="1976"/>
      <c r="F2" s="1977"/>
      <c r="G2" s="1975">
        <f>市内河北!G2</f>
        <v>0</v>
      </c>
      <c r="H2" s="1976"/>
      <c r="I2" s="1976"/>
      <c r="J2" s="1977"/>
      <c r="K2" s="1975">
        <f>市内河北!L2</f>
        <v>0</v>
      </c>
      <c r="L2" s="1976"/>
      <c r="M2" s="1977"/>
      <c r="N2" s="2159">
        <f>市内河北!O2</f>
        <v>0</v>
      </c>
      <c r="O2" s="1097"/>
      <c r="P2" s="2189"/>
      <c r="Q2" s="2189"/>
      <c r="R2" s="2189"/>
      <c r="S2" s="2190"/>
      <c r="T2" s="2164">
        <f>市内河北!V2</f>
        <v>0</v>
      </c>
      <c r="U2" s="2165"/>
      <c r="V2" s="2165"/>
      <c r="W2" s="2165"/>
      <c r="X2" s="2166"/>
      <c r="Y2" s="1098"/>
      <c r="Z2" s="1099" t="s">
        <v>133</v>
      </c>
      <c r="AA2" s="561"/>
      <c r="AB2" s="562"/>
      <c r="AC2" s="2198"/>
      <c r="AD2" s="2198"/>
      <c r="AE2" s="2198"/>
      <c r="AF2" s="2198"/>
      <c r="AG2" s="2198"/>
      <c r="AH2" s="2198"/>
      <c r="AI2" s="2198"/>
      <c r="AJ2" s="2198"/>
      <c r="AK2" s="2198"/>
      <c r="AL2" s="2198"/>
      <c r="AM2" s="2198"/>
      <c r="AN2" s="2198"/>
      <c r="AO2" s="2207"/>
      <c r="AP2" s="2210"/>
      <c r="AQ2" s="2210"/>
      <c r="AR2" s="2205"/>
      <c r="AS2" s="2205"/>
      <c r="AT2" s="2205"/>
      <c r="AU2" s="2213"/>
      <c r="AV2" s="2213"/>
      <c r="AW2" s="2213"/>
      <c r="AX2" s="2213"/>
      <c r="AY2" s="22"/>
      <c r="AZ2" s="2"/>
      <c r="BA2" s="3"/>
      <c r="BB2" s="3"/>
      <c r="BC2" s="3"/>
      <c r="BD2" s="3"/>
      <c r="BE2" s="3"/>
      <c r="BF2" s="3"/>
      <c r="BG2" s="3"/>
      <c r="BH2" s="3"/>
      <c r="BI2" s="3"/>
      <c r="BJ2" s="3"/>
      <c r="BK2" s="3"/>
      <c r="BL2" s="3"/>
      <c r="BM2" s="3"/>
      <c r="BN2" s="3"/>
    </row>
    <row r="3" spans="1:66" s="23" customFormat="1" ht="20.25" customHeight="1">
      <c r="A3" s="2170" t="s">
        <v>219</v>
      </c>
      <c r="B3" s="2170"/>
      <c r="C3" s="2125"/>
      <c r="D3" s="2126"/>
      <c r="E3" s="2126"/>
      <c r="F3" s="2127"/>
      <c r="G3" s="2158"/>
      <c r="H3" s="2126"/>
      <c r="I3" s="2126"/>
      <c r="J3" s="2127"/>
      <c r="K3" s="2158"/>
      <c r="L3" s="2126"/>
      <c r="M3" s="2127"/>
      <c r="N3" s="2160"/>
      <c r="O3" s="1100" t="s">
        <v>148</v>
      </c>
      <c r="P3" s="1101"/>
      <c r="Q3" s="2183">
        <f>SUM(F32,N32,V32)</f>
        <v>0</v>
      </c>
      <c r="R3" s="2183"/>
      <c r="S3" s="2184"/>
      <c r="T3" s="2167"/>
      <c r="U3" s="2168"/>
      <c r="V3" s="2168"/>
      <c r="W3" s="2168"/>
      <c r="X3" s="2169"/>
      <c r="Y3" s="1098"/>
      <c r="Z3" s="1098"/>
      <c r="AA3" s="2197"/>
      <c r="AB3" s="2197"/>
      <c r="AC3" s="2198"/>
      <c r="AD3" s="2198"/>
      <c r="AE3" s="2198"/>
      <c r="AF3" s="2198"/>
      <c r="AG3" s="2198"/>
      <c r="AH3" s="2198"/>
      <c r="AI3" s="2198"/>
      <c r="AJ3" s="2198"/>
      <c r="AK3" s="2198"/>
      <c r="AL3" s="2198"/>
      <c r="AM3" s="2198"/>
      <c r="AN3" s="2198"/>
      <c r="AO3" s="2207"/>
      <c r="AP3" s="2210"/>
      <c r="AQ3" s="2210"/>
      <c r="AR3" s="564"/>
      <c r="AS3" s="2208"/>
      <c r="AT3" s="2208"/>
      <c r="AU3" s="2213"/>
      <c r="AV3" s="2213"/>
      <c r="AW3" s="2213"/>
      <c r="AX3" s="2213"/>
      <c r="AY3" s="22"/>
      <c r="AZ3" s="22"/>
      <c r="BA3" s="3"/>
      <c r="BB3" s="3"/>
      <c r="BC3" s="3"/>
      <c r="BD3" s="3"/>
      <c r="BE3" s="3"/>
      <c r="BF3" s="3"/>
      <c r="BG3" s="3"/>
      <c r="BH3" s="3"/>
      <c r="BI3" s="3"/>
      <c r="BJ3" s="3"/>
      <c r="BK3" s="3"/>
      <c r="BL3" s="3"/>
      <c r="BM3" s="3"/>
      <c r="BN3" s="3"/>
    </row>
    <row r="4" spans="1:66" s="23" customFormat="1" ht="18" customHeight="1">
      <c r="A4" s="2120" t="s">
        <v>363</v>
      </c>
      <c r="B4" s="2120"/>
      <c r="C4" s="320" t="s">
        <v>449</v>
      </c>
      <c r="D4" s="1102"/>
      <c r="E4" s="1102"/>
      <c r="F4" s="1102"/>
      <c r="G4" s="1102"/>
      <c r="H4" s="1102"/>
      <c r="I4" s="1102"/>
      <c r="J4" s="1103"/>
      <c r="K4" s="2121" t="s">
        <v>589</v>
      </c>
      <c r="L4" s="2122"/>
      <c r="M4" s="2224">
        <f>市内河北!$N$4</f>
        <v>0</v>
      </c>
      <c r="N4" s="2224"/>
      <c r="O4" s="2224"/>
      <c r="P4" s="2224"/>
      <c r="Q4" s="2224"/>
      <c r="R4" s="2224"/>
      <c r="S4" s="2225"/>
      <c r="T4" s="2230" t="s">
        <v>163</v>
      </c>
      <c r="U4" s="2231"/>
      <c r="V4" s="2221" t="s">
        <v>43</v>
      </c>
      <c r="W4" s="2222"/>
      <c r="X4" s="2223"/>
      <c r="Y4" s="1098"/>
      <c r="Z4" s="1098"/>
      <c r="AA4" s="2227"/>
      <c r="AB4" s="2227"/>
      <c r="AC4" s="566"/>
      <c r="AD4" s="567"/>
      <c r="AE4" s="567"/>
      <c r="AF4" s="567"/>
      <c r="AG4" s="567"/>
      <c r="AH4" s="567"/>
      <c r="AI4" s="567"/>
      <c r="AJ4" s="567"/>
      <c r="AK4" s="567"/>
      <c r="AL4" s="2214"/>
      <c r="AM4" s="2214"/>
      <c r="AN4" s="2212"/>
      <c r="AO4" s="2212"/>
      <c r="AP4" s="2212"/>
      <c r="AQ4" s="2212"/>
      <c r="AR4" s="2212"/>
      <c r="AS4" s="2212"/>
      <c r="AT4" s="2212"/>
      <c r="AU4" s="2210"/>
      <c r="AV4" s="2210"/>
      <c r="AW4" s="2211"/>
      <c r="AX4" s="2211"/>
      <c r="AY4" s="22"/>
      <c r="AZ4" s="22"/>
      <c r="BA4" s="3"/>
      <c r="BB4" s="3"/>
      <c r="BC4" s="3"/>
      <c r="BD4" s="3"/>
      <c r="BE4" s="3"/>
      <c r="BF4" s="3"/>
      <c r="BG4" s="3"/>
      <c r="BH4" s="3"/>
      <c r="BI4" s="3"/>
      <c r="BJ4" s="3"/>
      <c r="BK4" s="3"/>
      <c r="BL4" s="3"/>
      <c r="BM4" s="3"/>
      <c r="BN4" s="3"/>
    </row>
    <row r="5" spans="1:66" s="23" customFormat="1" ht="18" customHeight="1" thickBot="1">
      <c r="A5" s="1104"/>
      <c r="B5" s="1104"/>
      <c r="C5" s="1087" t="s">
        <v>408</v>
      </c>
      <c r="D5" s="1105"/>
      <c r="E5" s="1105"/>
      <c r="F5" s="2199" t="s">
        <v>588</v>
      </c>
      <c r="G5" s="2199"/>
      <c r="H5" s="1105"/>
      <c r="I5" s="1105"/>
      <c r="J5" s="1106"/>
      <c r="K5" s="2129" t="s">
        <v>590</v>
      </c>
      <c r="L5" s="2130"/>
      <c r="M5" s="2216">
        <f>市内河北!$N$5</f>
        <v>0</v>
      </c>
      <c r="N5" s="2216"/>
      <c r="O5" s="2216"/>
      <c r="P5" s="2216"/>
      <c r="Q5" s="2216"/>
      <c r="R5" s="2216"/>
      <c r="S5" s="2217"/>
      <c r="T5" s="2229">
        <f>市内河北!U5</f>
        <v>0</v>
      </c>
      <c r="U5" s="2149"/>
      <c r="V5" s="2218">
        <f>市内河北!W5</f>
        <v>0</v>
      </c>
      <c r="W5" s="2219"/>
      <c r="X5" s="2220"/>
      <c r="Y5" s="1098"/>
      <c r="Z5" s="1098"/>
      <c r="AA5" s="568"/>
      <c r="AB5" s="568"/>
      <c r="AC5" s="566"/>
      <c r="AD5" s="567"/>
      <c r="AE5" s="567"/>
      <c r="AF5" s="567"/>
      <c r="AG5" s="567"/>
      <c r="AH5" s="567"/>
      <c r="AI5" s="567"/>
      <c r="AJ5" s="567"/>
      <c r="AK5" s="567"/>
      <c r="AL5" s="2214"/>
      <c r="AM5" s="2214"/>
      <c r="AN5" s="2204"/>
      <c r="AO5" s="2204"/>
      <c r="AP5" s="2204"/>
      <c r="AQ5" s="2204"/>
      <c r="AR5" s="2204"/>
      <c r="AS5" s="2204"/>
      <c r="AT5" s="2204"/>
      <c r="AU5" s="2226"/>
      <c r="AV5" s="2226"/>
      <c r="AW5" s="2203"/>
      <c r="AX5" s="2203"/>
      <c r="AY5" s="22"/>
      <c r="AZ5" s="22"/>
      <c r="BA5" s="3"/>
      <c r="BB5" s="3"/>
      <c r="BC5" s="3"/>
      <c r="BD5" s="3"/>
      <c r="BE5" s="3"/>
      <c r="BF5" s="3"/>
      <c r="BG5" s="3"/>
      <c r="BH5" s="3"/>
      <c r="BI5" s="3"/>
      <c r="BJ5" s="3"/>
      <c r="BK5" s="3"/>
      <c r="BL5" s="3"/>
      <c r="BM5" s="3"/>
      <c r="BN5" s="3"/>
    </row>
    <row r="6" spans="1:66" s="23" customFormat="1" ht="16.5" customHeight="1" thickTop="1" thickBot="1">
      <c r="A6" s="2138" t="s">
        <v>220</v>
      </c>
      <c r="B6" s="2141" t="s">
        <v>221</v>
      </c>
      <c r="C6" s="2117"/>
      <c r="D6" s="2117"/>
      <c r="E6" s="2117"/>
      <c r="F6" s="2118"/>
      <c r="G6" s="2117"/>
      <c r="H6" s="2119"/>
      <c r="I6" s="1108"/>
      <c r="J6" s="1109" t="s">
        <v>222</v>
      </c>
      <c r="K6" s="1110"/>
      <c r="L6" s="1110"/>
      <c r="M6" s="1110"/>
      <c r="N6" s="1111"/>
      <c r="O6" s="1110"/>
      <c r="P6" s="1112"/>
      <c r="Q6" s="1108"/>
      <c r="R6" s="2116" t="s">
        <v>223</v>
      </c>
      <c r="S6" s="2117"/>
      <c r="T6" s="2117"/>
      <c r="U6" s="2117"/>
      <c r="V6" s="2118"/>
      <c r="W6" s="2117"/>
      <c r="X6" s="2119"/>
      <c r="Y6" s="1107"/>
      <c r="Z6" s="1113"/>
      <c r="AA6" s="2228"/>
      <c r="AB6" s="2215"/>
      <c r="AC6" s="2215"/>
      <c r="AD6" s="2215"/>
      <c r="AE6" s="2215"/>
      <c r="AF6" s="2215"/>
      <c r="AG6" s="2215"/>
      <c r="AH6" s="2215"/>
      <c r="AI6" s="569"/>
      <c r="AJ6" s="2215"/>
      <c r="AK6" s="2215"/>
      <c r="AL6" s="2215"/>
      <c r="AM6" s="2215"/>
      <c r="AN6" s="2215"/>
      <c r="AO6" s="2215"/>
      <c r="AP6" s="2215"/>
      <c r="AQ6" s="570"/>
      <c r="AR6" s="570"/>
      <c r="AS6" s="570"/>
      <c r="AT6" s="570"/>
      <c r="AU6" s="570"/>
      <c r="AV6" s="570"/>
      <c r="AW6" s="7"/>
      <c r="AX6" s="7"/>
      <c r="AY6" s="7"/>
      <c r="AZ6" s="7"/>
      <c r="BA6" s="3"/>
      <c r="BB6" s="3"/>
      <c r="BC6" s="3"/>
      <c r="BD6" s="3"/>
      <c r="BE6" s="3"/>
      <c r="BF6" s="3"/>
    </row>
    <row r="7" spans="1:66" s="23" customFormat="1" ht="16.5" customHeight="1" thickTop="1">
      <c r="A7" s="2139"/>
      <c r="B7" s="1114" t="s">
        <v>187</v>
      </c>
      <c r="C7" s="1115" t="s">
        <v>166</v>
      </c>
      <c r="D7" s="2128" t="s">
        <v>167</v>
      </c>
      <c r="E7" s="2128"/>
      <c r="F7" s="1116" t="s">
        <v>168</v>
      </c>
      <c r="G7" s="164"/>
      <c r="H7" s="1117" t="s">
        <v>169</v>
      </c>
      <c r="I7" s="191"/>
      <c r="J7" s="1118" t="s">
        <v>170</v>
      </c>
      <c r="K7" s="1119" t="s">
        <v>166</v>
      </c>
      <c r="L7" s="2240" t="s">
        <v>167</v>
      </c>
      <c r="M7" s="2241"/>
      <c r="N7" s="1116" t="s">
        <v>168</v>
      </c>
      <c r="O7" s="161"/>
      <c r="P7" s="1121" t="s">
        <v>169</v>
      </c>
      <c r="Q7" s="191"/>
      <c r="R7" s="1122" t="s">
        <v>297</v>
      </c>
      <c r="S7" s="1119" t="s">
        <v>166</v>
      </c>
      <c r="T7" s="2128" t="s">
        <v>167</v>
      </c>
      <c r="U7" s="2128"/>
      <c r="V7" s="1116" t="s">
        <v>168</v>
      </c>
      <c r="W7" s="164"/>
      <c r="X7" s="1117" t="s">
        <v>169</v>
      </c>
      <c r="Y7" s="145"/>
      <c r="Z7" s="2151" t="s">
        <v>362</v>
      </c>
      <c r="AA7" s="2228"/>
      <c r="AB7" s="571"/>
      <c r="AC7" s="572"/>
      <c r="AD7" s="2239"/>
      <c r="AE7" s="2239"/>
      <c r="AF7" s="573"/>
      <c r="AG7" s="574"/>
      <c r="AH7" s="572"/>
      <c r="AI7" s="575"/>
      <c r="AJ7" s="571"/>
      <c r="AK7" s="572"/>
      <c r="AL7" s="2239"/>
      <c r="AM7" s="2239"/>
      <c r="AN7" s="573"/>
      <c r="AO7" s="574"/>
      <c r="AP7" s="563"/>
      <c r="AQ7" s="570"/>
      <c r="AR7" s="576"/>
      <c r="AS7" s="570"/>
      <c r="AT7" s="570"/>
      <c r="AU7" s="570"/>
      <c r="AV7" s="570"/>
      <c r="AW7" s="7"/>
      <c r="AX7" s="7"/>
      <c r="AY7" s="7"/>
      <c r="AZ7" s="2237"/>
      <c r="BA7" s="3"/>
      <c r="BB7" s="3"/>
      <c r="BC7" s="3"/>
      <c r="BD7" s="3"/>
      <c r="BE7" s="3"/>
      <c r="BF7" s="3"/>
    </row>
    <row r="8" spans="1:66" s="23" customFormat="1" ht="16.5" customHeight="1">
      <c r="A8" s="2139"/>
      <c r="B8" s="1123">
        <v>1</v>
      </c>
      <c r="C8" s="1124" t="s">
        <v>856</v>
      </c>
      <c r="D8" s="1145" t="s">
        <v>171</v>
      </c>
      <c r="E8" s="1813">
        <v>6300</v>
      </c>
      <c r="F8" s="283"/>
      <c r="G8" s="165" t="s">
        <v>160</v>
      </c>
      <c r="H8" s="1866" t="s">
        <v>854</v>
      </c>
      <c r="I8" s="1126"/>
      <c r="J8" s="1127">
        <v>1</v>
      </c>
      <c r="K8" s="1128" t="s">
        <v>225</v>
      </c>
      <c r="L8" s="1129"/>
      <c r="M8" s="1130">
        <v>1750</v>
      </c>
      <c r="N8" s="290"/>
      <c r="O8" s="162" t="s">
        <v>160</v>
      </c>
      <c r="P8" s="1131" t="s">
        <v>229</v>
      </c>
      <c r="Q8" s="1132"/>
      <c r="R8" s="1133">
        <v>1</v>
      </c>
      <c r="S8" s="1124" t="s">
        <v>155</v>
      </c>
      <c r="T8" s="1616" t="s">
        <v>571</v>
      </c>
      <c r="U8" s="1125">
        <v>2450</v>
      </c>
      <c r="V8" s="283"/>
      <c r="W8" s="165" t="s">
        <v>160</v>
      </c>
      <c r="X8" s="1134" t="s">
        <v>240</v>
      </c>
      <c r="Y8" s="293"/>
      <c r="Z8" s="2151"/>
      <c r="AA8" s="2228"/>
      <c r="AB8" s="572"/>
      <c r="AC8" s="577"/>
      <c r="AD8" s="572"/>
      <c r="AE8" s="578"/>
      <c r="AF8" s="579"/>
      <c r="AG8" s="580"/>
      <c r="AH8" s="581"/>
      <c r="AI8" s="237"/>
      <c r="AJ8" s="572"/>
      <c r="AK8" s="577"/>
      <c r="AL8" s="582"/>
      <c r="AM8" s="578"/>
      <c r="AN8" s="579"/>
      <c r="AO8" s="580"/>
      <c r="AP8" s="581"/>
      <c r="AQ8" s="570"/>
      <c r="AR8" s="576"/>
      <c r="AS8" s="570"/>
      <c r="AT8" s="570"/>
      <c r="AU8" s="570"/>
      <c r="AV8" s="570"/>
      <c r="AW8" s="7"/>
      <c r="AX8" s="7"/>
      <c r="AY8" s="7"/>
      <c r="AZ8" s="2237"/>
      <c r="BA8" s="3"/>
      <c r="BB8" s="3"/>
      <c r="BC8" s="3"/>
      <c r="BD8" s="3"/>
      <c r="BE8" s="3"/>
      <c r="BF8" s="3"/>
    </row>
    <row r="9" spans="1:66" s="850" customFormat="1" ht="16.5" customHeight="1">
      <c r="A9" s="2139"/>
      <c r="B9" s="756">
        <v>2</v>
      </c>
      <c r="C9" s="1815" t="s">
        <v>820</v>
      </c>
      <c r="D9" s="1145" t="s">
        <v>171</v>
      </c>
      <c r="E9" s="1814">
        <v>3000</v>
      </c>
      <c r="F9" s="744"/>
      <c r="G9" s="848" t="s">
        <v>160</v>
      </c>
      <c r="H9" s="1137" t="s">
        <v>226</v>
      </c>
      <c r="I9" s="1138"/>
      <c r="J9" s="1139">
        <v>2</v>
      </c>
      <c r="K9" s="864" t="s">
        <v>582</v>
      </c>
      <c r="L9" s="927"/>
      <c r="M9" s="1136">
        <v>1500</v>
      </c>
      <c r="N9" s="851"/>
      <c r="O9" s="848" t="s">
        <v>160</v>
      </c>
      <c r="P9" s="1142" t="s">
        <v>226</v>
      </c>
      <c r="Q9" s="1143"/>
      <c r="R9" s="854">
        <v>2</v>
      </c>
      <c r="S9" s="864" t="s">
        <v>232</v>
      </c>
      <c r="T9" s="1616" t="s">
        <v>571</v>
      </c>
      <c r="U9" s="1136">
        <v>1350</v>
      </c>
      <c r="V9" s="744"/>
      <c r="W9" s="848" t="s">
        <v>160</v>
      </c>
      <c r="X9" s="1144" t="s">
        <v>226</v>
      </c>
      <c r="Y9" s="591"/>
      <c r="Z9" s="2151"/>
      <c r="AA9" s="2228"/>
      <c r="AB9" s="583"/>
      <c r="AC9" s="584"/>
      <c r="AD9" s="585"/>
      <c r="AE9" s="578"/>
      <c r="AF9" s="579"/>
      <c r="AG9" s="236"/>
      <c r="AH9" s="581"/>
      <c r="AI9" s="586"/>
      <c r="AJ9" s="572"/>
      <c r="AK9" s="235"/>
      <c r="AL9" s="587"/>
      <c r="AM9" s="588"/>
      <c r="AN9" s="579"/>
      <c r="AO9" s="236"/>
      <c r="AP9" s="581"/>
      <c r="AQ9" s="570"/>
      <c r="AR9" s="576"/>
      <c r="AS9" s="570"/>
      <c r="AT9" s="570"/>
      <c r="AU9" s="570"/>
      <c r="AV9" s="570"/>
      <c r="AW9" s="570"/>
      <c r="AX9" s="570"/>
      <c r="AY9" s="570"/>
      <c r="AZ9" s="2237"/>
      <c r="BA9" s="849"/>
      <c r="BB9" s="849"/>
      <c r="BC9" s="849"/>
      <c r="BD9" s="849"/>
      <c r="BE9" s="849"/>
      <c r="BF9" s="849"/>
    </row>
    <row r="10" spans="1:66" s="850" customFormat="1" ht="16.5" customHeight="1">
      <c r="A10" s="2139"/>
      <c r="B10" s="756">
        <v>3</v>
      </c>
      <c r="C10" s="864" t="s">
        <v>239</v>
      </c>
      <c r="D10" s="1145" t="s">
        <v>171</v>
      </c>
      <c r="E10" s="1136">
        <v>1300</v>
      </c>
      <c r="F10" s="744"/>
      <c r="G10" s="848" t="s">
        <v>160</v>
      </c>
      <c r="H10" s="1137" t="s">
        <v>226</v>
      </c>
      <c r="I10" s="1138"/>
      <c r="J10" s="1139">
        <v>3</v>
      </c>
      <c r="K10" s="1146" t="s">
        <v>316</v>
      </c>
      <c r="L10" s="927"/>
      <c r="M10" s="1136">
        <v>1400</v>
      </c>
      <c r="N10" s="851"/>
      <c r="O10" s="852"/>
      <c r="P10" s="1142" t="s">
        <v>240</v>
      </c>
      <c r="Q10" s="1143"/>
      <c r="R10" s="854">
        <v>3</v>
      </c>
      <c r="S10" s="1610" t="s">
        <v>670</v>
      </c>
      <c r="T10" s="1135"/>
      <c r="U10" s="1136">
        <v>850</v>
      </c>
      <c r="V10" s="744"/>
      <c r="W10" s="848"/>
      <c r="X10" s="1137" t="s">
        <v>242</v>
      </c>
      <c r="Y10" s="591"/>
      <c r="Z10" s="2151"/>
      <c r="AA10" s="2228"/>
      <c r="AB10" s="583"/>
      <c r="AC10" s="584"/>
      <c r="AD10" s="585"/>
      <c r="AE10" s="578"/>
      <c r="AF10" s="579"/>
      <c r="AG10" s="236"/>
      <c r="AH10" s="581"/>
      <c r="AI10" s="586"/>
      <c r="AJ10" s="572"/>
      <c r="AK10" s="235"/>
      <c r="AL10" s="587"/>
      <c r="AM10" s="588"/>
      <c r="AN10" s="579"/>
      <c r="AO10" s="236"/>
      <c r="AP10" s="581"/>
      <c r="AQ10" s="570"/>
      <c r="AR10" s="576"/>
      <c r="AS10" s="570"/>
      <c r="AT10" s="570"/>
      <c r="AU10" s="570"/>
      <c r="AV10" s="570"/>
      <c r="AW10" s="570"/>
      <c r="AX10" s="570"/>
      <c r="AY10" s="570"/>
      <c r="AZ10" s="2237"/>
      <c r="BA10" s="849"/>
      <c r="BB10" s="849"/>
      <c r="BC10" s="849"/>
      <c r="BD10" s="849"/>
      <c r="BE10" s="849"/>
      <c r="BF10" s="849"/>
    </row>
    <row r="11" spans="1:66" s="850" customFormat="1" ht="16.5" customHeight="1">
      <c r="A11" s="2139"/>
      <c r="B11" s="756">
        <v>4</v>
      </c>
      <c r="C11" s="2200" t="s">
        <v>821</v>
      </c>
      <c r="D11" s="2201"/>
      <c r="E11" s="2201"/>
      <c r="F11" s="2201"/>
      <c r="G11" s="2201"/>
      <c r="H11" s="2202"/>
      <c r="I11" s="1138"/>
      <c r="J11" s="1139">
        <v>4</v>
      </c>
      <c r="K11" s="1146" t="s">
        <v>454</v>
      </c>
      <c r="L11" s="927"/>
      <c r="M11" s="1136">
        <v>1350</v>
      </c>
      <c r="N11" s="851"/>
      <c r="O11" s="848" t="s">
        <v>160</v>
      </c>
      <c r="P11" s="1142" t="s">
        <v>242</v>
      </c>
      <c r="Q11" s="1143"/>
      <c r="R11" s="854">
        <v>4</v>
      </c>
      <c r="S11" s="864" t="s">
        <v>771</v>
      </c>
      <c r="T11" s="1616" t="s">
        <v>571</v>
      </c>
      <c r="U11" s="1136">
        <v>2070</v>
      </c>
      <c r="V11" s="744"/>
      <c r="W11" s="848" t="s">
        <v>160</v>
      </c>
      <c r="X11" s="1150" t="s">
        <v>244</v>
      </c>
      <c r="Y11" s="591"/>
      <c r="Z11" s="2151"/>
      <c r="AA11" s="2228"/>
      <c r="AB11" s="583"/>
      <c r="AC11" s="584"/>
      <c r="AD11" s="585"/>
      <c r="AE11" s="578"/>
      <c r="AF11" s="579"/>
      <c r="AG11" s="236"/>
      <c r="AH11" s="581"/>
      <c r="AI11" s="586"/>
      <c r="AJ11" s="572"/>
      <c r="AK11" s="577"/>
      <c r="AL11" s="582"/>
      <c r="AM11" s="578"/>
      <c r="AN11" s="579"/>
      <c r="AO11" s="236"/>
      <c r="AP11" s="581"/>
      <c r="AQ11" s="570"/>
      <c r="AR11" s="576"/>
      <c r="AS11" s="570"/>
      <c r="AT11" s="570"/>
      <c r="AU11" s="570"/>
      <c r="AV11" s="570"/>
      <c r="AW11" s="570"/>
      <c r="AX11" s="570"/>
      <c r="AY11" s="570"/>
      <c r="AZ11" s="2237"/>
      <c r="BA11" s="849"/>
      <c r="BB11" s="849"/>
      <c r="BC11" s="849"/>
      <c r="BD11" s="849"/>
      <c r="BE11" s="849"/>
      <c r="BF11" s="849"/>
    </row>
    <row r="12" spans="1:66" s="850" customFormat="1" ht="16.5" customHeight="1">
      <c r="A12" s="2139"/>
      <c r="B12" s="756">
        <v>5</v>
      </c>
      <c r="C12" s="2232" t="s">
        <v>855</v>
      </c>
      <c r="D12" s="2233"/>
      <c r="E12" s="2233"/>
      <c r="F12" s="2233"/>
      <c r="G12" s="2233"/>
      <c r="H12" s="2234"/>
      <c r="I12" s="1138"/>
      <c r="J12" s="1139">
        <v>5</v>
      </c>
      <c r="K12" s="864" t="s">
        <v>247</v>
      </c>
      <c r="L12" s="1151"/>
      <c r="M12" s="1136">
        <v>1200</v>
      </c>
      <c r="N12" s="851"/>
      <c r="O12" s="848" t="s">
        <v>160</v>
      </c>
      <c r="P12" s="1142" t="s">
        <v>226</v>
      </c>
      <c r="Q12" s="1143"/>
      <c r="R12" s="854">
        <v>5</v>
      </c>
      <c r="S12" s="864" t="s">
        <v>230</v>
      </c>
      <c r="T12" s="1135"/>
      <c r="U12" s="1136">
        <v>1430</v>
      </c>
      <c r="V12" s="744"/>
      <c r="W12" s="848" t="s">
        <v>160</v>
      </c>
      <c r="X12" s="1144" t="s">
        <v>241</v>
      </c>
      <c r="Y12" s="592"/>
      <c r="Z12" s="2151"/>
      <c r="AA12" s="2228"/>
      <c r="AB12" s="583"/>
      <c r="AC12" s="584"/>
      <c r="AD12" s="585"/>
      <c r="AE12" s="578"/>
      <c r="AF12" s="579"/>
      <c r="AG12" s="236"/>
      <c r="AH12" s="565"/>
      <c r="AI12" s="586"/>
      <c r="AJ12" s="572"/>
      <c r="AK12" s="577"/>
      <c r="AL12" s="587"/>
      <c r="AM12" s="578"/>
      <c r="AN12" s="579"/>
      <c r="AO12" s="236"/>
      <c r="AP12" s="581"/>
      <c r="AQ12" s="570"/>
      <c r="AR12" s="576"/>
      <c r="AS12" s="570"/>
      <c r="AT12" s="570"/>
      <c r="AU12" s="570"/>
      <c r="AV12" s="570"/>
      <c r="AW12" s="570"/>
      <c r="AX12" s="570"/>
      <c r="AY12" s="570"/>
      <c r="AZ12" s="2237"/>
      <c r="BA12" s="849"/>
      <c r="BB12" s="849"/>
      <c r="BC12" s="849"/>
      <c r="BD12" s="849"/>
      <c r="BE12" s="849"/>
      <c r="BF12" s="849"/>
    </row>
    <row r="13" spans="1:66" s="850" customFormat="1" ht="16.5" customHeight="1">
      <c r="A13" s="2139"/>
      <c r="B13" s="756"/>
      <c r="C13" s="2180" t="s">
        <v>734</v>
      </c>
      <c r="D13" s="2181"/>
      <c r="E13" s="2181"/>
      <c r="F13" s="2181"/>
      <c r="G13" s="2182"/>
      <c r="H13" s="1137"/>
      <c r="I13" s="1148"/>
      <c r="J13" s="1139">
        <v>6</v>
      </c>
      <c r="K13" s="2180" t="s">
        <v>818</v>
      </c>
      <c r="L13" s="2181"/>
      <c r="M13" s="2181"/>
      <c r="N13" s="2181"/>
      <c r="O13" s="2181"/>
      <c r="P13" s="2236"/>
      <c r="Q13" s="1143"/>
      <c r="R13" s="854"/>
      <c r="S13" s="864"/>
      <c r="T13" s="1135"/>
      <c r="U13" s="1136"/>
      <c r="V13" s="744"/>
      <c r="W13" s="848"/>
      <c r="X13" s="1144"/>
      <c r="Y13" s="591"/>
      <c r="Z13" s="2151"/>
      <c r="AA13" s="2228"/>
      <c r="AB13" s="583"/>
      <c r="AC13" s="584"/>
      <c r="AD13" s="585"/>
      <c r="AE13" s="578"/>
      <c r="AF13" s="579"/>
      <c r="AG13" s="236"/>
      <c r="AH13" s="589"/>
      <c r="AI13" s="586"/>
      <c r="AJ13" s="237"/>
      <c r="AK13" s="577"/>
      <c r="AL13" s="582"/>
      <c r="AM13" s="578"/>
      <c r="AN13" s="590"/>
      <c r="AO13" s="236"/>
      <c r="AP13" s="591"/>
      <c r="AQ13" s="570"/>
      <c r="AR13" s="576"/>
      <c r="AS13" s="570"/>
      <c r="AT13" s="570"/>
      <c r="AU13" s="570"/>
      <c r="AV13" s="570"/>
      <c r="AW13" s="570"/>
      <c r="AX13" s="570"/>
      <c r="AY13" s="570"/>
      <c r="AZ13" s="2237"/>
      <c r="BA13" s="849"/>
      <c r="BB13" s="849"/>
      <c r="BC13" s="849"/>
      <c r="BD13" s="849"/>
      <c r="BE13" s="849"/>
      <c r="BF13" s="849"/>
    </row>
    <row r="14" spans="1:66" s="850" customFormat="1" ht="16.5" customHeight="1">
      <c r="A14" s="2139"/>
      <c r="B14" s="756">
        <v>6</v>
      </c>
      <c r="C14" s="864" t="s">
        <v>249</v>
      </c>
      <c r="D14" s="1145" t="s">
        <v>171</v>
      </c>
      <c r="E14" s="1136">
        <v>1950</v>
      </c>
      <c r="F14" s="744"/>
      <c r="G14" s="848" t="s">
        <v>160</v>
      </c>
      <c r="H14" s="1137" t="s">
        <v>236</v>
      </c>
      <c r="I14" s="1138"/>
      <c r="J14" s="1139">
        <v>7</v>
      </c>
      <c r="K14" s="1146" t="s">
        <v>772</v>
      </c>
      <c r="L14" s="1151"/>
      <c r="M14" s="1136">
        <v>2400</v>
      </c>
      <c r="N14" s="851"/>
      <c r="O14" s="848" t="s">
        <v>160</v>
      </c>
      <c r="P14" s="1142" t="s">
        <v>585</v>
      </c>
      <c r="Q14" s="1143"/>
      <c r="R14" s="854"/>
      <c r="S14" s="864"/>
      <c r="T14" s="1135"/>
      <c r="U14" s="1136"/>
      <c r="V14" s="744"/>
      <c r="W14" s="848"/>
      <c r="X14" s="1144"/>
      <c r="Y14" s="1010"/>
      <c r="Z14" s="2151"/>
      <c r="AA14" s="2228"/>
      <c r="AB14" s="583"/>
      <c r="AC14" s="584"/>
      <c r="AD14" s="585"/>
      <c r="AE14" s="578"/>
      <c r="AF14" s="579"/>
      <c r="AG14" s="236"/>
      <c r="AH14" s="581"/>
      <c r="AI14" s="586"/>
      <c r="AJ14" s="237"/>
      <c r="AK14" s="577"/>
      <c r="AL14" s="587"/>
      <c r="AM14" s="578"/>
      <c r="AN14" s="590"/>
      <c r="AO14" s="236"/>
      <c r="AP14" s="591"/>
      <c r="AQ14" s="570"/>
      <c r="AR14" s="576"/>
      <c r="AS14" s="570"/>
      <c r="AT14" s="570"/>
      <c r="AU14" s="570"/>
      <c r="AV14" s="570"/>
      <c r="AW14" s="570"/>
      <c r="AX14" s="570"/>
      <c r="AY14" s="570"/>
      <c r="AZ14" s="2237"/>
      <c r="BA14" s="849"/>
      <c r="BB14" s="849"/>
      <c r="BC14" s="849"/>
      <c r="BD14" s="849"/>
      <c r="BE14" s="849"/>
      <c r="BF14" s="849"/>
    </row>
    <row r="15" spans="1:66" s="850" customFormat="1" ht="16.5" customHeight="1">
      <c r="A15" s="2139"/>
      <c r="B15" s="756">
        <v>7</v>
      </c>
      <c r="C15" s="1146" t="s">
        <v>823</v>
      </c>
      <c r="D15" s="1145" t="s">
        <v>171</v>
      </c>
      <c r="E15" s="1136">
        <v>3650</v>
      </c>
      <c r="F15" s="744"/>
      <c r="G15" s="848" t="s">
        <v>160</v>
      </c>
      <c r="H15" s="1144" t="s">
        <v>668</v>
      </c>
      <c r="I15" s="1138"/>
      <c r="J15" s="1139">
        <v>8</v>
      </c>
      <c r="K15" s="864" t="s">
        <v>173</v>
      </c>
      <c r="L15" s="1151"/>
      <c r="M15" s="1136">
        <v>1600</v>
      </c>
      <c r="N15" s="851"/>
      <c r="O15" s="848" t="s">
        <v>160</v>
      </c>
      <c r="P15" s="1154" t="s">
        <v>244</v>
      </c>
      <c r="Q15" s="1143"/>
      <c r="R15" s="854"/>
      <c r="S15" s="864"/>
      <c r="T15" s="1135"/>
      <c r="U15" s="1136"/>
      <c r="V15" s="744"/>
      <c r="W15" s="848"/>
      <c r="X15" s="1144"/>
      <c r="Y15" s="591"/>
      <c r="Z15" s="2151"/>
      <c r="AA15" s="2228"/>
      <c r="AB15" s="583"/>
      <c r="AC15" s="584"/>
      <c r="AD15" s="585"/>
      <c r="AE15" s="578"/>
      <c r="AF15" s="579"/>
      <c r="AG15" s="236"/>
      <c r="AH15" s="581"/>
      <c r="AI15" s="586"/>
      <c r="AJ15" s="237"/>
      <c r="AK15" s="574"/>
      <c r="AL15" s="239"/>
      <c r="AM15" s="234"/>
      <c r="AN15" s="590"/>
      <c r="AO15" s="241"/>
      <c r="AP15" s="592"/>
      <c r="AQ15" s="570"/>
      <c r="AR15" s="576"/>
      <c r="AS15" s="570"/>
      <c r="AT15" s="570"/>
      <c r="AU15" s="570"/>
      <c r="AV15" s="570"/>
      <c r="AW15" s="570"/>
      <c r="AX15" s="570"/>
      <c r="AY15" s="570"/>
      <c r="AZ15" s="2237"/>
      <c r="BA15" s="849"/>
      <c r="BB15" s="849"/>
      <c r="BC15" s="849"/>
      <c r="BD15" s="849"/>
      <c r="BE15" s="849"/>
      <c r="BF15" s="849"/>
    </row>
    <row r="16" spans="1:66" s="850" customFormat="1" ht="16.5" customHeight="1">
      <c r="A16" s="2139"/>
      <c r="B16" s="756"/>
      <c r="C16" s="2180" t="s">
        <v>666</v>
      </c>
      <c r="D16" s="2181"/>
      <c r="E16" s="2181"/>
      <c r="F16" s="2181"/>
      <c r="G16" s="2182"/>
      <c r="H16" s="1147"/>
      <c r="I16" s="1138"/>
      <c r="J16" s="1139">
        <v>9</v>
      </c>
      <c r="K16" s="864" t="s">
        <v>251</v>
      </c>
      <c r="L16" s="927"/>
      <c r="M16" s="1136">
        <v>1800</v>
      </c>
      <c r="N16" s="851"/>
      <c r="O16" s="848" t="s">
        <v>160</v>
      </c>
      <c r="P16" s="1157" t="s">
        <v>244</v>
      </c>
      <c r="Q16" s="1143"/>
      <c r="R16" s="854"/>
      <c r="S16" s="1152"/>
      <c r="T16" s="1140"/>
      <c r="U16" s="1140"/>
      <c r="V16" s="870"/>
      <c r="W16" s="1141"/>
      <c r="X16" s="1144"/>
      <c r="Y16" s="591"/>
      <c r="Z16" s="2151"/>
      <c r="AA16" s="2228"/>
      <c r="AB16" s="583"/>
      <c r="AC16" s="584"/>
      <c r="AD16" s="585"/>
      <c r="AE16" s="578"/>
      <c r="AF16" s="579"/>
      <c r="AG16" s="236"/>
      <c r="AH16" s="565"/>
      <c r="AI16" s="1802"/>
      <c r="AJ16" s="237"/>
      <c r="AK16" s="574"/>
      <c r="AL16" s="239"/>
      <c r="AM16" s="234"/>
      <c r="AN16" s="590"/>
      <c r="AO16" s="241"/>
      <c r="AP16" s="592"/>
      <c r="AQ16" s="570"/>
      <c r="AR16" s="576"/>
      <c r="AS16" s="570"/>
      <c r="AT16" s="570"/>
      <c r="AU16" s="570"/>
      <c r="AV16" s="570"/>
      <c r="AW16" s="570"/>
      <c r="AX16" s="570"/>
      <c r="AY16" s="570"/>
      <c r="AZ16" s="2237"/>
      <c r="BA16" s="849"/>
      <c r="BB16" s="849"/>
      <c r="BC16" s="849"/>
      <c r="BD16" s="849"/>
      <c r="BE16" s="849"/>
      <c r="BF16" s="849"/>
    </row>
    <row r="17" spans="1:60" s="850" customFormat="1" ht="16.5" customHeight="1">
      <c r="A17" s="2139"/>
      <c r="B17" s="756">
        <v>8</v>
      </c>
      <c r="C17" s="2200" t="s">
        <v>822</v>
      </c>
      <c r="D17" s="2201"/>
      <c r="E17" s="2201"/>
      <c r="F17" s="2201"/>
      <c r="G17" s="2201"/>
      <c r="H17" s="2202"/>
      <c r="I17" s="1148"/>
      <c r="J17" s="1139">
        <v>10</v>
      </c>
      <c r="K17" s="864" t="s">
        <v>230</v>
      </c>
      <c r="L17" s="1159"/>
      <c r="M17" s="1136">
        <v>1800</v>
      </c>
      <c r="N17" s="851"/>
      <c r="O17" s="848" t="s">
        <v>160</v>
      </c>
      <c r="P17" s="1142" t="s">
        <v>243</v>
      </c>
      <c r="Q17" s="1143"/>
      <c r="R17" s="854"/>
      <c r="S17" s="864"/>
      <c r="T17" s="854"/>
      <c r="U17" s="1136"/>
      <c r="V17" s="870"/>
      <c r="W17" s="848"/>
      <c r="X17" s="1144"/>
      <c r="Y17" s="591"/>
      <c r="Z17" s="2151"/>
      <c r="AA17" s="2228"/>
      <c r="AB17" s="583"/>
      <c r="AC17" s="584"/>
      <c r="AD17" s="585"/>
      <c r="AE17" s="578"/>
      <c r="AF17" s="579"/>
      <c r="AG17" s="236"/>
      <c r="AH17" s="581"/>
      <c r="AI17" s="586"/>
      <c r="AJ17" s="237"/>
      <c r="AK17" s="574"/>
      <c r="AL17" s="239"/>
      <c r="AM17" s="234"/>
      <c r="AN17" s="590"/>
      <c r="AO17" s="241"/>
      <c r="AP17" s="592"/>
      <c r="AQ17" s="570"/>
      <c r="AR17" s="576"/>
      <c r="AS17" s="570"/>
      <c r="AT17" s="570"/>
      <c r="AU17" s="570"/>
      <c r="AV17" s="570"/>
      <c r="AW17" s="570"/>
      <c r="AX17" s="570"/>
      <c r="AY17" s="570"/>
      <c r="AZ17" s="2237"/>
      <c r="BA17" s="849"/>
      <c r="BB17" s="849"/>
      <c r="BC17" s="849"/>
      <c r="BD17" s="849"/>
      <c r="BE17" s="849"/>
      <c r="BF17" s="849"/>
    </row>
    <row r="18" spans="1:60" s="850" customFormat="1" ht="16.5" customHeight="1">
      <c r="A18" s="2139"/>
      <c r="B18" s="1155">
        <v>9</v>
      </c>
      <c r="C18" s="860" t="s">
        <v>173</v>
      </c>
      <c r="D18" s="1145" t="s">
        <v>171</v>
      </c>
      <c r="E18" s="1156">
        <v>2100</v>
      </c>
      <c r="F18" s="744"/>
      <c r="G18" s="853" t="s">
        <v>160</v>
      </c>
      <c r="H18" s="1137" t="s">
        <v>238</v>
      </c>
      <c r="I18" s="1138"/>
      <c r="J18" s="1139">
        <v>11</v>
      </c>
      <c r="K18" s="864" t="s">
        <v>181</v>
      </c>
      <c r="L18" s="1159"/>
      <c r="M18" s="1136">
        <v>1200</v>
      </c>
      <c r="N18" s="851"/>
      <c r="O18" s="848" t="s">
        <v>160</v>
      </c>
      <c r="P18" s="1142" t="s">
        <v>241</v>
      </c>
      <c r="Q18" s="1158"/>
      <c r="R18" s="854"/>
      <c r="S18" s="864"/>
      <c r="T18" s="854"/>
      <c r="U18" s="1136"/>
      <c r="V18" s="870"/>
      <c r="W18" s="848"/>
      <c r="X18" s="1144"/>
      <c r="Y18" s="591"/>
      <c r="Z18" s="2151"/>
      <c r="AA18" s="2228"/>
      <c r="AB18" s="583"/>
      <c r="AC18" s="584"/>
      <c r="AD18" s="585"/>
      <c r="AE18" s="578"/>
      <c r="AF18" s="579"/>
      <c r="AG18" s="236"/>
      <c r="AH18" s="581"/>
      <c r="AI18" s="586"/>
      <c r="AJ18" s="237"/>
      <c r="AK18" s="574"/>
      <c r="AL18" s="239"/>
      <c r="AM18" s="234"/>
      <c r="AN18" s="590"/>
      <c r="AO18" s="241"/>
      <c r="AP18" s="592"/>
      <c r="AQ18" s="570"/>
      <c r="AR18" s="570"/>
      <c r="AS18" s="570"/>
      <c r="AT18" s="570"/>
      <c r="AU18" s="570"/>
      <c r="AV18" s="570"/>
      <c r="AW18" s="570"/>
      <c r="AX18" s="570"/>
      <c r="AY18" s="570"/>
      <c r="AZ18" s="2237"/>
      <c r="BA18" s="849"/>
      <c r="BB18" s="849"/>
      <c r="BC18" s="849"/>
      <c r="BD18" s="849"/>
      <c r="BE18" s="849"/>
      <c r="BF18" s="849"/>
    </row>
    <row r="19" spans="1:60" s="850" customFormat="1" ht="16.5" customHeight="1">
      <c r="A19" s="2139"/>
      <c r="B19" s="756">
        <v>10</v>
      </c>
      <c r="C19" s="864" t="s">
        <v>180</v>
      </c>
      <c r="D19" s="1145" t="s">
        <v>171</v>
      </c>
      <c r="E19" s="1136">
        <v>2500</v>
      </c>
      <c r="F19" s="744"/>
      <c r="G19" s="848" t="s">
        <v>160</v>
      </c>
      <c r="H19" s="1144" t="s">
        <v>241</v>
      </c>
      <c r="I19" s="1138"/>
      <c r="J19" s="1139">
        <v>12</v>
      </c>
      <c r="K19" s="864" t="s">
        <v>391</v>
      </c>
      <c r="L19" s="1160"/>
      <c r="M19" s="1136">
        <v>1100</v>
      </c>
      <c r="N19" s="851"/>
      <c r="O19" s="848" t="s">
        <v>160</v>
      </c>
      <c r="P19" s="1142" t="s">
        <v>231</v>
      </c>
      <c r="Q19" s="1158"/>
      <c r="R19" s="854"/>
      <c r="S19" s="855"/>
      <c r="T19" s="854"/>
      <c r="U19" s="856"/>
      <c r="V19" s="870"/>
      <c r="W19" s="857"/>
      <c r="X19" s="928"/>
      <c r="Y19" s="592"/>
      <c r="Z19" s="2152"/>
      <c r="AA19" s="2228"/>
      <c r="AB19" s="583"/>
      <c r="AC19" s="584"/>
      <c r="AD19" s="585"/>
      <c r="AE19" s="578"/>
      <c r="AF19" s="579"/>
      <c r="AG19" s="236"/>
      <c r="AH19" s="581"/>
      <c r="AI19" s="586"/>
      <c r="AJ19" s="237"/>
      <c r="AK19" s="574"/>
      <c r="AL19" s="591"/>
      <c r="AM19" s="234"/>
      <c r="AN19" s="590"/>
      <c r="AO19" s="241"/>
      <c r="AP19" s="592"/>
      <c r="AQ19" s="570"/>
      <c r="AR19" s="570"/>
      <c r="AS19" s="570"/>
      <c r="AT19" s="570"/>
      <c r="AU19" s="570"/>
      <c r="AV19" s="570"/>
      <c r="AW19" s="570"/>
      <c r="AX19" s="570"/>
      <c r="AY19" s="570"/>
      <c r="AZ19" s="2238"/>
      <c r="BA19" s="849"/>
      <c r="BB19" s="849"/>
      <c r="BC19" s="849"/>
      <c r="BD19" s="849"/>
      <c r="BE19" s="849"/>
      <c r="BF19" s="849"/>
    </row>
    <row r="20" spans="1:60" s="850" customFormat="1" ht="16.5" customHeight="1">
      <c r="A20" s="2139"/>
      <c r="B20" s="756">
        <v>11</v>
      </c>
      <c r="C20" s="864" t="s">
        <v>213</v>
      </c>
      <c r="D20" s="1145" t="s">
        <v>171</v>
      </c>
      <c r="E20" s="1136">
        <v>3050</v>
      </c>
      <c r="F20" s="744"/>
      <c r="G20" s="848" t="s">
        <v>160</v>
      </c>
      <c r="H20" s="1144" t="s">
        <v>228</v>
      </c>
      <c r="I20" s="1138"/>
      <c r="J20" s="1161">
        <v>13</v>
      </c>
      <c r="K20" s="864" t="s">
        <v>581</v>
      </c>
      <c r="L20" s="1151"/>
      <c r="M20" s="1136">
        <v>3500</v>
      </c>
      <c r="N20" s="851"/>
      <c r="O20" s="848"/>
      <c r="P20" s="1142" t="s">
        <v>248</v>
      </c>
      <c r="Q20" s="1143"/>
      <c r="R20" s="854"/>
      <c r="S20" s="855"/>
      <c r="T20" s="854"/>
      <c r="U20" s="856"/>
      <c r="V20" s="870"/>
      <c r="W20" s="857"/>
      <c r="X20" s="928"/>
      <c r="Y20" s="592"/>
      <c r="Z20" s="2152"/>
      <c r="AA20" s="2228"/>
      <c r="AB20" s="583"/>
      <c r="AC20" s="584"/>
      <c r="AD20" s="585"/>
      <c r="AE20" s="578"/>
      <c r="AF20" s="579"/>
      <c r="AG20" s="236"/>
      <c r="AH20" s="581"/>
      <c r="AI20" s="586"/>
      <c r="AJ20" s="237"/>
      <c r="AK20" s="574"/>
      <c r="AL20" s="593"/>
      <c r="AM20" s="234"/>
      <c r="AN20" s="590"/>
      <c r="AO20" s="241"/>
      <c r="AP20" s="235"/>
      <c r="AQ20" s="570"/>
      <c r="AR20" s="570"/>
      <c r="AS20" s="570"/>
      <c r="AT20" s="570"/>
      <c r="AU20" s="570"/>
      <c r="AV20" s="570"/>
      <c r="AW20" s="570"/>
      <c r="AX20" s="570"/>
      <c r="AY20" s="570"/>
      <c r="AZ20" s="2238"/>
      <c r="BA20" s="849"/>
      <c r="BB20" s="849"/>
      <c r="BC20" s="849"/>
      <c r="BD20" s="849"/>
      <c r="BE20" s="849"/>
      <c r="BF20" s="849"/>
    </row>
    <row r="21" spans="1:60" s="850" customFormat="1" ht="16.5" customHeight="1">
      <c r="A21" s="2139"/>
      <c r="B21" s="756">
        <v>12</v>
      </c>
      <c r="C21" s="864" t="s">
        <v>252</v>
      </c>
      <c r="D21" s="1145" t="s">
        <v>171</v>
      </c>
      <c r="E21" s="1136">
        <v>1500</v>
      </c>
      <c r="F21" s="744"/>
      <c r="G21" s="848" t="s">
        <v>160</v>
      </c>
      <c r="H21" s="1144" t="s">
        <v>228</v>
      </c>
      <c r="I21" s="1138"/>
      <c r="J21" s="869">
        <v>14</v>
      </c>
      <c r="K21" s="864" t="s">
        <v>213</v>
      </c>
      <c r="L21" s="1151"/>
      <c r="M21" s="1136">
        <v>2200</v>
      </c>
      <c r="N21" s="851"/>
      <c r="O21" s="848" t="s">
        <v>160</v>
      </c>
      <c r="P21" s="1142" t="s">
        <v>228</v>
      </c>
      <c r="Q21" s="1143"/>
      <c r="R21" s="854"/>
      <c r="S21" s="855"/>
      <c r="T21" s="854"/>
      <c r="U21" s="856"/>
      <c r="V21" s="870"/>
      <c r="W21" s="857"/>
      <c r="X21" s="928"/>
      <c r="Y21" s="592"/>
      <c r="Z21" s="2152"/>
      <c r="AA21" s="2228"/>
      <c r="AB21" s="583"/>
      <c r="AC21" s="584"/>
      <c r="AD21" s="585"/>
      <c r="AE21" s="578"/>
      <c r="AF21" s="579"/>
      <c r="AG21" s="236"/>
      <c r="AH21" s="581"/>
      <c r="AI21" s="586"/>
      <c r="AJ21" s="237"/>
      <c r="AK21" s="574"/>
      <c r="AL21" s="593"/>
      <c r="AM21" s="594"/>
      <c r="AN21" s="590"/>
      <c r="AO21" s="241"/>
      <c r="AP21" s="235"/>
      <c r="AQ21" s="570"/>
      <c r="AR21" s="570"/>
      <c r="AS21" s="570"/>
      <c r="AT21" s="570"/>
      <c r="AU21" s="570"/>
      <c r="AV21" s="570"/>
      <c r="AW21" s="570"/>
      <c r="AX21" s="570"/>
      <c r="AY21" s="570"/>
      <c r="AZ21" s="2238"/>
      <c r="BA21" s="849"/>
      <c r="BB21" s="849"/>
      <c r="BC21" s="849"/>
      <c r="BD21" s="849"/>
      <c r="BE21" s="849"/>
      <c r="BF21" s="849"/>
    </row>
    <row r="22" spans="1:60" s="850" customFormat="1" ht="16.5" customHeight="1">
      <c r="A22" s="2139"/>
      <c r="B22" s="1164">
        <v>13</v>
      </c>
      <c r="C22" s="864" t="s">
        <v>253</v>
      </c>
      <c r="D22" s="1153"/>
      <c r="E22" s="1136">
        <v>1000</v>
      </c>
      <c r="F22" s="744"/>
      <c r="G22" s="865" t="s">
        <v>160</v>
      </c>
      <c r="H22" s="1137" t="s">
        <v>254</v>
      </c>
      <c r="I22" s="1138"/>
      <c r="J22" s="869">
        <v>15</v>
      </c>
      <c r="K22" s="864" t="s">
        <v>252</v>
      </c>
      <c r="L22" s="1151"/>
      <c r="M22" s="1136">
        <v>3500</v>
      </c>
      <c r="N22" s="851"/>
      <c r="O22" s="848" t="s">
        <v>160</v>
      </c>
      <c r="P22" s="1163" t="s">
        <v>234</v>
      </c>
      <c r="Q22" s="1143"/>
      <c r="R22" s="854"/>
      <c r="S22" s="855"/>
      <c r="T22" s="858"/>
      <c r="U22" s="856"/>
      <c r="V22" s="870"/>
      <c r="W22" s="857"/>
      <c r="X22" s="928"/>
      <c r="Y22" s="592"/>
      <c r="Z22" s="1162"/>
      <c r="AA22" s="2228"/>
      <c r="AB22" s="584"/>
      <c r="AC22" s="584"/>
      <c r="AD22" s="585"/>
      <c r="AE22" s="578"/>
      <c r="AF22" s="579"/>
      <c r="AG22" s="236"/>
      <c r="AH22" s="581"/>
      <c r="AI22" s="586"/>
      <c r="AJ22" s="586"/>
      <c r="AK22" s="574"/>
      <c r="AL22" s="595"/>
      <c r="AM22" s="594"/>
      <c r="AN22" s="590"/>
      <c r="AO22" s="241"/>
      <c r="AP22" s="235"/>
      <c r="AQ22" s="570"/>
      <c r="AR22" s="570"/>
      <c r="AS22" s="570"/>
      <c r="AT22" s="570"/>
      <c r="AU22" s="570"/>
      <c r="AV22" s="570"/>
      <c r="AW22" s="570"/>
      <c r="AX22" s="570"/>
      <c r="AY22" s="570"/>
      <c r="AZ22" s="570"/>
      <c r="BA22" s="849"/>
      <c r="BB22" s="849"/>
      <c r="BC22" s="849"/>
      <c r="BD22" s="849"/>
      <c r="BE22" s="849"/>
      <c r="BF22" s="849"/>
    </row>
    <row r="23" spans="1:60" s="850" customFormat="1" ht="16.5" customHeight="1">
      <c r="A23" s="2139"/>
      <c r="B23" s="1166">
        <v>14</v>
      </c>
      <c r="C23" s="1167" t="s">
        <v>259</v>
      </c>
      <c r="D23" s="1145" t="s">
        <v>171</v>
      </c>
      <c r="E23" s="1168">
        <v>2000</v>
      </c>
      <c r="F23" s="866"/>
      <c r="G23" s="867" t="s">
        <v>160</v>
      </c>
      <c r="H23" s="1169" t="s">
        <v>231</v>
      </c>
      <c r="I23" s="1138"/>
      <c r="J23" s="869">
        <v>16</v>
      </c>
      <c r="K23" s="864" t="s">
        <v>253</v>
      </c>
      <c r="L23" s="1616" t="s">
        <v>571</v>
      </c>
      <c r="M23" s="1136">
        <v>2050</v>
      </c>
      <c r="N23" s="851"/>
      <c r="O23" s="848" t="s">
        <v>160</v>
      </c>
      <c r="P23" s="1142" t="s">
        <v>254</v>
      </c>
      <c r="Q23" s="1143"/>
      <c r="R23" s="859"/>
      <c r="S23" s="860"/>
      <c r="T23" s="861"/>
      <c r="U23" s="862"/>
      <c r="V23" s="870"/>
      <c r="W23" s="863"/>
      <c r="X23" s="929"/>
      <c r="Y23" s="592"/>
      <c r="Z23" s="1162"/>
      <c r="AA23" s="2228"/>
      <c r="AB23" s="584"/>
      <c r="AC23" s="584"/>
      <c r="AD23" s="585"/>
      <c r="AE23" s="578"/>
      <c r="AF23" s="579"/>
      <c r="AG23" s="596"/>
      <c r="AH23" s="581"/>
      <c r="AI23" s="586"/>
      <c r="AJ23" s="235"/>
      <c r="AK23" s="574"/>
      <c r="AL23" s="239"/>
      <c r="AM23" s="234"/>
      <c r="AN23" s="590"/>
      <c r="AO23" s="241"/>
      <c r="AP23" s="592"/>
      <c r="AQ23" s="570"/>
      <c r="AR23" s="570"/>
      <c r="AS23" s="570"/>
      <c r="AT23" s="570"/>
      <c r="AU23" s="570"/>
      <c r="AV23" s="570"/>
      <c r="AW23" s="570"/>
      <c r="AX23" s="570"/>
      <c r="AY23" s="570"/>
      <c r="AZ23" s="570"/>
      <c r="BA23" s="849"/>
      <c r="BB23" s="849"/>
      <c r="BC23" s="849"/>
      <c r="BD23" s="849"/>
      <c r="BE23" s="849"/>
      <c r="BF23" s="849"/>
    </row>
    <row r="24" spans="1:60" s="850" customFormat="1" ht="16.5" customHeight="1">
      <c r="A24" s="2139"/>
      <c r="B24" s="1164">
        <v>15</v>
      </c>
      <c r="C24" s="1170" t="s">
        <v>227</v>
      </c>
      <c r="D24" s="1145" t="s">
        <v>171</v>
      </c>
      <c r="E24" s="1136">
        <v>2650</v>
      </c>
      <c r="F24" s="744"/>
      <c r="G24" s="865" t="s">
        <v>160</v>
      </c>
      <c r="H24" s="1144" t="s">
        <v>228</v>
      </c>
      <c r="I24" s="1138"/>
      <c r="J24" s="869">
        <v>17</v>
      </c>
      <c r="K24" s="864" t="s">
        <v>255</v>
      </c>
      <c r="L24" s="1151"/>
      <c r="M24" s="1136">
        <v>1800</v>
      </c>
      <c r="N24" s="851"/>
      <c r="O24" s="848" t="s">
        <v>160</v>
      </c>
      <c r="P24" s="1149" t="s">
        <v>241</v>
      </c>
      <c r="Q24" s="1143"/>
      <c r="R24" s="854"/>
      <c r="S24" s="864"/>
      <c r="T24" s="854"/>
      <c r="U24" s="856"/>
      <c r="V24" s="870"/>
      <c r="W24" s="857"/>
      <c r="X24" s="928"/>
      <c r="Y24" s="592"/>
      <c r="Z24" s="1162"/>
      <c r="AA24" s="2228"/>
      <c r="AB24" s="584"/>
      <c r="AC24" s="584"/>
      <c r="AD24" s="585"/>
      <c r="AE24" s="578"/>
      <c r="AF24" s="579"/>
      <c r="AG24" s="236"/>
      <c r="AH24" s="581"/>
      <c r="AI24" s="586"/>
      <c r="AJ24" s="235"/>
      <c r="AK24" s="574"/>
      <c r="AL24" s="239"/>
      <c r="AM24" s="234"/>
      <c r="AN24" s="590"/>
      <c r="AO24" s="241"/>
      <c r="AP24" s="592"/>
      <c r="AQ24" s="570"/>
      <c r="AR24" s="570"/>
      <c r="AS24" s="570"/>
      <c r="AT24" s="570"/>
      <c r="AU24" s="570"/>
      <c r="AV24" s="570"/>
      <c r="AW24" s="570"/>
      <c r="AX24" s="570"/>
      <c r="AY24" s="570"/>
      <c r="AZ24" s="570"/>
      <c r="BA24" s="849"/>
      <c r="BB24" s="849"/>
      <c r="BC24" s="849"/>
      <c r="BD24" s="849"/>
      <c r="BE24" s="849"/>
      <c r="BF24" s="849"/>
    </row>
    <row r="25" spans="1:60" s="850" customFormat="1" ht="16.5" customHeight="1">
      <c r="A25" s="2139"/>
      <c r="B25" s="1164">
        <v>16</v>
      </c>
      <c r="C25" s="1170" t="s">
        <v>230</v>
      </c>
      <c r="D25" s="1145" t="s">
        <v>171</v>
      </c>
      <c r="E25" s="1136">
        <v>4250</v>
      </c>
      <c r="F25" s="744"/>
      <c r="G25" s="848"/>
      <c r="H25" s="1144" t="s">
        <v>231</v>
      </c>
      <c r="I25" s="1138"/>
      <c r="J25" s="869">
        <v>18</v>
      </c>
      <c r="K25" s="1146" t="s">
        <v>584</v>
      </c>
      <c r="L25" s="1151"/>
      <c r="M25" s="1136">
        <v>1300</v>
      </c>
      <c r="N25" s="1511"/>
      <c r="O25" s="848"/>
      <c r="P25" s="1142" t="s">
        <v>226</v>
      </c>
      <c r="Q25" s="1165"/>
      <c r="R25" s="854"/>
      <c r="S25" s="864"/>
      <c r="T25" s="854"/>
      <c r="U25" s="856"/>
      <c r="V25" s="870"/>
      <c r="W25" s="857"/>
      <c r="X25" s="928"/>
      <c r="Y25" s="592"/>
      <c r="Z25" s="1162"/>
      <c r="AA25" s="2228"/>
      <c r="AB25" s="584"/>
      <c r="AC25" s="584"/>
      <c r="AD25" s="585"/>
      <c r="AE25" s="578"/>
      <c r="AF25" s="579"/>
      <c r="AG25" s="241"/>
      <c r="AH25" s="581"/>
      <c r="AI25" s="238"/>
      <c r="AJ25" s="235"/>
      <c r="AK25" s="574"/>
      <c r="AL25" s="239"/>
      <c r="AM25" s="234"/>
      <c r="AN25" s="590"/>
      <c r="AO25" s="241"/>
      <c r="AP25" s="592"/>
      <c r="AQ25" s="570"/>
      <c r="AR25" s="570"/>
      <c r="AS25" s="570"/>
      <c r="AT25" s="570"/>
      <c r="AU25" s="570"/>
      <c r="AV25" s="570"/>
      <c r="AW25" s="570"/>
      <c r="AX25" s="570"/>
      <c r="AY25" s="570"/>
      <c r="AZ25" s="570"/>
      <c r="BA25" s="849"/>
      <c r="BB25" s="849"/>
      <c r="BC25" s="849"/>
      <c r="BD25" s="849"/>
      <c r="BE25" s="849"/>
      <c r="BF25" s="849"/>
    </row>
    <row r="26" spans="1:60" s="850" customFormat="1" ht="16.5" customHeight="1">
      <c r="A26" s="2139"/>
      <c r="B26" s="1164">
        <v>17</v>
      </c>
      <c r="C26" s="1848" t="s">
        <v>233</v>
      </c>
      <c r="D26" s="1639" t="s">
        <v>171</v>
      </c>
      <c r="E26" s="1168">
        <v>1950</v>
      </c>
      <c r="F26" s="866"/>
      <c r="G26" s="1849"/>
      <c r="H26" s="1850" t="s">
        <v>692</v>
      </c>
      <c r="I26" s="1138"/>
      <c r="J26" s="869"/>
      <c r="K26" s="864"/>
      <c r="L26" s="1151"/>
      <c r="M26" s="1136"/>
      <c r="N26" s="744"/>
      <c r="O26" s="848"/>
      <c r="P26" s="1149"/>
      <c r="Q26" s="1143"/>
      <c r="R26" s="854"/>
      <c r="S26" s="864"/>
      <c r="T26" s="854"/>
      <c r="U26" s="856"/>
      <c r="V26" s="870"/>
      <c r="W26" s="857"/>
      <c r="X26" s="928"/>
      <c r="Y26" s="592"/>
      <c r="Z26" s="1162"/>
      <c r="AA26" s="2228"/>
      <c r="AB26" s="584"/>
      <c r="AC26" s="584"/>
      <c r="AD26" s="585"/>
      <c r="AE26" s="578"/>
      <c r="AF26" s="597"/>
      <c r="AG26" s="241"/>
      <c r="AH26" s="581"/>
      <c r="AI26" s="238"/>
      <c r="AJ26" s="235"/>
      <c r="AK26" s="574"/>
      <c r="AL26" s="239"/>
      <c r="AM26" s="234"/>
      <c r="AN26" s="590"/>
      <c r="AO26" s="241"/>
      <c r="AP26" s="592"/>
      <c r="AQ26" s="570"/>
      <c r="AR26" s="570"/>
      <c r="AS26" s="570"/>
      <c r="AT26" s="570"/>
      <c r="AU26" s="570"/>
      <c r="AV26" s="570"/>
      <c r="AW26" s="570"/>
      <c r="AX26" s="570"/>
      <c r="AY26" s="570"/>
      <c r="AZ26" s="570"/>
      <c r="BA26" s="849"/>
      <c r="BB26" s="849"/>
      <c r="BC26" s="849"/>
      <c r="BD26" s="849"/>
      <c r="BE26" s="849"/>
      <c r="BF26" s="849"/>
    </row>
    <row r="27" spans="1:60" s="850" customFormat="1" ht="16.5" customHeight="1">
      <c r="A27" s="2139"/>
      <c r="B27" s="869"/>
      <c r="C27" s="1146"/>
      <c r="D27" s="1151"/>
      <c r="E27" s="1136"/>
      <c r="F27" s="870"/>
      <c r="G27" s="848"/>
      <c r="H27" s="1142"/>
      <c r="I27" s="1851"/>
      <c r="J27" s="869"/>
      <c r="K27" s="1146"/>
      <c r="L27" s="1151"/>
      <c r="M27" s="1136"/>
      <c r="N27" s="870"/>
      <c r="O27" s="848"/>
      <c r="P27" s="1142"/>
      <c r="Q27" s="1143"/>
      <c r="R27" s="854"/>
      <c r="S27" s="864"/>
      <c r="T27" s="868"/>
      <c r="U27" s="856"/>
      <c r="V27" s="870"/>
      <c r="W27" s="857"/>
      <c r="X27" s="928"/>
      <c r="Y27" s="592"/>
      <c r="Z27" s="1162"/>
      <c r="AA27" s="2228"/>
      <c r="AB27" s="238"/>
      <c r="AC27" s="238"/>
      <c r="AD27" s="598"/>
      <c r="AE27" s="588"/>
      <c r="AF27" s="590"/>
      <c r="AG27" s="241"/>
      <c r="AH27" s="591"/>
      <c r="AI27" s="238"/>
      <c r="AJ27" s="235"/>
      <c r="AK27" s="574"/>
      <c r="AL27" s="239"/>
      <c r="AM27" s="234"/>
      <c r="AN27" s="590"/>
      <c r="AO27" s="241"/>
      <c r="AP27" s="592"/>
      <c r="AQ27" s="570"/>
      <c r="AR27" s="570"/>
      <c r="AS27" s="570"/>
      <c r="AT27" s="570"/>
      <c r="AU27" s="570"/>
      <c r="AV27" s="570"/>
      <c r="AW27" s="570"/>
      <c r="AX27" s="570"/>
      <c r="AY27" s="570"/>
      <c r="AZ27" s="570"/>
      <c r="BA27" s="849"/>
      <c r="BB27" s="849"/>
      <c r="BC27" s="849"/>
      <c r="BD27" s="849"/>
      <c r="BE27" s="849"/>
      <c r="BF27" s="849"/>
    </row>
    <row r="28" spans="1:60" s="850" customFormat="1" ht="16.5" customHeight="1">
      <c r="A28" s="2139"/>
      <c r="B28" s="1164"/>
      <c r="C28" s="1861"/>
      <c r="D28" s="1862"/>
      <c r="E28" s="1862"/>
      <c r="F28" s="1864"/>
      <c r="G28" s="1862"/>
      <c r="H28" s="1863"/>
      <c r="I28" s="1138"/>
      <c r="J28" s="869"/>
      <c r="K28" s="1146"/>
      <c r="L28" s="1151"/>
      <c r="M28" s="1136"/>
      <c r="N28" s="870"/>
      <c r="O28" s="848"/>
      <c r="P28" s="1142"/>
      <c r="Q28" s="1143"/>
      <c r="R28" s="854"/>
      <c r="S28" s="864"/>
      <c r="T28" s="868"/>
      <c r="U28" s="856"/>
      <c r="V28" s="870"/>
      <c r="W28" s="857"/>
      <c r="X28" s="928"/>
      <c r="Y28" s="592"/>
      <c r="Z28" s="1162"/>
      <c r="AA28" s="2228"/>
      <c r="AB28" s="238"/>
      <c r="AC28" s="238"/>
      <c r="AD28" s="598"/>
      <c r="AE28" s="588"/>
      <c r="AF28" s="590"/>
      <c r="AG28" s="241"/>
      <c r="AH28" s="591"/>
      <c r="AI28" s="238"/>
      <c r="AJ28" s="235"/>
      <c r="AK28" s="574"/>
      <c r="AL28" s="239"/>
      <c r="AM28" s="234"/>
      <c r="AN28" s="590"/>
      <c r="AO28" s="241"/>
      <c r="AP28" s="592"/>
      <c r="AQ28" s="570"/>
      <c r="AR28" s="570"/>
      <c r="AS28" s="570"/>
      <c r="AT28" s="570"/>
      <c r="AU28" s="570"/>
      <c r="AV28" s="570"/>
      <c r="AW28" s="570"/>
      <c r="AX28" s="570"/>
      <c r="AY28" s="570"/>
      <c r="AZ28" s="570"/>
      <c r="BA28" s="849"/>
      <c r="BB28" s="849"/>
      <c r="BC28" s="849"/>
      <c r="BD28" s="849"/>
      <c r="BE28" s="849"/>
      <c r="BF28" s="849"/>
    </row>
    <row r="29" spans="1:60" s="850" customFormat="1" ht="16.5" customHeight="1">
      <c r="A29" s="2139"/>
      <c r="B29" s="1164"/>
      <c r="C29" s="1861"/>
      <c r="D29" s="1862"/>
      <c r="E29" s="1862"/>
      <c r="F29" s="1865"/>
      <c r="G29" s="1862"/>
      <c r="H29" s="1863"/>
      <c r="I29" s="1138"/>
      <c r="J29" s="869"/>
      <c r="K29" s="1146"/>
      <c r="L29" s="1151"/>
      <c r="M29" s="1136"/>
      <c r="N29" s="870"/>
      <c r="O29" s="848"/>
      <c r="P29" s="1142"/>
      <c r="Q29" s="1143"/>
      <c r="R29" s="854"/>
      <c r="S29" s="864"/>
      <c r="T29" s="868"/>
      <c r="U29" s="856"/>
      <c r="V29" s="870"/>
      <c r="W29" s="857"/>
      <c r="X29" s="928"/>
      <c r="Y29" s="592"/>
      <c r="Z29" s="1162"/>
      <c r="AA29" s="2228"/>
      <c r="AB29" s="238"/>
      <c r="AC29" s="238"/>
      <c r="AD29" s="598"/>
      <c r="AE29" s="588"/>
      <c r="AF29" s="590"/>
      <c r="AG29" s="241"/>
      <c r="AH29" s="591"/>
      <c r="AI29" s="238"/>
      <c r="AJ29" s="235"/>
      <c r="AK29" s="574"/>
      <c r="AL29" s="239"/>
      <c r="AM29" s="234"/>
      <c r="AN29" s="590"/>
      <c r="AO29" s="241"/>
      <c r="AP29" s="592"/>
      <c r="AQ29" s="570"/>
      <c r="AR29" s="570"/>
      <c r="AS29" s="570"/>
      <c r="AT29" s="570"/>
      <c r="AU29" s="570"/>
      <c r="AV29" s="570"/>
      <c r="AW29" s="570"/>
      <c r="AX29" s="570"/>
      <c r="AY29" s="570"/>
      <c r="AZ29" s="570"/>
      <c r="BA29" s="849"/>
      <c r="BB29" s="849"/>
      <c r="BC29" s="849"/>
      <c r="BD29" s="849"/>
      <c r="BE29" s="849"/>
      <c r="BF29" s="849"/>
    </row>
    <row r="30" spans="1:60" s="850" customFormat="1" ht="16.5" customHeight="1">
      <c r="A30" s="2139"/>
      <c r="B30" s="1164"/>
      <c r="C30" s="1861"/>
      <c r="D30" s="1862"/>
      <c r="E30" s="1862"/>
      <c r="F30" s="1865"/>
      <c r="G30" s="1862"/>
      <c r="H30" s="1863"/>
      <c r="I30" s="1138"/>
      <c r="J30" s="869"/>
      <c r="K30" s="1146"/>
      <c r="L30" s="1151"/>
      <c r="M30" s="1136"/>
      <c r="N30" s="870"/>
      <c r="O30" s="848"/>
      <c r="P30" s="1142"/>
      <c r="Q30" s="1143"/>
      <c r="R30" s="854"/>
      <c r="S30" s="864"/>
      <c r="T30" s="868"/>
      <c r="U30" s="856"/>
      <c r="V30" s="870"/>
      <c r="W30" s="857"/>
      <c r="X30" s="928"/>
      <c r="Y30" s="592"/>
      <c r="Z30" s="1162"/>
      <c r="AA30" s="2228"/>
      <c r="AB30" s="238"/>
      <c r="AC30" s="238"/>
      <c r="AD30" s="598"/>
      <c r="AE30" s="588"/>
      <c r="AF30" s="590"/>
      <c r="AG30" s="241"/>
      <c r="AH30" s="591"/>
      <c r="AI30" s="238"/>
      <c r="AJ30" s="235"/>
      <c r="AK30" s="574"/>
      <c r="AL30" s="239"/>
      <c r="AM30" s="234"/>
      <c r="AN30" s="590"/>
      <c r="AO30" s="241"/>
      <c r="AP30" s="592"/>
      <c r="AQ30" s="570"/>
      <c r="AR30" s="570"/>
      <c r="AS30" s="570"/>
      <c r="AT30" s="570"/>
      <c r="AU30" s="570"/>
      <c r="AV30" s="570"/>
      <c r="AW30" s="570"/>
      <c r="AX30" s="570"/>
      <c r="AY30" s="570"/>
      <c r="AZ30" s="570"/>
      <c r="BA30" s="849"/>
      <c r="BB30" s="849"/>
      <c r="BC30" s="849"/>
      <c r="BD30" s="849"/>
      <c r="BE30" s="849"/>
      <c r="BF30" s="849"/>
    </row>
    <row r="31" spans="1:60" s="850" customFormat="1" ht="16.5" customHeight="1" thickBot="1">
      <c r="A31" s="2139"/>
      <c r="B31" s="1164"/>
      <c r="C31" s="1861"/>
      <c r="D31" s="1862"/>
      <c r="E31" s="1862"/>
      <c r="F31" s="1865"/>
      <c r="G31" s="1862"/>
      <c r="H31" s="1863"/>
      <c r="I31" s="1138"/>
      <c r="J31" s="869"/>
      <c r="K31" s="1146"/>
      <c r="L31" s="1151"/>
      <c r="M31" s="1136"/>
      <c r="N31" s="1809"/>
      <c r="O31" s="848"/>
      <c r="P31" s="1142"/>
      <c r="Q31" s="1143"/>
      <c r="R31" s="854"/>
      <c r="S31" s="864"/>
      <c r="T31" s="868"/>
      <c r="U31" s="856"/>
      <c r="V31" s="870"/>
      <c r="W31" s="1857"/>
      <c r="X31" s="1858"/>
      <c r="Y31" s="592"/>
      <c r="Z31" s="1162"/>
      <c r="AA31" s="585"/>
      <c r="AB31" s="238"/>
      <c r="AC31" s="238"/>
      <c r="AD31" s="598"/>
      <c r="AE31" s="588"/>
      <c r="AF31" s="590"/>
      <c r="AG31" s="241"/>
      <c r="AH31" s="591"/>
      <c r="AI31" s="238"/>
      <c r="AJ31" s="235"/>
      <c r="AK31" s="574"/>
      <c r="AL31" s="239"/>
      <c r="AM31" s="234"/>
      <c r="AN31" s="590"/>
      <c r="AO31" s="241"/>
      <c r="AP31" s="592"/>
      <c r="AQ31" s="570"/>
      <c r="AR31" s="570"/>
      <c r="AS31" s="570"/>
      <c r="AT31" s="570"/>
      <c r="AU31" s="570"/>
      <c r="AV31" s="570"/>
      <c r="AW31" s="570"/>
      <c r="AX31" s="570"/>
      <c r="AY31" s="570"/>
      <c r="AZ31" s="570"/>
      <c r="BA31" s="849"/>
      <c r="BB31" s="849"/>
      <c r="BC31" s="849"/>
      <c r="BD31" s="849"/>
      <c r="BE31" s="849"/>
      <c r="BF31" s="849"/>
    </row>
    <row r="32" spans="1:60" s="23" customFormat="1" ht="16.5" customHeight="1" thickTop="1" thickBot="1">
      <c r="A32" s="2140"/>
      <c r="B32" s="2191" t="s">
        <v>260</v>
      </c>
      <c r="C32" s="2192"/>
      <c r="D32" s="2144">
        <f>SUM(E8:E31)</f>
        <v>37200</v>
      </c>
      <c r="E32" s="2144"/>
      <c r="F32" s="1173">
        <f>SUM(F8:F31)</f>
        <v>0</v>
      </c>
      <c r="G32" s="213"/>
      <c r="H32" s="214"/>
      <c r="I32" s="215"/>
      <c r="J32" s="2105" t="s">
        <v>261</v>
      </c>
      <c r="K32" s="2106"/>
      <c r="L32" s="2100">
        <f>SUM(M8:M31)</f>
        <v>31450</v>
      </c>
      <c r="M32" s="2101"/>
      <c r="N32" s="1173">
        <f>SUM(N8:N31)</f>
        <v>0</v>
      </c>
      <c r="O32" s="160"/>
      <c r="P32" s="143"/>
      <c r="Q32" s="150"/>
      <c r="R32" s="2191" t="s">
        <v>256</v>
      </c>
      <c r="S32" s="2192"/>
      <c r="T32" s="2144">
        <f>SUM(U8:U31)</f>
        <v>8150</v>
      </c>
      <c r="U32" s="2144"/>
      <c r="V32" s="1173">
        <f>SUM(V8:V31)</f>
        <v>0</v>
      </c>
      <c r="W32" s="1859"/>
      <c r="X32" s="1860"/>
      <c r="Y32" s="218"/>
      <c r="Z32" s="1074"/>
      <c r="AA32" s="585"/>
      <c r="AB32" s="576"/>
      <c r="AD32" s="602"/>
      <c r="AE32" s="602"/>
      <c r="AF32" s="603"/>
      <c r="AG32" s="603"/>
      <c r="AH32" s="603"/>
      <c r="AI32" s="603"/>
      <c r="AJ32" s="603"/>
      <c r="AK32" s="600"/>
      <c r="AL32" s="603"/>
      <c r="AM32" s="599"/>
      <c r="AN32" s="599"/>
      <c r="AO32" s="599"/>
      <c r="AP32" s="599"/>
      <c r="AQ32" s="599"/>
      <c r="AR32" s="599"/>
      <c r="AS32" s="570"/>
      <c r="AT32" s="570"/>
      <c r="AU32" s="576"/>
      <c r="AV32" s="576"/>
      <c r="AW32" s="557"/>
      <c r="AX32" s="557"/>
      <c r="AY32" s="7"/>
      <c r="AZ32" s="7"/>
      <c r="BA32" s="3"/>
      <c r="BB32" s="3"/>
      <c r="BC32" s="3"/>
      <c r="BD32" s="3"/>
      <c r="BE32" s="3"/>
      <c r="BF32" s="3"/>
      <c r="BG32" s="3"/>
      <c r="BH32" s="3"/>
    </row>
    <row r="33" spans="1:66" ht="14.1" customHeight="1" thickTop="1">
      <c r="A33" s="207" t="s">
        <v>658</v>
      </c>
      <c r="B33" s="1174"/>
      <c r="C33" s="1174"/>
      <c r="D33" s="1174"/>
      <c r="E33" s="1174"/>
      <c r="F33" s="1174"/>
      <c r="G33" s="139"/>
      <c r="H33" s="1175"/>
      <c r="I33" s="139"/>
      <c r="J33" s="139"/>
      <c r="K33" s="1175"/>
      <c r="L33" s="142"/>
      <c r="M33" s="139"/>
      <c r="N33" s="139"/>
      <c r="O33" s="139"/>
      <c r="P33" s="139"/>
      <c r="Q33" s="142"/>
      <c r="R33" s="208"/>
      <c r="S33" s="1176"/>
      <c r="T33" s="1176"/>
      <c r="U33" s="1177"/>
      <c r="V33" s="1077"/>
      <c r="W33" s="1949"/>
      <c r="X33" s="1949"/>
      <c r="Y33" s="1178"/>
      <c r="Z33" s="1178"/>
      <c r="AB33" s="577"/>
      <c r="AC33" s="608"/>
      <c r="AE33" s="600"/>
      <c r="AF33" s="600"/>
      <c r="AG33" s="600"/>
      <c r="AH33" s="608"/>
      <c r="AJ33" s="600"/>
      <c r="AK33" s="600"/>
      <c r="AL33" s="608"/>
      <c r="AN33" s="600"/>
      <c r="AO33" s="600"/>
      <c r="AP33" s="600"/>
      <c r="AQ33" s="604"/>
      <c r="AS33" s="608"/>
      <c r="AU33" s="2157"/>
      <c r="AV33" s="2157"/>
      <c r="AW33" s="2157"/>
      <c r="AX33" s="2157"/>
      <c r="AY33" s="2157"/>
      <c r="AZ33" s="2157"/>
    </row>
    <row r="34" spans="1:66" s="23" customFormat="1" ht="15" customHeight="1">
      <c r="A34" s="207" t="s">
        <v>618</v>
      </c>
      <c r="B34" s="1179"/>
      <c r="C34" s="1179"/>
      <c r="D34" s="1179"/>
      <c r="E34" s="1179"/>
      <c r="F34" s="1179"/>
      <c r="G34" s="1179"/>
      <c r="H34" s="1367"/>
      <c r="I34" s="1179"/>
      <c r="J34" s="205" t="s">
        <v>875</v>
      </c>
      <c r="K34" s="142"/>
      <c r="L34" s="1176"/>
      <c r="M34" s="139"/>
      <c r="N34" s="139"/>
      <c r="O34" s="139"/>
      <c r="P34" s="139"/>
      <c r="Q34" s="1181"/>
      <c r="R34" s="1176"/>
      <c r="S34" s="205" t="s">
        <v>871</v>
      </c>
      <c r="T34" s="142"/>
      <c r="U34" s="1176"/>
      <c r="V34" s="139"/>
      <c r="W34" s="139"/>
      <c r="X34" s="139"/>
      <c r="Y34" s="139"/>
      <c r="Z34" s="139"/>
      <c r="AA34" s="585"/>
      <c r="AB34" s="568"/>
      <c r="AC34" s="601"/>
      <c r="AD34" s="601"/>
      <c r="AE34" s="601"/>
      <c r="AF34" s="601"/>
      <c r="AG34" s="601"/>
      <c r="AH34" s="601"/>
      <c r="AI34" s="601"/>
      <c r="AJ34" s="601"/>
      <c r="AK34" s="601"/>
      <c r="AL34" s="603"/>
      <c r="AM34" s="603"/>
      <c r="AN34" s="604"/>
      <c r="AO34" s="604"/>
      <c r="AP34" s="604"/>
      <c r="AQ34" s="600"/>
      <c r="AR34" s="601"/>
      <c r="AS34" s="601"/>
      <c r="AT34" s="599"/>
      <c r="AU34" s="2195"/>
      <c r="AV34" s="2195"/>
      <c r="AW34" s="2195"/>
      <c r="AX34" s="230"/>
      <c r="AY34" s="230"/>
      <c r="AZ34" s="230"/>
      <c r="BE34" s="3"/>
      <c r="BF34" s="3"/>
      <c r="BG34" s="3"/>
      <c r="BH34" s="3"/>
      <c r="BI34" s="3"/>
      <c r="BJ34" s="3"/>
      <c r="BK34" s="3"/>
      <c r="BL34" s="3"/>
      <c r="BM34" s="3"/>
      <c r="BN34" s="3"/>
    </row>
    <row r="35" spans="1:66" s="23" customFormat="1" ht="15" customHeight="1">
      <c r="A35" s="1736" t="s">
        <v>617</v>
      </c>
      <c r="B35" s="1174"/>
      <c r="C35" s="1174"/>
      <c r="D35" s="1174"/>
      <c r="E35" s="1174"/>
      <c r="F35" s="1174"/>
      <c r="G35" s="1174"/>
      <c r="H35" s="1367"/>
      <c r="I35" s="1174"/>
      <c r="J35" s="205" t="s">
        <v>872</v>
      </c>
      <c r="K35" s="142"/>
      <c r="L35" s="142"/>
      <c r="M35" s="139"/>
      <c r="N35" s="139"/>
      <c r="O35" s="139"/>
      <c r="P35" s="139"/>
      <c r="Q35" s="1182"/>
      <c r="R35" s="1183"/>
      <c r="S35" s="205" t="s">
        <v>873</v>
      </c>
      <c r="T35" s="205"/>
      <c r="U35" s="142"/>
      <c r="V35" s="142"/>
      <c r="W35" s="139"/>
      <c r="X35" s="139"/>
      <c r="Y35" s="139"/>
      <c r="Z35" s="139"/>
      <c r="AA35" s="585"/>
      <c r="AB35" s="568"/>
      <c r="AC35" s="602"/>
      <c r="AD35" s="602"/>
      <c r="AE35" s="602"/>
      <c r="AF35" s="602"/>
      <c r="AG35" s="602"/>
      <c r="AH35" s="602"/>
      <c r="AI35" s="602"/>
      <c r="AJ35" s="602"/>
      <c r="AK35" s="602"/>
      <c r="AL35" s="603"/>
      <c r="AM35" s="603"/>
      <c r="AN35" s="603"/>
      <c r="AO35" s="604"/>
      <c r="AP35" s="604"/>
      <c r="AQ35" s="603"/>
      <c r="AR35" s="601"/>
      <c r="AS35" s="599"/>
      <c r="AT35" s="603"/>
      <c r="AU35" s="605"/>
      <c r="AV35" s="1949"/>
      <c r="AW35" s="1949"/>
      <c r="AX35" s="230"/>
      <c r="AY35" s="230"/>
      <c r="AZ35" s="230"/>
      <c r="BE35" s="3"/>
      <c r="BF35" s="3"/>
      <c r="BG35" s="3"/>
      <c r="BH35" s="3"/>
      <c r="BI35" s="3"/>
      <c r="BJ35" s="3"/>
      <c r="BK35" s="3"/>
      <c r="BL35" s="3"/>
      <c r="BM35" s="3"/>
      <c r="BN35" s="3"/>
    </row>
    <row r="36" spans="1:66" s="23" customFormat="1" ht="11.1" customHeight="1">
      <c r="A36" s="207" t="s">
        <v>833</v>
      </c>
      <c r="B36" s="1176"/>
      <c r="C36" s="1176"/>
      <c r="D36" s="1176"/>
      <c r="E36" s="1176"/>
      <c r="F36" s="1176"/>
      <c r="G36" s="1174"/>
      <c r="I36" s="1174"/>
      <c r="J36" s="1736" t="s">
        <v>669</v>
      </c>
      <c r="K36" s="1179"/>
      <c r="L36" s="1179"/>
      <c r="M36" s="1179"/>
      <c r="N36" s="1179"/>
      <c r="O36" s="1179"/>
      <c r="P36" s="1179"/>
      <c r="Q36" s="142"/>
      <c r="R36" s="1176"/>
      <c r="S36" s="1176"/>
      <c r="T36" s="1176"/>
      <c r="U36" s="1949"/>
      <c r="V36" s="1949"/>
      <c r="W36" s="1949"/>
      <c r="X36" s="1949"/>
      <c r="Y36" s="1184"/>
      <c r="Z36" s="1184"/>
      <c r="AA36" s="599"/>
      <c r="AB36" s="568"/>
      <c r="AC36" s="601"/>
      <c r="AD36" s="601"/>
      <c r="AE36" s="601"/>
      <c r="AF36" s="601"/>
      <c r="AG36" s="601"/>
      <c r="AH36" s="601"/>
      <c r="AI36" s="601"/>
      <c r="AJ36" s="601"/>
      <c r="AK36" s="601"/>
      <c r="AL36" s="602"/>
      <c r="AM36" s="602"/>
      <c r="AN36" s="602"/>
      <c r="AO36" s="599"/>
      <c r="AP36" s="599"/>
      <c r="AQ36" s="604"/>
      <c r="AR36" s="602"/>
      <c r="AS36" s="599"/>
      <c r="AT36" s="606"/>
      <c r="AU36" s="607"/>
      <c r="AV36" s="1949"/>
      <c r="AW36" s="1949"/>
      <c r="AX36" s="559"/>
      <c r="AY36" s="559"/>
      <c r="AZ36" s="559"/>
      <c r="BA36" s="3"/>
      <c r="BB36" s="3"/>
      <c r="BC36" s="3"/>
      <c r="BD36" s="3"/>
      <c r="BE36" s="3"/>
      <c r="BF36" s="3"/>
      <c r="BG36" s="3"/>
      <c r="BH36" s="3"/>
      <c r="BI36" s="3"/>
      <c r="BJ36" s="3"/>
      <c r="BK36" s="3"/>
      <c r="BL36" s="3"/>
      <c r="BM36" s="3"/>
      <c r="BN36" s="3"/>
    </row>
    <row r="37" spans="1:66" s="23" customFormat="1" ht="11.1" customHeight="1">
      <c r="A37" s="1736" t="s">
        <v>774</v>
      </c>
      <c r="B37" s="1176"/>
      <c r="C37" s="1176"/>
      <c r="D37" s="1176"/>
      <c r="E37" s="1176"/>
      <c r="F37" s="1176"/>
      <c r="G37" s="1174"/>
      <c r="I37" s="1174"/>
      <c r="J37" s="1736" t="s">
        <v>874</v>
      </c>
      <c r="K37" s="1179"/>
      <c r="L37" s="1179"/>
      <c r="M37" s="1179"/>
      <c r="N37" s="1179"/>
      <c r="O37" s="1179"/>
      <c r="P37" s="1179"/>
      <c r="Q37" s="142"/>
      <c r="R37" s="1176"/>
      <c r="S37" s="1176"/>
      <c r="T37" s="1176"/>
      <c r="U37" s="271"/>
      <c r="V37" s="271"/>
      <c r="W37" s="271"/>
      <c r="X37" s="271"/>
      <c r="Y37" s="1184"/>
      <c r="Z37" s="1184"/>
      <c r="AA37" s="599"/>
      <c r="AB37" s="568"/>
      <c r="AC37" s="601"/>
      <c r="AD37" s="601"/>
      <c r="AE37" s="601"/>
      <c r="AF37" s="601"/>
      <c r="AG37" s="601"/>
      <c r="AH37" s="601"/>
      <c r="AI37" s="601"/>
      <c r="AJ37" s="601"/>
      <c r="AK37" s="601"/>
      <c r="AL37" s="602"/>
      <c r="AM37" s="602"/>
      <c r="AN37" s="602"/>
      <c r="AO37" s="599"/>
      <c r="AP37" s="599"/>
      <c r="AQ37" s="604"/>
      <c r="AR37" s="602"/>
      <c r="AS37" s="599"/>
      <c r="AT37" s="606"/>
      <c r="AU37" s="607"/>
      <c r="AV37" s="271"/>
      <c r="AW37" s="271"/>
      <c r="AX37" s="559"/>
      <c r="AY37" s="559"/>
      <c r="AZ37" s="559"/>
      <c r="BA37" s="3"/>
      <c r="BB37" s="3"/>
      <c r="BC37" s="3"/>
      <c r="BD37" s="3"/>
      <c r="BE37" s="3"/>
      <c r="BF37" s="3"/>
      <c r="BG37" s="3"/>
      <c r="BH37" s="3"/>
      <c r="BI37" s="3"/>
      <c r="BJ37" s="3"/>
      <c r="BK37" s="3"/>
      <c r="BL37" s="3"/>
      <c r="BM37" s="3"/>
      <c r="BN37" s="3"/>
    </row>
    <row r="38" spans="1:66" s="23" customFormat="1" ht="11.1" customHeight="1">
      <c r="A38" s="1852" t="s">
        <v>853</v>
      </c>
      <c r="B38" s="1176"/>
      <c r="C38" s="1176"/>
      <c r="D38" s="1176"/>
      <c r="E38" s="1176"/>
      <c r="F38" s="1176"/>
      <c r="G38" s="1174"/>
      <c r="I38" s="1174"/>
      <c r="J38" s="1852"/>
      <c r="K38" s="1179"/>
      <c r="L38" s="1179"/>
      <c r="M38" s="1179"/>
      <c r="N38" s="1179"/>
      <c r="O38" s="1179"/>
      <c r="P38" s="1179"/>
      <c r="Q38" s="142"/>
      <c r="R38" s="1176"/>
      <c r="S38" s="1176"/>
      <c r="T38" s="1176"/>
      <c r="U38" s="2244" t="s">
        <v>597</v>
      </c>
      <c r="V38" s="2244"/>
      <c r="W38" s="2244"/>
      <c r="X38" s="2244"/>
      <c r="Y38" s="1184"/>
      <c r="Z38" s="1184"/>
      <c r="AA38" s="599"/>
      <c r="AB38" s="568"/>
      <c r="AC38" s="601"/>
      <c r="AD38" s="601"/>
      <c r="AE38" s="601"/>
      <c r="AF38" s="601"/>
      <c r="AG38" s="601"/>
      <c r="AH38" s="601"/>
      <c r="AI38" s="601"/>
      <c r="AJ38" s="601"/>
      <c r="AK38" s="601"/>
      <c r="AL38" s="602"/>
      <c r="AM38" s="602"/>
      <c r="AN38" s="602"/>
      <c r="AO38" s="599"/>
      <c r="AP38" s="599"/>
      <c r="AQ38" s="604"/>
      <c r="AR38" s="602"/>
      <c r="AS38" s="599"/>
      <c r="AT38" s="606"/>
      <c r="AU38" s="607"/>
      <c r="AV38" s="271"/>
      <c r="AW38" s="271"/>
      <c r="AX38" s="559"/>
      <c r="AY38" s="559"/>
      <c r="AZ38" s="559"/>
      <c r="BA38" s="3"/>
      <c r="BB38" s="3"/>
      <c r="BC38" s="3"/>
      <c r="BD38" s="3"/>
      <c r="BE38" s="3"/>
      <c r="BF38" s="3"/>
      <c r="BG38" s="3"/>
      <c r="BH38" s="3"/>
      <c r="BI38" s="3"/>
      <c r="BJ38" s="3"/>
      <c r="BK38" s="3"/>
      <c r="BL38" s="3"/>
      <c r="BM38" s="3"/>
      <c r="BN38" s="3"/>
    </row>
    <row r="39" spans="1:66" s="23" customFormat="1" ht="13.5" customHeight="1">
      <c r="A39" s="1078" t="s">
        <v>505</v>
      </c>
      <c r="B39" s="1176"/>
      <c r="C39" s="1176"/>
      <c r="D39" s="1176"/>
      <c r="E39" s="1176"/>
      <c r="F39" s="1176"/>
      <c r="G39" s="1174"/>
      <c r="H39" s="1174"/>
      <c r="I39" s="1174"/>
      <c r="J39" s="1174"/>
      <c r="K39" s="1179"/>
      <c r="L39" s="1179"/>
      <c r="M39" s="1179"/>
      <c r="N39" s="1179"/>
      <c r="O39" s="1179"/>
      <c r="P39" s="1179"/>
      <c r="Q39" s="142"/>
      <c r="R39" s="1176"/>
      <c r="S39" s="1176"/>
      <c r="T39" s="1176"/>
      <c r="U39" s="1177"/>
      <c r="V39" s="1077"/>
      <c r="W39" s="1949" t="s">
        <v>516</v>
      </c>
      <c r="X39" s="1949"/>
      <c r="Y39" s="1184"/>
      <c r="Z39" s="1184"/>
      <c r="AA39" s="599"/>
      <c r="AB39" s="568"/>
      <c r="AC39" s="601"/>
      <c r="AD39" s="601"/>
      <c r="AE39" s="601"/>
      <c r="AF39" s="601"/>
      <c r="AG39" s="601"/>
      <c r="AH39" s="601"/>
      <c r="AI39" s="601"/>
      <c r="AJ39" s="601"/>
      <c r="AK39" s="601"/>
      <c r="AL39" s="602"/>
      <c r="AM39" s="602"/>
      <c r="AN39" s="602"/>
      <c r="AO39" s="599"/>
      <c r="AP39" s="599"/>
      <c r="AQ39" s="604"/>
      <c r="AR39" s="602"/>
      <c r="AS39" s="599"/>
      <c r="AT39" s="606"/>
      <c r="AU39" s="607"/>
      <c r="AV39" s="271"/>
      <c r="AW39" s="271"/>
      <c r="AX39" s="559"/>
      <c r="AY39" s="559"/>
      <c r="AZ39" s="559"/>
      <c r="BA39" s="3"/>
      <c r="BB39" s="3"/>
      <c r="BC39" s="3"/>
      <c r="BD39" s="3"/>
      <c r="BE39" s="3"/>
      <c r="BF39" s="3"/>
      <c r="BG39" s="3"/>
      <c r="BH39" s="3"/>
      <c r="BI39" s="3"/>
      <c r="BJ39" s="3"/>
      <c r="BK39" s="3"/>
      <c r="BL39" s="3"/>
      <c r="BM39" s="3"/>
      <c r="BN39" s="3"/>
    </row>
    <row r="40" spans="1:66" ht="14.1" customHeight="1" thickBot="1">
      <c r="A40" s="1078" t="s">
        <v>506</v>
      </c>
      <c r="B40" s="1174"/>
      <c r="C40" s="1174"/>
      <c r="D40" s="1174"/>
      <c r="E40" s="1174"/>
      <c r="F40" s="1174"/>
      <c r="G40" s="139"/>
      <c r="H40" s="1175"/>
      <c r="I40" s="139"/>
      <c r="J40" s="139"/>
      <c r="K40" s="1175"/>
      <c r="L40" s="142"/>
      <c r="M40" s="139"/>
      <c r="N40" s="139"/>
      <c r="O40" s="139"/>
      <c r="P40" s="139"/>
      <c r="Q40" s="142"/>
      <c r="R40" s="208"/>
      <c r="S40" s="1176"/>
      <c r="T40" s="1176"/>
      <c r="U40" s="1177"/>
      <c r="V40" s="1074"/>
      <c r="W40" s="1949" t="s">
        <v>517</v>
      </c>
      <c r="X40" s="1949"/>
      <c r="Y40" s="1178"/>
      <c r="Z40" s="1178"/>
      <c r="AB40" s="577"/>
      <c r="AC40" s="608"/>
      <c r="AE40" s="600"/>
      <c r="AF40" s="600"/>
      <c r="AG40" s="600"/>
      <c r="AH40" s="608"/>
      <c r="AJ40" s="600"/>
      <c r="AK40" s="600"/>
      <c r="AL40" s="608"/>
      <c r="AN40" s="600"/>
      <c r="AO40" s="600"/>
      <c r="AP40" s="600"/>
      <c r="AQ40" s="604"/>
      <c r="AS40" s="608"/>
      <c r="AU40" s="2157"/>
      <c r="AV40" s="2157"/>
      <c r="AW40" s="2157"/>
      <c r="AX40" s="2157"/>
      <c r="AY40" s="2157"/>
      <c r="AZ40" s="2157"/>
    </row>
    <row r="41" spans="1:66" ht="14.25" thickTop="1">
      <c r="A41" s="2174" t="str">
        <f>A1</f>
        <v>2022年</v>
      </c>
      <c r="B41" s="2175"/>
      <c r="C41" s="2172" t="s">
        <v>161</v>
      </c>
      <c r="D41" s="2173"/>
      <c r="E41" s="2176"/>
      <c r="F41" s="2177"/>
      <c r="G41" s="2102" t="s">
        <v>38</v>
      </c>
      <c r="H41" s="2103"/>
      <c r="I41" s="2103"/>
      <c r="J41" s="2103"/>
      <c r="K41" s="2104"/>
      <c r="L41" s="2102" t="s">
        <v>162</v>
      </c>
      <c r="M41" s="2103"/>
      <c r="N41" s="2104"/>
      <c r="O41" s="1093" t="s">
        <v>40</v>
      </c>
      <c r="P41" s="2102" t="s">
        <v>218</v>
      </c>
      <c r="Q41" s="2103"/>
      <c r="R41" s="1993">
        <f>P1</f>
        <v>0</v>
      </c>
      <c r="S41" s="1993"/>
      <c r="T41" s="1994"/>
      <c r="U41" s="2102" t="s">
        <v>41</v>
      </c>
      <c r="V41" s="2103"/>
      <c r="W41" s="2103"/>
      <c r="X41" s="2163"/>
      <c r="Y41" s="1095"/>
      <c r="Z41" s="1095"/>
      <c r="AQ41" s="602"/>
      <c r="AU41" s="609"/>
      <c r="AV41" s="609"/>
      <c r="AW41" s="286"/>
      <c r="AX41" s="286"/>
    </row>
    <row r="42" spans="1:66" ht="17.25">
      <c r="A42" s="2185">
        <f>A2</f>
        <v>44682</v>
      </c>
      <c r="B42" s="2186"/>
      <c r="C42" s="1959">
        <f>C2</f>
        <v>0</v>
      </c>
      <c r="D42" s="1976"/>
      <c r="E42" s="1976"/>
      <c r="F42" s="1977"/>
      <c r="G42" s="1975">
        <f>G2</f>
        <v>0</v>
      </c>
      <c r="H42" s="1976"/>
      <c r="I42" s="1976"/>
      <c r="J42" s="1976"/>
      <c r="K42" s="1977"/>
      <c r="L42" s="1975">
        <f>K2</f>
        <v>0</v>
      </c>
      <c r="M42" s="1976"/>
      <c r="N42" s="1977"/>
      <c r="O42" s="2159">
        <f>N2</f>
        <v>0</v>
      </c>
      <c r="P42" s="2131"/>
      <c r="Q42" s="2132"/>
      <c r="R42" s="1995"/>
      <c r="S42" s="1995"/>
      <c r="T42" s="1996"/>
      <c r="U42" s="2164">
        <f>T2</f>
        <v>0</v>
      </c>
      <c r="V42" s="2165"/>
      <c r="W42" s="2165"/>
      <c r="X42" s="2166"/>
      <c r="Y42" s="1098"/>
      <c r="Z42" s="1099" t="s">
        <v>134</v>
      </c>
      <c r="AQ42" s="600"/>
      <c r="AU42" s="609"/>
      <c r="AV42" s="609"/>
      <c r="AW42" s="286"/>
      <c r="AX42" s="286"/>
    </row>
    <row r="43" spans="1:66" ht="17.25">
      <c r="A43" s="2170" t="s">
        <v>219</v>
      </c>
      <c r="B43" s="2170"/>
      <c r="C43" s="2125"/>
      <c r="D43" s="2126"/>
      <c r="E43" s="2126"/>
      <c r="F43" s="2127"/>
      <c r="G43" s="2158"/>
      <c r="H43" s="2126"/>
      <c r="I43" s="2126"/>
      <c r="J43" s="2126"/>
      <c r="K43" s="2127"/>
      <c r="L43" s="2158"/>
      <c r="M43" s="2126"/>
      <c r="N43" s="2127"/>
      <c r="O43" s="2160"/>
      <c r="P43" s="2245" t="s">
        <v>148</v>
      </c>
      <c r="Q43" s="2246"/>
      <c r="R43" s="210"/>
      <c r="S43" s="2161">
        <f>F70+N70</f>
        <v>0</v>
      </c>
      <c r="T43" s="2162"/>
      <c r="U43" s="2167"/>
      <c r="V43" s="2168"/>
      <c r="W43" s="2168"/>
      <c r="X43" s="2169"/>
      <c r="Y43" s="1098"/>
      <c r="Z43" s="1098"/>
      <c r="AU43" s="607"/>
      <c r="AV43" s="607"/>
      <c r="AW43" s="558"/>
      <c r="AX43" s="558"/>
    </row>
    <row r="44" spans="1:66" ht="17.25">
      <c r="A44" s="2120" t="s">
        <v>364</v>
      </c>
      <c r="B44" s="2120"/>
      <c r="C44" s="320" t="s">
        <v>449</v>
      </c>
      <c r="D44" s="1102"/>
      <c r="E44" s="1102"/>
      <c r="F44" s="1102"/>
      <c r="G44" s="1102"/>
      <c r="H44" s="1102"/>
      <c r="I44" s="1102"/>
      <c r="J44" s="1102"/>
      <c r="K44" s="1103"/>
      <c r="L44" s="2121" t="s">
        <v>164</v>
      </c>
      <c r="M44" s="2122"/>
      <c r="N44" s="2123">
        <f>M4</f>
        <v>0</v>
      </c>
      <c r="O44" s="2123"/>
      <c r="P44" s="2123"/>
      <c r="Q44" s="2123"/>
      <c r="R44" s="2123"/>
      <c r="S44" s="2123"/>
      <c r="T44" s="2124"/>
      <c r="U44" s="2247" t="s">
        <v>163</v>
      </c>
      <c r="V44" s="2248"/>
      <c r="W44" s="2242" t="s">
        <v>43</v>
      </c>
      <c r="X44" s="2243"/>
      <c r="Y44" s="1098"/>
      <c r="Z44" s="1098"/>
      <c r="AU44" s="610"/>
      <c r="AV44" s="610"/>
      <c r="AW44" s="72"/>
      <c r="AX44" s="72"/>
    </row>
    <row r="45" spans="1:66" ht="18" thickBot="1">
      <c r="A45" s="1104"/>
      <c r="B45" s="1104"/>
      <c r="C45" s="1087" t="s">
        <v>408</v>
      </c>
      <c r="D45" s="1105"/>
      <c r="E45" s="1105"/>
      <c r="F45" s="1185"/>
      <c r="G45" s="1186" t="s">
        <v>448</v>
      </c>
      <c r="H45" s="1105"/>
      <c r="I45" s="1105"/>
      <c r="J45" s="1105"/>
      <c r="K45" s="1106"/>
      <c r="L45" s="2129" t="s">
        <v>165</v>
      </c>
      <c r="M45" s="2130"/>
      <c r="N45" s="2216">
        <f>M5</f>
        <v>0</v>
      </c>
      <c r="O45" s="2216"/>
      <c r="P45" s="2216"/>
      <c r="Q45" s="2216"/>
      <c r="R45" s="2216"/>
      <c r="S45" s="2216"/>
      <c r="T45" s="2217"/>
      <c r="U45" s="2148"/>
      <c r="V45" s="2149"/>
      <c r="W45" s="2148"/>
      <c r="X45" s="2150"/>
      <c r="Y45" s="1098"/>
      <c r="Z45" s="1098"/>
      <c r="AE45" s="2135"/>
      <c r="AF45" s="2235"/>
      <c r="AG45" s="2235"/>
      <c r="AH45" s="2235"/>
      <c r="AI45" s="2235"/>
      <c r="AJ45" s="2235"/>
      <c r="AK45" s="2235"/>
      <c r="AL45" s="2235"/>
    </row>
    <row r="46" spans="1:66" ht="18.75" thickTop="1" thickBot="1">
      <c r="A46" s="2138" t="s">
        <v>220</v>
      </c>
      <c r="B46" s="2141" t="s">
        <v>366</v>
      </c>
      <c r="C46" s="2117"/>
      <c r="D46" s="2117"/>
      <c r="E46" s="2117"/>
      <c r="F46" s="2118"/>
      <c r="G46" s="2117"/>
      <c r="H46" s="2119"/>
      <c r="I46" s="170"/>
      <c r="J46" s="2116" t="s">
        <v>224</v>
      </c>
      <c r="K46" s="2117"/>
      <c r="L46" s="2117"/>
      <c r="M46" s="2117"/>
      <c r="N46" s="2118"/>
      <c r="O46" s="2117"/>
      <c r="P46" s="2119"/>
      <c r="Q46" s="1074"/>
      <c r="R46" s="1074"/>
      <c r="S46" s="1074"/>
      <c r="T46" s="1074"/>
      <c r="U46" s="1074"/>
      <c r="V46" s="1074"/>
      <c r="W46" s="1074"/>
      <c r="X46" s="1074"/>
      <c r="Y46" s="1074"/>
      <c r="Z46" s="1074"/>
      <c r="AE46" s="2135"/>
      <c r="AF46" s="956"/>
      <c r="AG46" s="216"/>
      <c r="AH46" s="2171"/>
      <c r="AI46" s="2171"/>
      <c r="AJ46" s="957"/>
      <c r="AK46" s="149"/>
      <c r="AL46" s="216"/>
    </row>
    <row r="47" spans="1:66" ht="15" thickTop="1">
      <c r="A47" s="2139"/>
      <c r="B47" s="1114" t="s">
        <v>170</v>
      </c>
      <c r="C47" s="1120" t="s">
        <v>166</v>
      </c>
      <c r="D47" s="2128" t="s">
        <v>167</v>
      </c>
      <c r="E47" s="2128"/>
      <c r="F47" s="1116" t="s">
        <v>168</v>
      </c>
      <c r="G47" s="164"/>
      <c r="H47" s="1117" t="s">
        <v>169</v>
      </c>
      <c r="I47" s="151"/>
      <c r="J47" s="1187" t="s">
        <v>170</v>
      </c>
      <c r="K47" s="1115" t="s">
        <v>166</v>
      </c>
      <c r="L47" s="2136" t="s">
        <v>167</v>
      </c>
      <c r="M47" s="2137"/>
      <c r="N47" s="1116" t="s">
        <v>168</v>
      </c>
      <c r="O47" s="164"/>
      <c r="P47" s="1189" t="s">
        <v>169</v>
      </c>
      <c r="Q47" s="1074"/>
      <c r="R47" s="1171"/>
      <c r="S47" s="1074"/>
      <c r="T47" s="1074"/>
      <c r="U47" s="1074"/>
      <c r="V47" s="1074"/>
      <c r="W47" s="1074"/>
      <c r="X47" s="1074"/>
      <c r="Y47" s="1074"/>
      <c r="Z47" s="2151" t="s">
        <v>365</v>
      </c>
      <c r="AE47" s="2135"/>
      <c r="AF47" s="216"/>
      <c r="AG47" s="33"/>
      <c r="AH47" s="216"/>
      <c r="AI47" s="955"/>
      <c r="AJ47" s="958"/>
      <c r="AK47" s="959"/>
      <c r="AL47" s="960"/>
    </row>
    <row r="48" spans="1:66" ht="14.25">
      <c r="A48" s="2139"/>
      <c r="B48" s="1123">
        <v>1</v>
      </c>
      <c r="C48" s="1124" t="s">
        <v>155</v>
      </c>
      <c r="D48" s="1133"/>
      <c r="E48" s="1125">
        <v>6700</v>
      </c>
      <c r="F48" s="611"/>
      <c r="G48" s="165" t="s">
        <v>160</v>
      </c>
      <c r="H48" s="1134" t="s">
        <v>158</v>
      </c>
      <c r="I48" s="145"/>
      <c r="J48" s="1127">
        <v>1</v>
      </c>
      <c r="K48" s="1128" t="s">
        <v>225</v>
      </c>
      <c r="L48" s="2107" t="s">
        <v>878</v>
      </c>
      <c r="M48" s="2108"/>
      <c r="N48" s="2108"/>
      <c r="O48" s="2109"/>
      <c r="P48" s="1190" t="s">
        <v>226</v>
      </c>
      <c r="Q48" s="1074"/>
      <c r="R48" s="1171"/>
      <c r="S48" s="1074"/>
      <c r="T48" s="1074"/>
      <c r="U48" s="1074"/>
      <c r="V48" s="1074"/>
      <c r="W48" s="1074"/>
      <c r="X48" s="1074"/>
      <c r="Y48" s="1074"/>
      <c r="Z48" s="2151"/>
      <c r="AE48" s="2135"/>
      <c r="AF48" s="961"/>
      <c r="AG48" s="962"/>
      <c r="AH48" s="86"/>
      <c r="AI48" s="955"/>
      <c r="AJ48" s="972"/>
      <c r="AK48" s="963"/>
      <c r="AL48" s="960"/>
    </row>
    <row r="49" spans="1:38">
      <c r="A49" s="2139"/>
      <c r="B49" s="1191">
        <v>2</v>
      </c>
      <c r="C49" s="2110" t="s">
        <v>782</v>
      </c>
      <c r="D49" s="2111"/>
      <c r="E49" s="2111"/>
      <c r="F49" s="2111"/>
      <c r="G49" s="2112"/>
      <c r="H49" s="931" t="s">
        <v>226</v>
      </c>
      <c r="I49" s="154"/>
      <c r="J49" s="171">
        <v>2</v>
      </c>
      <c r="K49" s="157" t="s">
        <v>232</v>
      </c>
      <c r="L49" s="2107" t="s">
        <v>879</v>
      </c>
      <c r="M49" s="2108"/>
      <c r="N49" s="2143"/>
      <c r="O49" s="2109"/>
      <c r="P49" s="931" t="s">
        <v>226</v>
      </c>
      <c r="Q49" s="1074"/>
      <c r="R49" s="1171"/>
      <c r="S49" s="1074"/>
      <c r="T49" s="1074"/>
      <c r="U49" s="1074"/>
      <c r="V49" s="1074"/>
      <c r="W49" s="1074"/>
      <c r="X49" s="1074"/>
      <c r="Y49" s="1074"/>
      <c r="Z49" s="2151"/>
      <c r="AE49" s="2135"/>
      <c r="AF49" s="964"/>
      <c r="AG49" s="972"/>
      <c r="AH49" s="972"/>
      <c r="AI49" s="972"/>
      <c r="AJ49" s="972"/>
      <c r="AK49" s="972"/>
      <c r="AL49" s="960"/>
    </row>
    <row r="50" spans="1:38" ht="14.25">
      <c r="A50" s="2139"/>
      <c r="B50" s="1191">
        <v>3</v>
      </c>
      <c r="C50" s="1192" t="s">
        <v>154</v>
      </c>
      <c r="D50" s="2113" t="s">
        <v>876</v>
      </c>
      <c r="E50" s="2114"/>
      <c r="F50" s="2114"/>
      <c r="G50" s="2115"/>
      <c r="H50" s="932" t="s">
        <v>877</v>
      </c>
      <c r="I50" s="154"/>
      <c r="J50" s="171">
        <v>3</v>
      </c>
      <c r="K50" s="157" t="s">
        <v>237</v>
      </c>
      <c r="L50" s="1194"/>
      <c r="M50" s="138">
        <v>800</v>
      </c>
      <c r="N50" s="284"/>
      <c r="O50" s="163" t="s">
        <v>160</v>
      </c>
      <c r="P50" s="931" t="s">
        <v>242</v>
      </c>
      <c r="Q50" s="1074"/>
      <c r="R50" s="1171"/>
      <c r="S50" s="1113"/>
      <c r="T50" s="1074"/>
      <c r="U50" s="1074"/>
      <c r="V50" s="1074"/>
      <c r="W50" s="1074"/>
      <c r="X50" s="1074"/>
      <c r="Y50" s="1074"/>
      <c r="Z50" s="2151"/>
      <c r="AE50" s="2135"/>
      <c r="AF50" s="964"/>
      <c r="AG50" s="972"/>
      <c r="AH50" s="972"/>
      <c r="AI50" s="972"/>
      <c r="AJ50" s="972"/>
      <c r="AK50" s="972"/>
      <c r="AL50" s="960"/>
    </row>
    <row r="51" spans="1:38" ht="14.25">
      <c r="A51" s="2139"/>
      <c r="B51" s="1191">
        <v>4</v>
      </c>
      <c r="C51" s="1192" t="s">
        <v>245</v>
      </c>
      <c r="D51" s="2113" t="s">
        <v>619</v>
      </c>
      <c r="E51" s="2114"/>
      <c r="F51" s="2114"/>
      <c r="G51" s="2115"/>
      <c r="H51" s="931" t="s">
        <v>586</v>
      </c>
      <c r="I51" s="154"/>
      <c r="J51" s="171"/>
      <c r="K51" s="167"/>
      <c r="L51" s="166"/>
      <c r="M51" s="169"/>
      <c r="N51" s="1193"/>
      <c r="O51" s="159"/>
      <c r="P51" s="932"/>
      <c r="Q51" s="1074"/>
      <c r="R51" s="1171"/>
      <c r="S51" s="1795" t="s">
        <v>628</v>
      </c>
      <c r="T51" s="1796"/>
      <c r="U51" s="1796"/>
      <c r="V51" s="1796"/>
      <c r="W51" s="1796"/>
      <c r="X51" s="1074"/>
      <c r="Y51" s="1074"/>
      <c r="Z51" s="2151"/>
      <c r="AE51" s="2135"/>
      <c r="AF51" s="961"/>
      <c r="AG51" s="962"/>
      <c r="AH51" s="86"/>
      <c r="AI51" s="955"/>
      <c r="AJ51" s="958"/>
      <c r="AK51" s="963"/>
      <c r="AL51" s="954"/>
    </row>
    <row r="52" spans="1:38" ht="14.25">
      <c r="A52" s="2139"/>
      <c r="B52" s="1191">
        <v>5</v>
      </c>
      <c r="C52" s="1192" t="s">
        <v>235</v>
      </c>
      <c r="D52" s="2113" t="s">
        <v>849</v>
      </c>
      <c r="E52" s="2114"/>
      <c r="F52" s="2114"/>
      <c r="G52" s="2115"/>
      <c r="H52" s="931" t="s">
        <v>226</v>
      </c>
      <c r="I52" s="154"/>
      <c r="J52" s="171"/>
      <c r="K52" s="167"/>
      <c r="L52" s="166"/>
      <c r="M52" s="168"/>
      <c r="N52" s="1193"/>
      <c r="O52" s="159"/>
      <c r="P52" s="932"/>
      <c r="Q52" s="1074"/>
      <c r="R52" s="1171"/>
      <c r="S52" s="1735" t="s">
        <v>629</v>
      </c>
      <c r="T52" s="1796"/>
      <c r="U52" s="1796"/>
      <c r="V52" s="1796"/>
      <c r="W52" s="1796"/>
      <c r="X52" s="1074"/>
      <c r="Y52" s="1074"/>
      <c r="Z52" s="2151"/>
      <c r="AE52" s="2135"/>
      <c r="AF52" s="964"/>
      <c r="AG52" s="972"/>
      <c r="AH52" s="972"/>
      <c r="AI52" s="972"/>
      <c r="AJ52" s="958"/>
      <c r="AK52" s="972"/>
      <c r="AL52" s="965"/>
    </row>
    <row r="53" spans="1:38" ht="14.25">
      <c r="A53" s="2139"/>
      <c r="B53" s="1191">
        <v>6</v>
      </c>
      <c r="C53" s="1192" t="s">
        <v>249</v>
      </c>
      <c r="D53" s="2107" t="s">
        <v>620</v>
      </c>
      <c r="E53" s="2108"/>
      <c r="F53" s="2108"/>
      <c r="G53" s="2109"/>
      <c r="H53" s="931" t="s">
        <v>236</v>
      </c>
      <c r="I53" s="154"/>
      <c r="J53" s="171"/>
      <c r="K53" s="167"/>
      <c r="L53" s="166"/>
      <c r="M53" s="168"/>
      <c r="N53" s="1193"/>
      <c r="O53" s="159"/>
      <c r="P53" s="932"/>
      <c r="Q53" s="1074"/>
      <c r="R53" s="1171"/>
      <c r="S53" s="1735" t="s">
        <v>880</v>
      </c>
      <c r="T53" s="1796"/>
      <c r="U53" s="1796"/>
      <c r="V53" s="1796"/>
      <c r="W53" s="1796"/>
      <c r="X53" s="1074"/>
      <c r="Y53" s="1074"/>
      <c r="Z53" s="2151"/>
      <c r="AE53" s="2135"/>
      <c r="AF53" s="961"/>
      <c r="AG53" s="962"/>
      <c r="AH53" s="86"/>
      <c r="AI53" s="955"/>
      <c r="AJ53" s="958"/>
      <c r="AK53" s="963"/>
      <c r="AL53" s="960"/>
    </row>
    <row r="54" spans="1:38" ht="14.25">
      <c r="A54" s="2139"/>
      <c r="B54" s="1191">
        <v>7</v>
      </c>
      <c r="C54" s="1146" t="s">
        <v>761</v>
      </c>
      <c r="D54" s="2107" t="s">
        <v>693</v>
      </c>
      <c r="E54" s="2108"/>
      <c r="F54" s="2108"/>
      <c r="G54" s="2109"/>
      <c r="H54" s="931" t="s">
        <v>668</v>
      </c>
      <c r="I54" s="154"/>
      <c r="J54" s="171"/>
      <c r="K54" s="167"/>
      <c r="L54" s="166"/>
      <c r="M54" s="168"/>
      <c r="N54" s="1193"/>
      <c r="O54" s="159"/>
      <c r="P54" s="932"/>
      <c r="Q54" s="1074"/>
      <c r="R54" s="1171"/>
      <c r="S54" s="1735" t="s">
        <v>881</v>
      </c>
      <c r="T54" s="1796"/>
      <c r="U54" s="1796"/>
      <c r="V54" s="1796"/>
      <c r="W54" s="1796"/>
      <c r="X54" s="1074"/>
      <c r="Y54" s="1074"/>
      <c r="Z54" s="2151"/>
      <c r="AE54" s="2135"/>
      <c r="AF54" s="961"/>
      <c r="AG54" s="966"/>
      <c r="AH54" s="86"/>
      <c r="AI54" s="955"/>
      <c r="AJ54" s="958"/>
      <c r="AK54" s="963"/>
      <c r="AL54" s="960"/>
    </row>
    <row r="55" spans="1:38" ht="14.25">
      <c r="A55" s="2139"/>
      <c r="B55" s="1191">
        <v>8</v>
      </c>
      <c r="C55" s="1192" t="s">
        <v>196</v>
      </c>
      <c r="D55" s="2107" t="s">
        <v>824</v>
      </c>
      <c r="E55" s="2108"/>
      <c r="F55" s="2108"/>
      <c r="G55" s="2109"/>
      <c r="H55" s="1195" t="s">
        <v>246</v>
      </c>
      <c r="I55" s="154"/>
      <c r="J55" s="171"/>
      <c r="K55" s="167"/>
      <c r="L55" s="166"/>
      <c r="M55" s="169"/>
      <c r="N55" s="1193"/>
      <c r="O55" s="159"/>
      <c r="P55" s="932"/>
      <c r="Q55" s="1074"/>
      <c r="R55" s="1171"/>
      <c r="S55" s="1735" t="s">
        <v>882</v>
      </c>
      <c r="T55" s="1796"/>
      <c r="U55" s="1796"/>
      <c r="V55" s="1796"/>
      <c r="W55" s="1796"/>
      <c r="X55" s="1074"/>
      <c r="Y55" s="1074"/>
      <c r="Z55" s="2151"/>
      <c r="AE55" s="2135"/>
      <c r="AF55" s="961"/>
      <c r="AG55" s="966"/>
      <c r="AH55" s="86"/>
      <c r="AI55" s="955"/>
      <c r="AJ55" s="958"/>
      <c r="AK55" s="963"/>
      <c r="AL55" s="960"/>
    </row>
    <row r="56" spans="1:38" ht="14.25">
      <c r="A56" s="2139"/>
      <c r="B56" s="1191">
        <v>9</v>
      </c>
      <c r="C56" s="1192" t="s">
        <v>230</v>
      </c>
      <c r="D56" s="2107" t="s">
        <v>621</v>
      </c>
      <c r="E56" s="2108"/>
      <c r="F56" s="2108"/>
      <c r="G56" s="2109"/>
      <c r="H56" s="931" t="s">
        <v>231</v>
      </c>
      <c r="I56" s="154"/>
      <c r="J56" s="171"/>
      <c r="K56" s="167"/>
      <c r="L56" s="166"/>
      <c r="M56" s="168"/>
      <c r="N56" s="1193"/>
      <c r="O56" s="159"/>
      <c r="P56" s="932"/>
      <c r="Q56" s="1074"/>
      <c r="R56" s="1171"/>
      <c r="S56" s="1735" t="s">
        <v>883</v>
      </c>
      <c r="T56" s="1796"/>
      <c r="U56" s="1796"/>
      <c r="V56" s="1796"/>
      <c r="W56" s="1796"/>
      <c r="X56" s="1074"/>
      <c r="Y56" s="1074"/>
      <c r="Z56" s="2151"/>
      <c r="AE56" s="2135"/>
      <c r="AF56" s="961"/>
      <c r="AG56" s="962"/>
      <c r="AH56" s="86"/>
      <c r="AI56" s="955"/>
      <c r="AJ56" s="958"/>
      <c r="AK56" s="963"/>
      <c r="AL56" s="960"/>
    </row>
    <row r="57" spans="1:38" ht="14.25">
      <c r="A57" s="2139"/>
      <c r="B57" s="1191">
        <v>10</v>
      </c>
      <c r="C57" s="1192" t="s">
        <v>180</v>
      </c>
      <c r="D57" s="2107" t="s">
        <v>622</v>
      </c>
      <c r="E57" s="2108"/>
      <c r="F57" s="2108"/>
      <c r="G57" s="2109"/>
      <c r="H57" s="931" t="s">
        <v>241</v>
      </c>
      <c r="I57" s="154"/>
      <c r="J57" s="171"/>
      <c r="K57" s="167"/>
      <c r="L57" s="166"/>
      <c r="M57" s="168"/>
      <c r="N57" s="1193"/>
      <c r="O57" s="159"/>
      <c r="P57" s="932"/>
      <c r="Q57" s="1074"/>
      <c r="R57" s="1171"/>
      <c r="S57" s="1735" t="s">
        <v>630</v>
      </c>
      <c r="T57" s="1796"/>
      <c r="U57" s="1796"/>
      <c r="V57" s="1796"/>
      <c r="W57" s="1796"/>
      <c r="X57" s="1074"/>
      <c r="Y57" s="1074"/>
      <c r="Z57" s="2151"/>
      <c r="AE57" s="2135"/>
      <c r="AF57" s="961"/>
      <c r="AG57" s="962"/>
      <c r="AH57" s="86"/>
      <c r="AI57" s="955"/>
      <c r="AJ57" s="958"/>
      <c r="AK57" s="963"/>
      <c r="AL57" s="954"/>
    </row>
    <row r="58" spans="1:38" ht="14.25">
      <c r="A58" s="2139"/>
      <c r="B58" s="1191">
        <v>11</v>
      </c>
      <c r="C58" s="1192" t="s">
        <v>213</v>
      </c>
      <c r="D58" s="2107" t="s">
        <v>623</v>
      </c>
      <c r="E58" s="2108"/>
      <c r="F58" s="2108"/>
      <c r="G58" s="2109"/>
      <c r="H58" s="931" t="s">
        <v>228</v>
      </c>
      <c r="I58" s="154"/>
      <c r="J58" s="171"/>
      <c r="K58" s="167"/>
      <c r="L58" s="166"/>
      <c r="M58" s="168"/>
      <c r="N58" s="1193"/>
      <c r="O58" s="159"/>
      <c r="P58" s="932"/>
      <c r="Q58" s="1074"/>
      <c r="R58" s="1074"/>
      <c r="S58" s="1735" t="s">
        <v>884</v>
      </c>
      <c r="T58" s="1796"/>
      <c r="U58" s="1796"/>
      <c r="V58" s="1796"/>
      <c r="W58" s="1796"/>
      <c r="X58" s="1074"/>
      <c r="Y58" s="1074"/>
      <c r="Z58" s="2151"/>
      <c r="AE58" s="2135"/>
      <c r="AF58" s="961"/>
      <c r="AG58" s="962"/>
      <c r="AH58" s="86"/>
      <c r="AI58" s="955"/>
      <c r="AJ58" s="958"/>
      <c r="AK58" s="963"/>
      <c r="AL58" s="960"/>
    </row>
    <row r="59" spans="1:38" ht="14.25">
      <c r="A59" s="2139"/>
      <c r="B59" s="1191">
        <v>12</v>
      </c>
      <c r="C59" s="1192" t="s">
        <v>252</v>
      </c>
      <c r="D59" s="2107" t="s">
        <v>624</v>
      </c>
      <c r="E59" s="2108"/>
      <c r="F59" s="2108"/>
      <c r="G59" s="2109"/>
      <c r="H59" s="931" t="s">
        <v>228</v>
      </c>
      <c r="I59" s="154"/>
      <c r="J59" s="171"/>
      <c r="K59" s="167"/>
      <c r="L59" s="158"/>
      <c r="M59" s="168"/>
      <c r="N59" s="1193"/>
      <c r="O59" s="159"/>
      <c r="P59" s="932"/>
      <c r="Q59" s="1074"/>
      <c r="R59" s="1074"/>
      <c r="S59" s="1855" t="s">
        <v>885</v>
      </c>
      <c r="T59" s="1796"/>
      <c r="U59" s="1796"/>
      <c r="V59" s="1796"/>
      <c r="W59" s="1796"/>
      <c r="X59" s="1074"/>
      <c r="Y59" s="1074"/>
      <c r="Z59" s="2152"/>
      <c r="AE59" s="2135"/>
      <c r="AF59" s="961"/>
      <c r="AG59" s="962"/>
      <c r="AH59" s="86"/>
      <c r="AI59" s="955"/>
      <c r="AJ59" s="958"/>
      <c r="AK59" s="963"/>
      <c r="AL59" s="960"/>
    </row>
    <row r="60" spans="1:38" ht="14.25">
      <c r="A60" s="2139"/>
      <c r="B60" s="1191">
        <v>13</v>
      </c>
      <c r="C60" s="1192" t="s">
        <v>227</v>
      </c>
      <c r="D60" s="2107" t="s">
        <v>625</v>
      </c>
      <c r="E60" s="2108"/>
      <c r="F60" s="2108"/>
      <c r="G60" s="2109"/>
      <c r="H60" s="931" t="s">
        <v>228</v>
      </c>
      <c r="I60" s="154"/>
      <c r="J60" s="171"/>
      <c r="K60" s="167"/>
      <c r="L60" s="172"/>
      <c r="M60" s="168"/>
      <c r="N60" s="1193"/>
      <c r="O60" s="159"/>
      <c r="P60" s="933"/>
      <c r="Q60" s="1074"/>
      <c r="R60" s="1074"/>
      <c r="S60" s="1796"/>
      <c r="T60" s="1796"/>
      <c r="U60" s="1796"/>
      <c r="V60" s="1796"/>
      <c r="W60" s="1796"/>
      <c r="X60" s="1074"/>
      <c r="Y60" s="1074"/>
      <c r="Z60" s="2152"/>
      <c r="AE60" s="2135"/>
      <c r="AF60" s="961"/>
      <c r="AG60" s="962"/>
      <c r="AH60" s="86"/>
      <c r="AI60" s="955"/>
      <c r="AJ60" s="958"/>
      <c r="AK60" s="963"/>
      <c r="AL60" s="960"/>
    </row>
    <row r="61" spans="1:38" ht="14.25">
      <c r="A61" s="2139"/>
      <c r="B61" s="1191">
        <v>14</v>
      </c>
      <c r="C61" s="1192" t="s">
        <v>233</v>
      </c>
      <c r="D61" s="2107" t="s">
        <v>626</v>
      </c>
      <c r="E61" s="2108"/>
      <c r="F61" s="2108"/>
      <c r="G61" s="2109"/>
      <c r="H61" s="931" t="s">
        <v>497</v>
      </c>
      <c r="I61" s="154"/>
      <c r="J61" s="171"/>
      <c r="K61" s="167"/>
      <c r="L61" s="172"/>
      <c r="M61" s="173"/>
      <c r="N61" s="1193"/>
      <c r="O61" s="159"/>
      <c r="P61" s="933"/>
      <c r="Q61" s="1074"/>
      <c r="R61" s="1074"/>
      <c r="S61" s="1074"/>
      <c r="T61" s="1074"/>
      <c r="U61" s="1074"/>
      <c r="V61" s="1074"/>
      <c r="W61" s="1074"/>
      <c r="X61" s="1074"/>
      <c r="Y61" s="1074"/>
      <c r="Z61" s="2152"/>
      <c r="AE61" s="2135"/>
      <c r="AF61" s="962"/>
      <c r="AG61" s="962"/>
      <c r="AH61" s="86"/>
      <c r="AI61" s="955"/>
      <c r="AJ61" s="958"/>
      <c r="AK61" s="963"/>
      <c r="AL61" s="960"/>
    </row>
    <row r="62" spans="1:38" ht="14.25">
      <c r="A62" s="2139"/>
      <c r="B62" s="1191">
        <v>15</v>
      </c>
      <c r="C62" s="1856" t="s">
        <v>136</v>
      </c>
      <c r="D62" s="2142" t="s">
        <v>627</v>
      </c>
      <c r="E62" s="2143"/>
      <c r="F62" s="2143"/>
      <c r="G62" s="2109"/>
      <c r="H62" s="1195" t="s">
        <v>246</v>
      </c>
      <c r="I62" s="155"/>
      <c r="J62" s="174"/>
      <c r="K62" s="167"/>
      <c r="L62" s="175"/>
      <c r="M62" s="173"/>
      <c r="N62" s="1193"/>
      <c r="O62" s="159"/>
      <c r="P62" s="933"/>
      <c r="Q62" s="1074"/>
      <c r="R62" s="1074"/>
      <c r="S62" s="1074"/>
      <c r="T62" s="1074"/>
      <c r="U62" s="1074"/>
      <c r="V62" s="1074"/>
      <c r="W62" s="1074"/>
      <c r="X62" s="1074"/>
      <c r="Y62" s="1074"/>
      <c r="Z62" s="1074"/>
      <c r="AE62" s="2135"/>
      <c r="AF62" s="962"/>
      <c r="AG62" s="962"/>
      <c r="AH62" s="86"/>
      <c r="AI62" s="955"/>
      <c r="AJ62" s="958"/>
      <c r="AK62" s="963"/>
      <c r="AL62" s="960"/>
    </row>
    <row r="63" spans="1:38" ht="14.25">
      <c r="A63" s="2139"/>
      <c r="B63" s="156"/>
      <c r="C63" s="167"/>
      <c r="D63" s="166"/>
      <c r="E63" s="168"/>
      <c r="F63" s="1193"/>
      <c r="G63" s="159"/>
      <c r="H63" s="932"/>
      <c r="I63" s="154"/>
      <c r="J63" s="156"/>
      <c r="K63" s="167"/>
      <c r="L63" s="166"/>
      <c r="M63" s="168"/>
      <c r="N63" s="1193"/>
      <c r="O63" s="159"/>
      <c r="P63" s="932"/>
      <c r="Q63" s="1074"/>
      <c r="R63" s="1074"/>
      <c r="S63" s="1074"/>
      <c r="T63" s="1074"/>
      <c r="U63" s="1074"/>
      <c r="V63" s="1074"/>
      <c r="W63" s="1074"/>
      <c r="X63" s="1074"/>
      <c r="Y63" s="1074"/>
      <c r="Z63" s="1074"/>
      <c r="AE63" s="2135"/>
      <c r="AF63" s="962"/>
      <c r="AG63" s="962"/>
      <c r="AH63" s="86"/>
      <c r="AI63" s="955"/>
      <c r="AJ63" s="958"/>
      <c r="AK63" s="963"/>
      <c r="AL63" s="960"/>
    </row>
    <row r="64" spans="1:38" ht="14.25">
      <c r="A64" s="2139"/>
      <c r="B64" s="156"/>
      <c r="C64" s="167"/>
      <c r="D64" s="166"/>
      <c r="E64" s="168"/>
      <c r="F64" s="1193"/>
      <c r="G64" s="159"/>
      <c r="H64" s="932"/>
      <c r="I64" s="154"/>
      <c r="J64" s="156"/>
      <c r="K64" s="167"/>
      <c r="L64" s="166"/>
      <c r="M64" s="168"/>
      <c r="N64" s="1193"/>
      <c r="O64" s="159"/>
      <c r="P64" s="932"/>
      <c r="Q64" s="1074"/>
      <c r="R64" s="1074"/>
      <c r="S64" s="1074"/>
      <c r="T64" s="1074"/>
      <c r="U64" s="1074"/>
      <c r="V64" s="1074"/>
      <c r="W64" s="1074"/>
      <c r="X64" s="1074"/>
      <c r="Y64" s="1074"/>
      <c r="Z64" s="1074"/>
      <c r="AE64" s="2135"/>
      <c r="AF64" s="962"/>
      <c r="AG64" s="962"/>
      <c r="AH64" s="86"/>
      <c r="AI64" s="955"/>
      <c r="AJ64" s="958"/>
      <c r="AK64" s="963"/>
      <c r="AL64" s="960"/>
    </row>
    <row r="65" spans="1:38" ht="14.25">
      <c r="A65" s="2139"/>
      <c r="B65" s="156"/>
      <c r="C65" s="167"/>
      <c r="D65" s="166"/>
      <c r="E65" s="168"/>
      <c r="F65" s="1193"/>
      <c r="G65" s="159"/>
      <c r="H65" s="932"/>
      <c r="I65" s="146"/>
      <c r="J65" s="156"/>
      <c r="K65" s="167"/>
      <c r="L65" s="166"/>
      <c r="M65" s="168"/>
      <c r="N65" s="1193"/>
      <c r="O65" s="159"/>
      <c r="P65" s="932"/>
      <c r="Q65" s="1074"/>
      <c r="R65" s="1074"/>
      <c r="S65" s="1074"/>
      <c r="T65" s="1074"/>
      <c r="U65" s="1074"/>
      <c r="V65" s="1074"/>
      <c r="W65" s="1074"/>
      <c r="X65" s="1074"/>
      <c r="Y65" s="1074"/>
      <c r="Z65" s="1074"/>
      <c r="AE65" s="2135"/>
      <c r="AF65" s="962"/>
      <c r="AG65" s="966"/>
      <c r="AH65" s="86"/>
      <c r="AI65" s="955"/>
      <c r="AJ65" s="958"/>
      <c r="AK65" s="967"/>
      <c r="AL65" s="960"/>
    </row>
    <row r="66" spans="1:38" ht="14.25">
      <c r="A66" s="2139"/>
      <c r="B66" s="156"/>
      <c r="C66" s="167"/>
      <c r="D66" s="166"/>
      <c r="E66" s="168"/>
      <c r="F66" s="1193"/>
      <c r="G66" s="159"/>
      <c r="H66" s="932"/>
      <c r="I66" s="146"/>
      <c r="J66" s="156"/>
      <c r="K66" s="167"/>
      <c r="L66" s="166"/>
      <c r="M66" s="168"/>
      <c r="N66" s="1193"/>
      <c r="O66" s="159"/>
      <c r="P66" s="932"/>
      <c r="Q66" s="1074"/>
      <c r="R66" s="1074"/>
      <c r="S66" s="1074"/>
      <c r="T66" s="1074"/>
      <c r="U66" s="1074"/>
      <c r="V66" s="1074"/>
      <c r="W66" s="1074"/>
      <c r="X66" s="1074"/>
      <c r="Y66" s="1074"/>
      <c r="Z66" s="1074"/>
      <c r="AE66" s="2135"/>
      <c r="AF66" s="146"/>
      <c r="AG66" s="962"/>
      <c r="AH66" s="86"/>
      <c r="AI66" s="955"/>
      <c r="AJ66" s="958"/>
      <c r="AK66" s="963"/>
      <c r="AL66" s="960"/>
    </row>
    <row r="67" spans="1:38" ht="14.25">
      <c r="A67" s="2139"/>
      <c r="B67" s="156"/>
      <c r="C67" s="167"/>
      <c r="D67" s="166"/>
      <c r="E67" s="168"/>
      <c r="F67" s="1193"/>
      <c r="G67" s="159"/>
      <c r="H67" s="932"/>
      <c r="I67" s="146"/>
      <c r="J67" s="156"/>
      <c r="K67" s="167"/>
      <c r="L67" s="166"/>
      <c r="M67" s="168"/>
      <c r="N67" s="1193"/>
      <c r="O67" s="159"/>
      <c r="P67" s="932"/>
      <c r="Q67" s="1074"/>
      <c r="R67" s="1074"/>
      <c r="S67" s="1074"/>
      <c r="T67" s="1074"/>
      <c r="U67" s="1074"/>
      <c r="V67" s="1074"/>
      <c r="W67" s="1074"/>
      <c r="X67" s="1074"/>
      <c r="Y67" s="1074"/>
      <c r="Z67" s="1074"/>
      <c r="AE67" s="2135"/>
      <c r="AF67" s="146"/>
      <c r="AG67" s="962"/>
      <c r="AH67" s="86"/>
      <c r="AI67" s="955"/>
      <c r="AJ67" s="958"/>
      <c r="AK67" s="139"/>
      <c r="AL67" s="960"/>
    </row>
    <row r="68" spans="1:38" ht="14.25">
      <c r="A68" s="2139"/>
      <c r="B68" s="156"/>
      <c r="C68" s="167"/>
      <c r="D68" s="166"/>
      <c r="E68" s="168"/>
      <c r="F68" s="1193"/>
      <c r="G68" s="159"/>
      <c r="H68" s="932"/>
      <c r="I68" s="146"/>
      <c r="J68" s="156"/>
      <c r="K68" s="157"/>
      <c r="L68" s="158"/>
      <c r="M68" s="231"/>
      <c r="N68" s="1193"/>
      <c r="O68" s="159"/>
      <c r="P68" s="933"/>
      <c r="Q68" s="1074"/>
      <c r="R68" s="1074"/>
      <c r="S68" s="1074"/>
      <c r="T68" s="1074"/>
      <c r="U68" s="1074"/>
      <c r="V68" s="1074"/>
      <c r="W68" s="1074"/>
      <c r="X68" s="1074"/>
      <c r="Y68" s="1074"/>
      <c r="Z68" s="1074"/>
      <c r="AE68" s="2135"/>
      <c r="AF68" s="146"/>
      <c r="AG68" s="154"/>
      <c r="AH68" s="147"/>
      <c r="AI68" s="968"/>
      <c r="AK68" s="139"/>
      <c r="AL68" s="969"/>
    </row>
    <row r="69" spans="1:38" ht="15" thickBot="1">
      <c r="A69" s="2139"/>
      <c r="B69" s="156"/>
      <c r="C69" s="167"/>
      <c r="D69" s="166"/>
      <c r="E69" s="168"/>
      <c r="F69" s="1193"/>
      <c r="G69" s="159"/>
      <c r="H69" s="932"/>
      <c r="I69" s="146"/>
      <c r="J69" s="156"/>
      <c r="K69" s="157"/>
      <c r="L69" s="158"/>
      <c r="M69" s="231"/>
      <c r="N69" s="291"/>
      <c r="O69" s="159"/>
      <c r="P69" s="934"/>
      <c r="Q69" s="1074"/>
      <c r="R69" s="1074"/>
      <c r="S69" s="1074"/>
      <c r="T69" s="1074"/>
      <c r="U69" s="1074"/>
      <c r="V69" s="1074"/>
      <c r="W69" s="1074"/>
      <c r="X69" s="1074"/>
      <c r="Y69" s="1074"/>
      <c r="Z69" s="1074"/>
      <c r="AE69" s="2135"/>
      <c r="AF69" s="2133"/>
      <c r="AG69" s="2133"/>
      <c r="AH69" s="2134"/>
      <c r="AI69" s="2134"/>
      <c r="AK69" s="970"/>
      <c r="AL69" s="971"/>
    </row>
    <row r="70" spans="1:38" ht="15.75" thickTop="1" thickBot="1">
      <c r="A70" s="2140"/>
      <c r="B70" s="2155" t="s">
        <v>257</v>
      </c>
      <c r="C70" s="2156"/>
      <c r="D70" s="2144">
        <f>SUM(E48:E69)</f>
        <v>6700</v>
      </c>
      <c r="E70" s="2144"/>
      <c r="F70" s="1173">
        <f>SUM(F48:F69)</f>
        <v>0</v>
      </c>
      <c r="G70" s="213"/>
      <c r="H70" s="930"/>
      <c r="I70" s="139"/>
      <c r="J70" s="2145" t="s">
        <v>258</v>
      </c>
      <c r="K70" s="2146"/>
      <c r="L70" s="2100">
        <f>SUM(M48:M69)</f>
        <v>800</v>
      </c>
      <c r="M70" s="2101"/>
      <c r="N70" s="1173">
        <f>SUM(N48:N69)</f>
        <v>0</v>
      </c>
      <c r="O70" s="160"/>
      <c r="P70" s="500"/>
      <c r="Q70" s="1074"/>
      <c r="R70" s="1074"/>
      <c r="S70" s="1074"/>
      <c r="T70" s="1074"/>
      <c r="U70" s="1074"/>
      <c r="V70" s="1074"/>
      <c r="W70" s="1074"/>
      <c r="X70" s="1074"/>
      <c r="Y70" s="1074"/>
      <c r="Z70" s="1074"/>
    </row>
    <row r="71" spans="1:38" ht="14.25" thickTop="1">
      <c r="A71" s="207" t="s">
        <v>658</v>
      </c>
      <c r="B71" s="1182"/>
      <c r="C71" s="1183"/>
      <c r="D71" s="1183"/>
      <c r="E71" s="1183"/>
      <c r="F71" s="1183"/>
      <c r="G71" s="1183"/>
      <c r="H71" s="1183"/>
      <c r="I71" s="1183"/>
      <c r="J71" s="1183"/>
      <c r="K71" s="1183"/>
      <c r="L71" s="208"/>
      <c r="M71" s="208"/>
      <c r="N71" s="208"/>
      <c r="O71" s="153"/>
      <c r="P71" s="153"/>
      <c r="Q71" s="208"/>
      <c r="R71" s="1180"/>
      <c r="S71" s="1176"/>
      <c r="T71" s="208"/>
      <c r="U71" s="270"/>
      <c r="V71" s="1176"/>
      <c r="W71" s="1176"/>
      <c r="X71" s="1177"/>
      <c r="Y71" s="1177"/>
      <c r="Z71" s="1177"/>
    </row>
    <row r="72" spans="1:38" ht="14.25">
      <c r="A72" s="1737" t="s">
        <v>760</v>
      </c>
      <c r="B72" s="1171"/>
      <c r="C72" s="1176"/>
      <c r="D72" s="1176"/>
      <c r="E72" s="1176"/>
      <c r="F72" s="970"/>
      <c r="G72" s="970"/>
      <c r="H72" s="1196"/>
      <c r="I72" s="970"/>
      <c r="J72" s="218"/>
      <c r="K72" s="139"/>
      <c r="L72" s="1180"/>
      <c r="M72" s="1197"/>
      <c r="N72" s="1198"/>
      <c r="O72" s="1199"/>
      <c r="P72" s="1196"/>
      <c r="Q72" s="139"/>
      <c r="R72" s="142"/>
      <c r="S72" s="1074"/>
      <c r="T72" s="1074"/>
      <c r="U72" s="2154" t="s">
        <v>597</v>
      </c>
      <c r="V72" s="2154"/>
      <c r="W72" s="2154"/>
      <c r="X72" s="1074"/>
      <c r="Y72" s="1074"/>
      <c r="Z72" s="1074"/>
    </row>
    <row r="73" spans="1:38" ht="14.25">
      <c r="A73" s="1078" t="s">
        <v>505</v>
      </c>
      <c r="B73" s="1171"/>
      <c r="C73" s="1176"/>
      <c r="D73" s="1176"/>
      <c r="E73" s="1176"/>
      <c r="F73" s="970"/>
      <c r="G73" s="970"/>
      <c r="H73" s="1196"/>
      <c r="I73" s="970"/>
      <c r="J73" s="218"/>
      <c r="K73" s="139"/>
      <c r="L73" s="1180"/>
      <c r="M73" s="1197"/>
      <c r="N73" s="1176"/>
      <c r="O73" s="1176"/>
      <c r="P73" s="1176"/>
      <c r="Q73" s="1176"/>
      <c r="R73" s="1176"/>
      <c r="S73" s="1074"/>
      <c r="T73" s="1074"/>
      <c r="U73" s="1171"/>
      <c r="V73" s="2153" t="s">
        <v>516</v>
      </c>
      <c r="W73" s="2153"/>
      <c r="X73" s="1171"/>
      <c r="Y73" s="1074"/>
      <c r="Z73" s="1074"/>
    </row>
    <row r="74" spans="1:38">
      <c r="A74" s="1078" t="s">
        <v>506</v>
      </c>
      <c r="B74" s="1171"/>
      <c r="C74" s="1183"/>
      <c r="D74" s="1183"/>
      <c r="E74" s="1183"/>
      <c r="F74" s="208"/>
      <c r="G74" s="208"/>
      <c r="H74" s="208"/>
      <c r="I74" s="208"/>
      <c r="J74" s="208"/>
      <c r="K74" s="139"/>
      <c r="L74" s="208"/>
      <c r="M74" s="1176"/>
      <c r="N74" s="153"/>
      <c r="O74" s="153"/>
      <c r="P74" s="153"/>
      <c r="Q74" s="139"/>
      <c r="R74" s="1180"/>
      <c r="S74" s="1200"/>
      <c r="T74" s="1176"/>
      <c r="U74" s="1074"/>
      <c r="V74" s="2153" t="s">
        <v>517</v>
      </c>
      <c r="W74" s="2153"/>
      <c r="X74" s="1177"/>
      <c r="Y74" s="1177"/>
      <c r="Z74" s="1177"/>
    </row>
    <row r="75" spans="1:38">
      <c r="A75" s="207"/>
      <c r="B75" s="1104"/>
      <c r="C75" s="1180"/>
      <c r="D75" s="1180"/>
      <c r="E75" s="1180"/>
      <c r="F75" s="1180"/>
      <c r="G75" s="1180"/>
      <c r="H75" s="1180"/>
      <c r="I75" s="1180"/>
      <c r="J75" s="1180"/>
      <c r="K75" s="1180"/>
      <c r="L75" s="208"/>
      <c r="M75" s="208"/>
      <c r="N75" s="1183"/>
      <c r="O75" s="1176"/>
      <c r="P75" s="1176"/>
      <c r="Q75" s="153"/>
      <c r="R75" s="1183"/>
      <c r="S75" s="1176"/>
      <c r="T75" s="1201"/>
      <c r="U75" s="1077"/>
      <c r="V75" s="1176"/>
      <c r="W75" s="1176"/>
      <c r="X75" s="1184"/>
      <c r="Y75" s="1184"/>
      <c r="Z75" s="1184"/>
    </row>
    <row r="76" spans="1:38">
      <c r="B76" s="1082"/>
      <c r="C76" s="1175"/>
      <c r="D76" s="142"/>
      <c r="E76" s="139"/>
      <c r="F76" s="139"/>
      <c r="G76" s="139"/>
      <c r="H76" s="1175"/>
      <c r="I76" s="142"/>
      <c r="J76" s="139"/>
      <c r="K76" s="139"/>
      <c r="L76" s="1175"/>
      <c r="M76" s="142"/>
      <c r="N76" s="139"/>
      <c r="O76" s="139"/>
      <c r="P76" s="139"/>
      <c r="Q76" s="153"/>
      <c r="R76" s="142"/>
      <c r="S76" s="1175"/>
      <c r="T76" s="142"/>
      <c r="U76" s="2147"/>
      <c r="V76" s="2147"/>
      <c r="W76" s="2147"/>
      <c r="X76" s="2147"/>
      <c r="Y76" s="2147"/>
      <c r="Z76" s="2147"/>
    </row>
    <row r="77" spans="1:38">
      <c r="B77" s="142"/>
      <c r="C77" s="142"/>
      <c r="D77" s="142"/>
      <c r="E77" s="142"/>
      <c r="F77" s="142"/>
      <c r="G77" s="142"/>
      <c r="H77" s="142"/>
      <c r="I77" s="142"/>
      <c r="J77" s="142"/>
      <c r="K77" s="142"/>
      <c r="L77" s="142"/>
      <c r="M77" s="142"/>
      <c r="N77" s="142"/>
      <c r="O77" s="142"/>
      <c r="P77" s="142"/>
      <c r="Q77" s="1179"/>
      <c r="R77" s="208"/>
      <c r="S77" s="1176"/>
      <c r="T77" s="1176"/>
      <c r="U77" s="1184"/>
      <c r="V77" s="1184"/>
      <c r="W77" s="1184"/>
      <c r="X77" s="1074"/>
      <c r="Y77" s="1074"/>
      <c r="Z77" s="1074"/>
    </row>
    <row r="78" spans="1:38">
      <c r="A78" s="31"/>
      <c r="B78" s="31"/>
      <c r="C78" s="31"/>
      <c r="D78" s="31"/>
      <c r="E78" s="31"/>
      <c r="F78" s="31"/>
      <c r="G78" s="31"/>
      <c r="H78" s="31"/>
      <c r="I78" s="31"/>
      <c r="J78" s="31"/>
      <c r="K78" s="31"/>
      <c r="L78" s="31"/>
      <c r="M78" s="31"/>
      <c r="N78" s="31"/>
      <c r="O78" s="31"/>
      <c r="P78" s="31"/>
      <c r="Q78" s="31"/>
      <c r="R78" s="27"/>
      <c r="T78" s="211"/>
      <c r="U78" s="211"/>
      <c r="V78" s="211"/>
      <c r="W78" s="211"/>
    </row>
    <row r="79" spans="1:38">
      <c r="A79" s="31"/>
      <c r="B79" s="31"/>
      <c r="C79" s="31"/>
      <c r="D79" s="31"/>
      <c r="E79" s="31"/>
      <c r="F79" s="31"/>
      <c r="G79" s="31"/>
      <c r="H79" s="31"/>
      <c r="I79" s="31"/>
      <c r="J79" s="31"/>
      <c r="K79" s="31"/>
      <c r="L79" s="31"/>
      <c r="M79" s="31"/>
      <c r="N79" s="31"/>
      <c r="O79" s="31"/>
      <c r="P79" s="31"/>
      <c r="Q79" s="31"/>
      <c r="R79" s="31"/>
      <c r="S79" s="31"/>
    </row>
    <row r="80" spans="1:38">
      <c r="A80" s="31"/>
      <c r="B80" s="31"/>
      <c r="C80" s="31"/>
      <c r="D80" s="31"/>
      <c r="E80" s="31"/>
      <c r="F80" s="31"/>
      <c r="G80" s="31"/>
      <c r="H80" s="31"/>
      <c r="I80" s="31"/>
      <c r="J80" s="31"/>
      <c r="K80" s="31"/>
      <c r="L80" s="31"/>
      <c r="M80" s="31"/>
      <c r="N80" s="31"/>
      <c r="O80" s="31"/>
      <c r="P80" s="31"/>
      <c r="Q80" s="31"/>
      <c r="R80" s="31"/>
    </row>
    <row r="81" spans="1:23">
      <c r="A81" s="31"/>
      <c r="B81" s="31"/>
      <c r="C81" s="31"/>
      <c r="D81" s="31"/>
      <c r="E81" s="31"/>
      <c r="F81" s="31"/>
      <c r="G81" s="31"/>
      <c r="H81" s="31"/>
      <c r="I81" s="31"/>
      <c r="J81" s="31"/>
      <c r="K81" s="31"/>
      <c r="L81" s="31"/>
      <c r="M81" s="31"/>
      <c r="N81" s="31"/>
      <c r="O81" s="31"/>
      <c r="P81" s="31"/>
      <c r="Q81" s="31"/>
      <c r="R81" s="31"/>
    </row>
    <row r="82" spans="1:23">
      <c r="A82" s="31"/>
      <c r="B82" s="31"/>
      <c r="C82" s="31"/>
      <c r="D82" s="31"/>
      <c r="E82" s="31"/>
      <c r="F82" s="31"/>
      <c r="G82" s="31"/>
      <c r="H82" s="31"/>
      <c r="I82" s="31"/>
      <c r="J82" s="31"/>
      <c r="K82" s="31"/>
      <c r="L82" s="31"/>
      <c r="M82" s="31"/>
      <c r="N82" s="31"/>
      <c r="O82" s="31"/>
      <c r="P82" s="31"/>
      <c r="Q82" s="31"/>
      <c r="R82" s="31"/>
    </row>
    <row r="83" spans="1:23">
      <c r="A83" s="31"/>
      <c r="B83" s="31"/>
      <c r="C83" s="31"/>
      <c r="D83" s="31"/>
      <c r="E83" s="31"/>
      <c r="F83" s="31"/>
      <c r="G83" s="31"/>
      <c r="H83" s="31"/>
      <c r="I83" s="31"/>
      <c r="J83" s="31"/>
      <c r="K83" s="31"/>
      <c r="L83" s="31"/>
      <c r="M83" s="31"/>
      <c r="N83" s="31"/>
      <c r="O83" s="31"/>
      <c r="P83" s="31"/>
      <c r="Q83" s="31"/>
      <c r="R83" s="31"/>
      <c r="W83" s="31"/>
    </row>
    <row r="84" spans="1:23">
      <c r="A84" s="31"/>
      <c r="B84" s="31"/>
      <c r="C84" s="31"/>
      <c r="D84" s="31"/>
      <c r="E84" s="31"/>
      <c r="F84" s="31"/>
      <c r="G84" s="31"/>
      <c r="H84" s="31"/>
      <c r="I84" s="31"/>
      <c r="J84" s="31"/>
      <c r="K84" s="31"/>
      <c r="L84" s="31"/>
      <c r="M84" s="31"/>
      <c r="N84" s="31"/>
      <c r="O84" s="31"/>
      <c r="P84" s="31"/>
      <c r="Q84" s="31"/>
      <c r="R84" s="31"/>
      <c r="S84" s="31"/>
      <c r="T84" s="31"/>
      <c r="U84" s="31"/>
      <c r="V84" s="31"/>
      <c r="W84" s="31"/>
    </row>
    <row r="85" spans="1:23">
      <c r="A85" s="31"/>
      <c r="B85" s="31"/>
      <c r="C85" s="31"/>
      <c r="D85" s="31"/>
      <c r="E85" s="31"/>
      <c r="F85" s="31"/>
      <c r="G85" s="31"/>
      <c r="H85" s="31"/>
      <c r="I85" s="31"/>
      <c r="J85" s="31"/>
      <c r="K85" s="31"/>
      <c r="L85" s="31"/>
      <c r="M85" s="31"/>
      <c r="N85" s="31"/>
      <c r="O85" s="31"/>
      <c r="P85" s="31"/>
      <c r="Q85" s="31"/>
      <c r="R85" s="31"/>
      <c r="S85" s="31"/>
      <c r="T85" s="31"/>
      <c r="U85" s="31"/>
      <c r="V85" s="31"/>
      <c r="W85" s="31"/>
    </row>
    <row r="86" spans="1:23">
      <c r="A86" s="31"/>
      <c r="B86" s="31"/>
      <c r="C86" s="31"/>
      <c r="D86" s="31"/>
      <c r="E86" s="31"/>
      <c r="F86" s="31"/>
      <c r="G86" s="31"/>
      <c r="H86" s="31"/>
      <c r="I86" s="31"/>
      <c r="J86" s="31"/>
      <c r="K86" s="31"/>
      <c r="L86" s="31"/>
      <c r="M86" s="31"/>
      <c r="N86" s="31"/>
      <c r="O86" s="31"/>
      <c r="P86" s="31"/>
      <c r="Q86" s="31"/>
      <c r="R86" s="31"/>
      <c r="S86" s="31"/>
      <c r="T86" s="31"/>
      <c r="U86" s="31"/>
      <c r="V86" s="31"/>
      <c r="W86" s="31"/>
    </row>
    <row r="87" spans="1:23">
      <c r="A87" s="31"/>
      <c r="B87" s="31"/>
      <c r="C87" s="31"/>
      <c r="D87" s="31"/>
      <c r="E87" s="31"/>
      <c r="F87" s="31"/>
      <c r="G87" s="31"/>
      <c r="H87" s="31"/>
      <c r="I87" s="31"/>
      <c r="J87" s="31"/>
      <c r="K87" s="31"/>
      <c r="L87" s="31"/>
      <c r="M87" s="31"/>
      <c r="N87" s="31"/>
      <c r="O87" s="31"/>
      <c r="P87" s="31"/>
      <c r="Q87" s="31"/>
      <c r="R87" s="31"/>
      <c r="S87" s="31"/>
      <c r="T87" s="31"/>
      <c r="U87" s="31"/>
      <c r="V87" s="31"/>
      <c r="W87" s="31"/>
    </row>
    <row r="88" spans="1:23">
      <c r="A88" s="31"/>
      <c r="B88" s="31"/>
      <c r="C88" s="31"/>
      <c r="D88" s="31"/>
      <c r="E88" s="31"/>
      <c r="F88" s="31"/>
      <c r="G88" s="31"/>
      <c r="H88" s="31"/>
      <c r="I88" s="31"/>
      <c r="J88" s="31"/>
      <c r="K88" s="31"/>
      <c r="L88" s="31"/>
      <c r="M88" s="31"/>
      <c r="N88" s="31"/>
      <c r="O88" s="31"/>
      <c r="P88" s="31"/>
      <c r="Q88" s="31"/>
      <c r="R88" s="31"/>
      <c r="S88" s="31"/>
      <c r="T88" s="31"/>
      <c r="U88" s="31"/>
      <c r="V88" s="31"/>
      <c r="W88" s="31"/>
    </row>
    <row r="89" spans="1:23">
      <c r="A89" s="31"/>
      <c r="B89" s="31"/>
      <c r="C89" s="31"/>
      <c r="D89" s="31"/>
      <c r="E89" s="31"/>
      <c r="F89" s="31"/>
      <c r="G89" s="31"/>
      <c r="H89" s="31"/>
      <c r="I89" s="31"/>
      <c r="J89" s="31"/>
      <c r="K89" s="31"/>
      <c r="L89" s="31"/>
      <c r="M89" s="31"/>
      <c r="N89" s="31"/>
      <c r="O89" s="31"/>
      <c r="P89" s="31"/>
      <c r="Q89" s="31"/>
      <c r="R89" s="31"/>
      <c r="S89" s="31"/>
      <c r="T89" s="31"/>
      <c r="U89" s="31"/>
      <c r="V89" s="31"/>
      <c r="W89" s="31"/>
    </row>
    <row r="90" spans="1:23">
      <c r="A90" s="31"/>
      <c r="B90" s="31"/>
      <c r="C90" s="31"/>
      <c r="D90" s="31"/>
      <c r="E90" s="31"/>
      <c r="F90" s="31"/>
      <c r="G90" s="31"/>
      <c r="H90" s="31"/>
      <c r="I90" s="31"/>
      <c r="J90" s="31"/>
      <c r="K90" s="31"/>
      <c r="L90" s="31"/>
      <c r="M90" s="31"/>
      <c r="N90" s="31"/>
      <c r="O90" s="31"/>
      <c r="P90" s="31"/>
      <c r="Q90" s="31"/>
      <c r="R90" s="31"/>
      <c r="S90" s="31"/>
      <c r="T90" s="31"/>
      <c r="U90" s="31"/>
      <c r="V90" s="31"/>
      <c r="W90" s="31"/>
    </row>
    <row r="91" spans="1:23">
      <c r="A91" s="31"/>
      <c r="B91" s="31"/>
      <c r="C91" s="31"/>
      <c r="D91" s="31"/>
      <c r="E91" s="31"/>
      <c r="F91" s="31"/>
      <c r="G91" s="31"/>
      <c r="H91" s="31"/>
      <c r="I91" s="31"/>
      <c r="J91" s="31"/>
      <c r="K91" s="31"/>
      <c r="L91" s="31"/>
      <c r="M91" s="31"/>
      <c r="N91" s="31"/>
      <c r="O91" s="31"/>
      <c r="P91" s="31"/>
      <c r="Q91" s="31"/>
      <c r="R91" s="31"/>
      <c r="S91" s="31"/>
      <c r="T91" s="31"/>
      <c r="U91" s="31"/>
      <c r="V91" s="31"/>
      <c r="W91" s="31"/>
    </row>
    <row r="92" spans="1:23">
      <c r="A92" s="31"/>
      <c r="B92" s="31"/>
      <c r="C92" s="31"/>
      <c r="D92" s="31"/>
      <c r="E92" s="31"/>
      <c r="F92" s="31"/>
      <c r="G92" s="31"/>
      <c r="H92" s="31"/>
      <c r="I92" s="31"/>
      <c r="J92" s="31"/>
      <c r="K92" s="31"/>
      <c r="L92" s="31"/>
      <c r="M92" s="31"/>
      <c r="N92" s="31"/>
      <c r="O92" s="31"/>
      <c r="P92" s="31"/>
      <c r="Q92" s="31"/>
      <c r="R92" s="31"/>
      <c r="S92" s="31"/>
      <c r="T92" s="31"/>
      <c r="U92" s="31"/>
      <c r="V92" s="31"/>
      <c r="W92" s="31"/>
    </row>
    <row r="93" spans="1:23">
      <c r="A93" s="31"/>
      <c r="B93" s="31"/>
      <c r="C93" s="31"/>
      <c r="D93" s="31"/>
      <c r="E93" s="31"/>
      <c r="F93" s="31"/>
      <c r="G93" s="31"/>
      <c r="H93" s="31"/>
      <c r="I93" s="31"/>
      <c r="J93" s="31"/>
      <c r="K93" s="31"/>
      <c r="L93" s="31"/>
      <c r="M93" s="31"/>
      <c r="N93" s="31"/>
      <c r="O93" s="31"/>
      <c r="P93" s="31"/>
      <c r="Q93" s="31"/>
      <c r="R93" s="31"/>
      <c r="S93" s="31"/>
      <c r="T93" s="31"/>
      <c r="U93" s="31"/>
      <c r="V93" s="31"/>
      <c r="W93" s="31"/>
    </row>
    <row r="94" spans="1:23">
      <c r="A94" s="31"/>
      <c r="B94" s="31"/>
      <c r="C94" s="31"/>
      <c r="D94" s="31"/>
      <c r="E94" s="31"/>
      <c r="F94" s="31"/>
      <c r="G94" s="31"/>
      <c r="H94" s="31"/>
      <c r="I94" s="31"/>
      <c r="J94" s="31"/>
      <c r="K94" s="31"/>
      <c r="L94" s="31"/>
      <c r="M94" s="31"/>
      <c r="N94" s="31"/>
      <c r="O94" s="31"/>
      <c r="P94" s="31"/>
      <c r="Q94" s="31"/>
      <c r="R94" s="31"/>
      <c r="S94" s="31"/>
      <c r="T94" s="31"/>
      <c r="U94" s="31"/>
      <c r="V94" s="31"/>
      <c r="W94" s="31"/>
    </row>
    <row r="95" spans="1:23">
      <c r="A95" s="31"/>
      <c r="B95" s="31"/>
      <c r="C95" s="31"/>
      <c r="D95" s="31"/>
      <c r="E95" s="31"/>
      <c r="F95" s="31"/>
      <c r="G95" s="31"/>
      <c r="H95" s="31"/>
      <c r="I95" s="31"/>
      <c r="J95" s="31"/>
      <c r="K95" s="31"/>
      <c r="L95" s="31"/>
      <c r="M95" s="31"/>
      <c r="N95" s="31"/>
      <c r="O95" s="31"/>
      <c r="P95" s="31"/>
      <c r="Q95" s="31"/>
      <c r="R95" s="31"/>
      <c r="S95" s="31"/>
      <c r="T95" s="31"/>
      <c r="U95" s="31"/>
      <c r="V95" s="31"/>
      <c r="W95" s="31"/>
    </row>
    <row r="96" spans="1:23">
      <c r="A96" s="31"/>
      <c r="B96" s="31"/>
      <c r="C96" s="31"/>
      <c r="D96" s="31"/>
      <c r="E96" s="31"/>
      <c r="F96" s="31"/>
      <c r="G96" s="31"/>
      <c r="H96" s="31"/>
      <c r="I96" s="31"/>
      <c r="J96" s="31"/>
      <c r="K96" s="31"/>
      <c r="L96" s="31"/>
      <c r="M96" s="31"/>
      <c r="N96" s="31"/>
      <c r="O96" s="31"/>
      <c r="P96" s="31"/>
      <c r="Q96" s="31"/>
      <c r="R96" s="31"/>
      <c r="S96" s="31"/>
      <c r="T96" s="31"/>
      <c r="U96" s="31"/>
      <c r="V96" s="31"/>
      <c r="W96" s="31"/>
    </row>
    <row r="97" spans="1:23">
      <c r="A97" s="31"/>
      <c r="B97" s="31"/>
      <c r="C97" s="31"/>
      <c r="D97" s="31"/>
      <c r="E97" s="31"/>
      <c r="F97" s="31"/>
      <c r="G97" s="31"/>
      <c r="H97" s="31"/>
      <c r="I97" s="31"/>
      <c r="J97" s="31"/>
      <c r="K97" s="31"/>
      <c r="L97" s="31"/>
      <c r="M97" s="31"/>
      <c r="N97" s="31"/>
      <c r="O97" s="31"/>
      <c r="P97" s="31"/>
      <c r="Q97" s="31"/>
      <c r="R97" s="31"/>
      <c r="S97" s="31"/>
      <c r="T97" s="31"/>
      <c r="U97" s="31"/>
      <c r="V97" s="31"/>
      <c r="W97" s="31"/>
    </row>
    <row r="98" spans="1:23">
      <c r="A98" s="31"/>
      <c r="B98" s="31"/>
      <c r="C98" s="31"/>
      <c r="D98" s="31"/>
      <c r="E98" s="31"/>
      <c r="F98" s="31"/>
      <c r="G98" s="31"/>
      <c r="H98" s="31"/>
      <c r="I98" s="31"/>
      <c r="J98" s="31"/>
      <c r="K98" s="31"/>
      <c r="L98" s="31"/>
      <c r="M98" s="31"/>
      <c r="N98" s="31"/>
      <c r="O98" s="31"/>
      <c r="P98" s="31"/>
      <c r="Q98" s="31"/>
      <c r="R98" s="31"/>
      <c r="S98" s="31"/>
      <c r="T98" s="31"/>
      <c r="U98" s="31"/>
      <c r="V98" s="31"/>
      <c r="W98" s="31"/>
    </row>
    <row r="99" spans="1:23">
      <c r="A99" s="31"/>
      <c r="B99" s="31"/>
      <c r="C99" s="31"/>
      <c r="D99" s="31"/>
      <c r="E99" s="31"/>
      <c r="F99" s="31"/>
      <c r="G99" s="31"/>
      <c r="H99" s="31"/>
      <c r="I99" s="31"/>
      <c r="J99" s="31"/>
      <c r="K99" s="31"/>
      <c r="L99" s="31"/>
      <c r="M99" s="31"/>
      <c r="N99" s="31"/>
      <c r="O99" s="31"/>
      <c r="P99" s="31"/>
      <c r="Q99" s="31"/>
      <c r="R99" s="31"/>
      <c r="S99" s="31"/>
      <c r="T99" s="31"/>
      <c r="U99" s="31"/>
      <c r="V99" s="31"/>
      <c r="W99" s="31"/>
    </row>
    <row r="100" spans="1:23">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row>
    <row r="1217" spans="1:23">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row>
    <row r="1218" spans="1:23">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row>
    <row r="1219" spans="1:23">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row>
    <row r="1220" spans="1:23">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row>
    <row r="1221" spans="1:23">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row>
    <row r="1222" spans="1:23">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row>
    <row r="1223" spans="1:23">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row>
    <row r="1224" spans="1:23">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row>
    <row r="1225" spans="1:23">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row>
    <row r="1226" spans="1:23">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row>
    <row r="1227" spans="1:23">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row>
    <row r="1228" spans="1:23">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row>
    <row r="1229" spans="1:23">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row>
    <row r="1230" spans="1:23">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row>
    <row r="1231" spans="1:23">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row>
    <row r="1232" spans="1:23">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row>
    <row r="1233" spans="1:23">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row>
    <row r="1234" spans="1:23">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row>
    <row r="1235" spans="1:23">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row>
    <row r="1236" spans="1:23">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row>
    <row r="1237" spans="1:23">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row>
    <row r="1238" spans="1:23">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row>
    <row r="1239" spans="1:23">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row>
    <row r="1240" spans="1:23">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row>
    <row r="1241" spans="1:23">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row>
    <row r="1242" spans="1:23">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row>
    <row r="1243" spans="1:23">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row>
    <row r="1244" spans="1:23">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row>
    <row r="1245" spans="1:23">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row>
    <row r="1246" spans="1:23">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row>
    <row r="1247" spans="1:23">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row>
    <row r="1248" spans="1:23">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row>
    <row r="1249" spans="1:23">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row>
    <row r="1250" spans="1:23">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row>
    <row r="1251" spans="1:23">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row>
    <row r="1252" spans="1:23">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row>
    <row r="1253" spans="1:23">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row>
    <row r="1254" spans="1:23">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row>
    <row r="1255" spans="1:23">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row>
    <row r="1256" spans="1:23">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row>
    <row r="1257" spans="1:23">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row>
    <row r="1258" spans="1:23">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row>
    <row r="1259" spans="1:23">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row>
    <row r="1260" spans="1:23">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row>
    <row r="1261" spans="1:23">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row>
    <row r="1262" spans="1:23">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row>
    <row r="1263" spans="1:23">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row>
    <row r="1264" spans="1:23">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row>
    <row r="1265" spans="1:23">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row>
    <row r="1266" spans="1:23">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row>
    <row r="1267" spans="1:23">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row>
    <row r="1268" spans="1:23">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row>
    <row r="1269" spans="1:23">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row>
    <row r="1270" spans="1:23">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row>
    <row r="1271" spans="1:23">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row>
    <row r="1272" spans="1:23">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row>
    <row r="1273" spans="1:23">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row>
    <row r="1274" spans="1:23">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row>
    <row r="1275" spans="1:23">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row>
    <row r="1276" spans="1:23">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row>
    <row r="1277" spans="1:23">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row>
    <row r="1278" spans="1:23">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row>
    <row r="1279" spans="1:23">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row>
    <row r="1280" spans="1:23">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row>
    <row r="1281" spans="1:23">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row>
    <row r="1282" spans="1:23">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row>
    <row r="1283" spans="1:23">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row>
    <row r="1284" spans="1:23">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row>
    <row r="1285" spans="1:23">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row>
    <row r="1286" spans="1:23">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row>
    <row r="1287" spans="1:23">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row>
    <row r="1288" spans="1:23">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row>
    <row r="1289" spans="1:23">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row>
    <row r="1290" spans="1:23">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row>
    <row r="1291" spans="1:23">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row>
    <row r="1292" spans="1:23">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row>
    <row r="1293" spans="1:23">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row>
    <row r="1294" spans="1:23">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row>
    <row r="1295" spans="1:23">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row>
    <row r="1296" spans="1:23">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row>
    <row r="1297" spans="17:23">
      <c r="Q1297" s="31"/>
      <c r="R1297" s="31"/>
      <c r="S1297" s="31"/>
      <c r="T1297" s="31"/>
      <c r="U1297" s="31"/>
      <c r="V1297" s="31"/>
      <c r="W1297" s="31"/>
    </row>
    <row r="1298" spans="17:23">
      <c r="Q1298" s="31"/>
      <c r="R1298" s="31"/>
      <c r="S1298" s="31"/>
      <c r="T1298" s="31"/>
      <c r="U1298" s="31"/>
      <c r="V1298" s="31"/>
      <c r="W1298" s="31"/>
    </row>
  </sheetData>
  <sheetProtection password="C536" sheet="1"/>
  <mergeCells count="146">
    <mergeCell ref="W39:X39"/>
    <mergeCell ref="W40:X40"/>
    <mergeCell ref="U38:X38"/>
    <mergeCell ref="D50:G50"/>
    <mergeCell ref="L48:O48"/>
    <mergeCell ref="L49:O49"/>
    <mergeCell ref="P43:Q43"/>
    <mergeCell ref="N45:T45"/>
    <mergeCell ref="U44:V44"/>
    <mergeCell ref="G42:K43"/>
    <mergeCell ref="C12:H12"/>
    <mergeCell ref="AF45:AL45"/>
    <mergeCell ref="K13:P13"/>
    <mergeCell ref="D52:G52"/>
    <mergeCell ref="AZ7:AZ21"/>
    <mergeCell ref="AD7:AE7"/>
    <mergeCell ref="AL7:AM7"/>
    <mergeCell ref="L7:M7"/>
    <mergeCell ref="Z7:Z21"/>
    <mergeCell ref="W44:X44"/>
    <mergeCell ref="AU5:AV5"/>
    <mergeCell ref="AU4:AV4"/>
    <mergeCell ref="AA4:AB4"/>
    <mergeCell ref="K4:L4"/>
    <mergeCell ref="AJ6:AP6"/>
    <mergeCell ref="T7:U7"/>
    <mergeCell ref="AA6:AA30"/>
    <mergeCell ref="T5:U5"/>
    <mergeCell ref="T4:U4"/>
    <mergeCell ref="AL5:AM5"/>
    <mergeCell ref="AB6:AH6"/>
    <mergeCell ref="K5:L5"/>
    <mergeCell ref="M5:S5"/>
    <mergeCell ref="V5:X5"/>
    <mergeCell ref="R6:X6"/>
    <mergeCell ref="V4:X4"/>
    <mergeCell ref="M4:S4"/>
    <mergeCell ref="AP1:AQ2"/>
    <mergeCell ref="AG1:AK1"/>
    <mergeCell ref="AU1:AX1"/>
    <mergeCell ref="AL1:AN1"/>
    <mergeCell ref="AW4:AX4"/>
    <mergeCell ref="AN4:AT4"/>
    <mergeCell ref="AU2:AX3"/>
    <mergeCell ref="AP3:AQ3"/>
    <mergeCell ref="AL4:AM4"/>
    <mergeCell ref="C17:H17"/>
    <mergeCell ref="AW5:AX5"/>
    <mergeCell ref="AN5:AT5"/>
    <mergeCell ref="AR1:AT2"/>
    <mergeCell ref="AL2:AN3"/>
    <mergeCell ref="AC1:AD1"/>
    <mergeCell ref="AO2:AO3"/>
    <mergeCell ref="AS3:AT3"/>
    <mergeCell ref="AE1:AF1"/>
    <mergeCell ref="AG2:AK3"/>
    <mergeCell ref="A2:B2"/>
    <mergeCell ref="D7:E7"/>
    <mergeCell ref="B32:C32"/>
    <mergeCell ref="A4:B4"/>
    <mergeCell ref="D32:E32"/>
    <mergeCell ref="B6:H6"/>
    <mergeCell ref="F5:G5"/>
    <mergeCell ref="C2:F3"/>
    <mergeCell ref="C11:H11"/>
    <mergeCell ref="A6:A32"/>
    <mergeCell ref="G1:J1"/>
    <mergeCell ref="AU33:AZ33"/>
    <mergeCell ref="W36:X36"/>
    <mergeCell ref="W33:X33"/>
    <mergeCell ref="AU34:AW34"/>
    <mergeCell ref="AV35:AW35"/>
    <mergeCell ref="AV36:AW36"/>
    <mergeCell ref="AA1:AB1"/>
    <mergeCell ref="AA3:AB3"/>
    <mergeCell ref="AC2:AF3"/>
    <mergeCell ref="Q3:S3"/>
    <mergeCell ref="A42:B42"/>
    <mergeCell ref="N2:N3"/>
    <mergeCell ref="T2:X3"/>
    <mergeCell ref="P1:S2"/>
    <mergeCell ref="A3:B3"/>
    <mergeCell ref="A1:B1"/>
    <mergeCell ref="K1:M1"/>
    <mergeCell ref="T32:U32"/>
    <mergeCell ref="R32:S32"/>
    <mergeCell ref="C1:D1"/>
    <mergeCell ref="A41:B41"/>
    <mergeCell ref="C41:D41"/>
    <mergeCell ref="E41:F41"/>
    <mergeCell ref="L41:N41"/>
    <mergeCell ref="G2:J3"/>
    <mergeCell ref="E1:F1"/>
    <mergeCell ref="C13:G13"/>
    <mergeCell ref="C16:G16"/>
    <mergeCell ref="K2:M3"/>
    <mergeCell ref="L70:M70"/>
    <mergeCell ref="B70:C70"/>
    <mergeCell ref="AU40:AZ40"/>
    <mergeCell ref="L42:N43"/>
    <mergeCell ref="O42:O43"/>
    <mergeCell ref="S43:T43"/>
    <mergeCell ref="U41:X41"/>
    <mergeCell ref="U42:X43"/>
    <mergeCell ref="A43:B43"/>
    <mergeCell ref="AH46:AI46"/>
    <mergeCell ref="D58:G58"/>
    <mergeCell ref="D55:G55"/>
    <mergeCell ref="D56:G56"/>
    <mergeCell ref="U76:Z76"/>
    <mergeCell ref="U45:V45"/>
    <mergeCell ref="W45:X45"/>
    <mergeCell ref="Z47:Z61"/>
    <mergeCell ref="V73:W73"/>
    <mergeCell ref="U72:W72"/>
    <mergeCell ref="V74:W74"/>
    <mergeCell ref="AF69:AG69"/>
    <mergeCell ref="AH69:AI69"/>
    <mergeCell ref="AE45:AE69"/>
    <mergeCell ref="L47:M47"/>
    <mergeCell ref="A46:A70"/>
    <mergeCell ref="B46:H46"/>
    <mergeCell ref="D62:G62"/>
    <mergeCell ref="D70:E70"/>
    <mergeCell ref="J70:K70"/>
    <mergeCell ref="D53:G53"/>
    <mergeCell ref="U36:V36"/>
    <mergeCell ref="D54:G54"/>
    <mergeCell ref="A44:B44"/>
    <mergeCell ref="L44:M44"/>
    <mergeCell ref="N44:T44"/>
    <mergeCell ref="C42:F43"/>
    <mergeCell ref="D47:E47"/>
    <mergeCell ref="L45:M45"/>
    <mergeCell ref="P41:Q42"/>
    <mergeCell ref="R41:T42"/>
    <mergeCell ref="L32:M32"/>
    <mergeCell ref="G41:K41"/>
    <mergeCell ref="J32:K32"/>
    <mergeCell ref="D60:G60"/>
    <mergeCell ref="D61:G61"/>
    <mergeCell ref="C49:G49"/>
    <mergeCell ref="D51:G51"/>
    <mergeCell ref="D59:G59"/>
    <mergeCell ref="J46:P46"/>
    <mergeCell ref="D57:G57"/>
  </mergeCells>
  <phoneticPr fontId="3"/>
  <conditionalFormatting sqref="Q48:Q69 AI8:AI27 AQ8:AQ27 F8:F10 N8:N12 F18:F26 F14:F15 N17:N27 I48:I69">
    <cfRule type="expression" dxfId="92" priority="31" stopIfTrue="1">
      <formula>E8&lt;F8</formula>
    </cfRule>
  </conditionalFormatting>
  <conditionalFormatting sqref="N32 V32 F32 Q70 Z22:Z27">
    <cfRule type="expression" dxfId="91" priority="32" stopIfTrue="1">
      <formula>D22&lt;F22</formula>
    </cfRule>
  </conditionalFormatting>
  <conditionalFormatting sqref="V8:V9 V13:V27">
    <cfRule type="expression" dxfId="90" priority="35" stopIfTrue="1">
      <formula>$U8&lt;$V8</formula>
    </cfRule>
  </conditionalFormatting>
  <conditionalFormatting sqref="AJ47 F48 AJ53:AJ58">
    <cfRule type="expression" dxfId="89" priority="37" stopIfTrue="1">
      <formula>$E47&lt;$F47</formula>
    </cfRule>
  </conditionalFormatting>
  <conditionalFormatting sqref="F70">
    <cfRule type="expression" dxfId="88" priority="38" stopIfTrue="1">
      <formula>$D70&lt;$F70</formula>
    </cfRule>
  </conditionalFormatting>
  <conditionalFormatting sqref="N51:N69">
    <cfRule type="expression" dxfId="87" priority="39" stopIfTrue="1">
      <formula>M$48&lt;$N51</formula>
    </cfRule>
  </conditionalFormatting>
  <conditionalFormatting sqref="N70">
    <cfRule type="expression" dxfId="86" priority="40" stopIfTrue="1">
      <formula>$L70&lt;$N70</formula>
    </cfRule>
  </conditionalFormatting>
  <conditionalFormatting sqref="AJ67">
    <cfRule type="expression" dxfId="85" priority="50" stopIfTrue="1">
      <formula>$D69&lt;$F69</formula>
    </cfRule>
  </conditionalFormatting>
  <conditionalFormatting sqref="AJ52">
    <cfRule type="expression" dxfId="84" priority="49" stopIfTrue="1">
      <formula>$E51&lt;$F51</formula>
    </cfRule>
  </conditionalFormatting>
  <conditionalFormatting sqref="AJ60">
    <cfRule type="expression" dxfId="83" priority="61" stopIfTrue="1">
      <formula>$E59&lt;$F59</formula>
    </cfRule>
  </conditionalFormatting>
  <conditionalFormatting sqref="AJ61 AJ59 AJ51">
    <cfRule type="expression" dxfId="82" priority="62" stopIfTrue="1">
      <formula>#REF!&lt;#REF!</formula>
    </cfRule>
  </conditionalFormatting>
  <conditionalFormatting sqref="AJ62:AJ64">
    <cfRule type="expression" dxfId="81" priority="63" stopIfTrue="1">
      <formula>$E60&lt;$F60</formula>
    </cfRule>
  </conditionalFormatting>
  <conditionalFormatting sqref="V10">
    <cfRule type="expression" dxfId="80" priority="30" stopIfTrue="1">
      <formula>$U10&lt;$V10</formula>
    </cfRule>
  </conditionalFormatting>
  <conditionalFormatting sqref="V11">
    <cfRule type="expression" dxfId="79" priority="29" stopIfTrue="1">
      <formula>$U11&lt;$V11</formula>
    </cfRule>
  </conditionalFormatting>
  <conditionalFormatting sqref="V12">
    <cfRule type="expression" dxfId="78" priority="28" stopIfTrue="1">
      <formula>$U12&lt;$V12</formula>
    </cfRule>
  </conditionalFormatting>
  <conditionalFormatting sqref="N14:N16">
    <cfRule type="expression" dxfId="77" priority="25" stopIfTrue="1">
      <formula>M14&lt;N14</formula>
    </cfRule>
  </conditionalFormatting>
  <conditionalFormatting sqref="I70">
    <cfRule type="expression" dxfId="76" priority="69" stopIfTrue="1">
      <formula>G70&lt;I70</formula>
    </cfRule>
  </conditionalFormatting>
  <conditionalFormatting sqref="AJ66">
    <cfRule type="expression" dxfId="75" priority="72" stopIfTrue="1">
      <formula>$E63&lt;$F63</formula>
    </cfRule>
  </conditionalFormatting>
  <conditionalFormatting sqref="AJ65">
    <cfRule type="expression" dxfId="74" priority="73" stopIfTrue="1">
      <formula>#REF!&lt;#REF!</formula>
    </cfRule>
  </conditionalFormatting>
  <conditionalFormatting sqref="AI28 AQ28 N28">
    <cfRule type="expression" dxfId="73" priority="21" stopIfTrue="1">
      <formula>M28&lt;N28</formula>
    </cfRule>
  </conditionalFormatting>
  <conditionalFormatting sqref="Z28">
    <cfRule type="expression" dxfId="72" priority="22" stopIfTrue="1">
      <formula>X28&lt;Z28</formula>
    </cfRule>
  </conditionalFormatting>
  <conditionalFormatting sqref="V28">
    <cfRule type="expression" dxfId="71" priority="23" stopIfTrue="1">
      <formula>$U28&lt;$V28</formula>
    </cfRule>
  </conditionalFormatting>
  <conditionalFormatting sqref="AI30 AQ30 N30">
    <cfRule type="expression" dxfId="70" priority="17" stopIfTrue="1">
      <formula>M30&lt;N30</formula>
    </cfRule>
  </conditionalFormatting>
  <conditionalFormatting sqref="Z30">
    <cfRule type="expression" dxfId="69" priority="18" stopIfTrue="1">
      <formula>X30&lt;Z30</formula>
    </cfRule>
  </conditionalFormatting>
  <conditionalFormatting sqref="V30">
    <cfRule type="expression" dxfId="68" priority="19" stopIfTrue="1">
      <formula>$U30&lt;$V30</formula>
    </cfRule>
  </conditionalFormatting>
  <conditionalFormatting sqref="AI31 AQ31 N31">
    <cfRule type="expression" dxfId="67" priority="13" stopIfTrue="1">
      <formula>M31&lt;N31</formula>
    </cfRule>
  </conditionalFormatting>
  <conditionalFormatting sqref="Z31">
    <cfRule type="expression" dxfId="66" priority="14" stopIfTrue="1">
      <formula>X31&lt;Z31</formula>
    </cfRule>
  </conditionalFormatting>
  <conditionalFormatting sqref="V31">
    <cfRule type="expression" dxfId="65" priority="15" stopIfTrue="1">
      <formula>$U31&lt;$V31</formula>
    </cfRule>
  </conditionalFormatting>
  <conditionalFormatting sqref="AI29 AQ29 N29">
    <cfRule type="expression" dxfId="64" priority="9" stopIfTrue="1">
      <formula>M29&lt;N29</formula>
    </cfRule>
  </conditionalFormatting>
  <conditionalFormatting sqref="Z29">
    <cfRule type="expression" dxfId="63" priority="10" stopIfTrue="1">
      <formula>X29&lt;Z29</formula>
    </cfRule>
  </conditionalFormatting>
  <conditionalFormatting sqref="V29">
    <cfRule type="expression" dxfId="62" priority="11" stopIfTrue="1">
      <formula>$U29&lt;$V29</formula>
    </cfRule>
  </conditionalFormatting>
  <conditionalFormatting sqref="F27">
    <cfRule type="expression" dxfId="61" priority="4" stopIfTrue="1">
      <formula>E27&lt;F27</formula>
    </cfRule>
  </conditionalFormatting>
  <conditionalFormatting sqref="F63:F67">
    <cfRule type="expression" dxfId="60" priority="3" stopIfTrue="1">
      <formula>E$48&lt;$N63</formula>
    </cfRule>
  </conditionalFormatting>
  <conditionalFormatting sqref="F68:F69">
    <cfRule type="expression" dxfId="59" priority="2" stopIfTrue="1">
      <formula>E$48&lt;$N68</formula>
    </cfRule>
  </conditionalFormatting>
  <conditionalFormatting sqref="N50">
    <cfRule type="expression" dxfId="58" priority="1" stopIfTrue="1">
      <formula>$E50&lt;$F50</formula>
    </cfRule>
  </conditionalFormatting>
  <printOptions verticalCentered="1"/>
  <pageMargins left="0.59055118110236227" right="0.19685039370078741" top="0.19685039370078741" bottom="0.19685039370078741" header="0.51181102362204722" footer="0.51181102362204722"/>
  <pageSetup paperSize="9" scale="98" orientation="landscape" cellComments="asDisplayed" horizontalDpi="1200" verticalDpi="1200" r:id="rId1"/>
  <headerFooter alignWithMargins="0"/>
  <rowBreaks count="1" manualBreakCount="1">
    <brk id="40" max="25" man="1"/>
  </rowBreaks>
  <colBreaks count="1" manualBreakCount="1">
    <brk id="26" max="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Q56"/>
  <sheetViews>
    <sheetView showZeros="0" view="pageBreakPreview" zoomScaleNormal="100" zoomScaleSheetLayoutView="100" workbookViewId="0">
      <selection activeCell="C7" sqref="C7"/>
    </sheetView>
  </sheetViews>
  <sheetFormatPr defaultRowHeight="11.25"/>
  <cols>
    <col min="1" max="1" width="3.375" style="21" customWidth="1"/>
    <col min="2" max="2" width="6.625" style="21" customWidth="1"/>
    <col min="3" max="3" width="8.625" style="21" customWidth="1"/>
    <col min="4" max="4" width="1.375" style="21" customWidth="1"/>
    <col min="5" max="5" width="5.75" style="21" customWidth="1"/>
    <col min="6" max="6" width="7.625" style="21" customWidth="1"/>
    <col min="7" max="7" width="8.875" style="21" customWidth="1"/>
    <col min="8" max="8" width="1.5" style="21" customWidth="1"/>
    <col min="9" max="9" width="5.75" style="21" customWidth="1"/>
    <col min="10" max="10" width="7.75" style="21" customWidth="1"/>
    <col min="11" max="11" width="6.25" style="21" customWidth="1"/>
    <col min="12" max="12" width="1.5" style="21" customWidth="1"/>
    <col min="13" max="13" width="5.625" style="21" customWidth="1"/>
    <col min="14" max="14" width="7.5" style="21" customWidth="1"/>
    <col min="15" max="15" width="6.25" style="21" customWidth="1"/>
    <col min="16" max="16" width="1.25" style="21" customWidth="1"/>
    <col min="17" max="17" width="5.5" style="21" customWidth="1"/>
    <col min="18" max="18" width="7.625" style="21" customWidth="1"/>
    <col min="19" max="19" width="6.625" style="21" customWidth="1"/>
    <col min="20" max="20" width="1.625" style="21" customWidth="1"/>
    <col min="21" max="21" width="6" style="21" customWidth="1"/>
    <col min="22" max="22" width="7.625" style="21" customWidth="1"/>
    <col min="23" max="23" width="8.25" style="21" customWidth="1"/>
    <col min="24" max="24" width="1.25" style="21" customWidth="1"/>
    <col min="25" max="25" width="5.5" style="21" customWidth="1"/>
    <col min="26" max="26" width="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85" t="str">
        <f>東京紙!A1</f>
        <v>2022年</v>
      </c>
      <c r="B1" s="2285"/>
      <c r="C1" s="2289" t="s">
        <v>320</v>
      </c>
      <c r="D1" s="2290"/>
      <c r="E1" s="2178">
        <f>市内河北!E1</f>
        <v>0</v>
      </c>
      <c r="F1" s="2178"/>
      <c r="G1" s="1080"/>
      <c r="H1" s="1957" t="s">
        <v>38</v>
      </c>
      <c r="I1" s="1971"/>
      <c r="J1" s="1971"/>
      <c r="K1" s="1972"/>
      <c r="L1" s="2338" t="s">
        <v>162</v>
      </c>
      <c r="M1" s="2339"/>
      <c r="N1" s="2339"/>
      <c r="O1" s="2340"/>
      <c r="P1" s="1957" t="s">
        <v>40</v>
      </c>
      <c r="Q1" s="1972"/>
      <c r="R1" s="1957" t="s">
        <v>218</v>
      </c>
      <c r="S1" s="1993">
        <f>市内河北!S1</f>
        <v>0</v>
      </c>
      <c r="T1" s="1993"/>
      <c r="U1" s="1994"/>
      <c r="V1" s="2355" t="s">
        <v>41</v>
      </c>
      <c r="W1" s="2290"/>
      <c r="X1" s="2290"/>
      <c r="Y1" s="2290"/>
      <c r="Z1" s="2356"/>
      <c r="AA1" s="20"/>
    </row>
    <row r="2" spans="1:69" ht="18" customHeight="1">
      <c r="A2" s="2291">
        <f>東京紙!A2</f>
        <v>44682</v>
      </c>
      <c r="B2" s="2292"/>
      <c r="C2" s="1959">
        <f>市内河北!C2</f>
        <v>0</v>
      </c>
      <c r="D2" s="1976"/>
      <c r="E2" s="1976"/>
      <c r="F2" s="1976"/>
      <c r="G2" s="1977"/>
      <c r="H2" s="2288">
        <f>市内河北!G2</f>
        <v>0</v>
      </c>
      <c r="I2" s="1976"/>
      <c r="J2" s="1976"/>
      <c r="K2" s="1977"/>
      <c r="L2" s="2288">
        <f>市内河北!L2</f>
        <v>0</v>
      </c>
      <c r="M2" s="1976"/>
      <c r="N2" s="1976"/>
      <c r="O2" s="1977"/>
      <c r="P2" s="2278">
        <f>市内河北!O2</f>
        <v>0</v>
      </c>
      <c r="Q2" s="2279"/>
      <c r="R2" s="2357"/>
      <c r="S2" s="1995"/>
      <c r="T2" s="1995"/>
      <c r="U2" s="1996"/>
      <c r="V2" s="2164">
        <f>市内河北!V2</f>
        <v>0</v>
      </c>
      <c r="W2" s="2165"/>
      <c r="X2" s="2165"/>
      <c r="Y2" s="2165"/>
      <c r="Z2" s="2166"/>
      <c r="AA2" s="20"/>
      <c r="AB2" s="1">
        <v>3</v>
      </c>
    </row>
    <row r="3" spans="1:69" ht="18" customHeight="1">
      <c r="A3" s="2286" t="s">
        <v>262</v>
      </c>
      <c r="B3" s="2287"/>
      <c r="C3" s="2125"/>
      <c r="D3" s="2126"/>
      <c r="E3" s="2126"/>
      <c r="F3" s="2126"/>
      <c r="G3" s="2127"/>
      <c r="H3" s="2158"/>
      <c r="I3" s="2126"/>
      <c r="J3" s="2126"/>
      <c r="K3" s="2127"/>
      <c r="L3" s="2158"/>
      <c r="M3" s="2126"/>
      <c r="N3" s="2126"/>
      <c r="O3" s="2127"/>
      <c r="P3" s="2280"/>
      <c r="Q3" s="2281"/>
      <c r="R3" s="1081" t="s">
        <v>148</v>
      </c>
      <c r="S3" s="2282">
        <f>F29+J29+N29+V29+Z29+R29</f>
        <v>0</v>
      </c>
      <c r="T3" s="2283"/>
      <c r="U3" s="2284"/>
      <c r="V3" s="2167"/>
      <c r="W3" s="2168"/>
      <c r="X3" s="2168"/>
      <c r="Y3" s="2168"/>
      <c r="Z3" s="2169"/>
      <c r="AA3" s="24"/>
      <c r="AB3" s="34"/>
    </row>
    <row r="4" spans="1:69" ht="18" customHeight="1">
      <c r="A4" s="1082"/>
      <c r="B4" s="1082"/>
      <c r="C4" s="320" t="s">
        <v>449</v>
      </c>
      <c r="D4" s="1083"/>
      <c r="E4" s="1083"/>
      <c r="F4" s="1083"/>
      <c r="G4" s="1083"/>
      <c r="H4" s="1083"/>
      <c r="I4" s="1083"/>
      <c r="J4" s="1083"/>
      <c r="K4" s="1084"/>
      <c r="L4" s="2121" t="s">
        <v>589</v>
      </c>
      <c r="M4" s="2122"/>
      <c r="N4" s="2224">
        <f>東京紙!M4</f>
        <v>0</v>
      </c>
      <c r="O4" s="2224"/>
      <c r="P4" s="2224"/>
      <c r="Q4" s="2224"/>
      <c r="R4" s="2224"/>
      <c r="S4" s="2224"/>
      <c r="T4" s="2224"/>
      <c r="U4" s="2225"/>
      <c r="V4" s="2298" t="s">
        <v>42</v>
      </c>
      <c r="W4" s="2299"/>
      <c r="X4" s="2300"/>
      <c r="Y4" s="2298" t="s">
        <v>43</v>
      </c>
      <c r="Z4" s="2346"/>
      <c r="AA4" s="24"/>
      <c r="AB4" s="34"/>
    </row>
    <row r="5" spans="1:69" ht="18" customHeight="1" thickBot="1">
      <c r="A5" s="1082"/>
      <c r="B5" s="1082"/>
      <c r="C5" s="1087" t="s">
        <v>408</v>
      </c>
      <c r="D5" s="1088"/>
      <c r="E5" s="1088"/>
      <c r="F5" s="1088"/>
      <c r="G5" s="1089" t="s">
        <v>588</v>
      </c>
      <c r="H5" s="1088"/>
      <c r="I5" s="1088"/>
      <c r="J5" s="1088"/>
      <c r="K5" s="1090"/>
      <c r="L5" s="2129" t="s">
        <v>590</v>
      </c>
      <c r="M5" s="2130"/>
      <c r="N5" s="2216">
        <f>東京紙!M5</f>
        <v>0</v>
      </c>
      <c r="O5" s="2216"/>
      <c r="P5" s="2216"/>
      <c r="Q5" s="2216"/>
      <c r="R5" s="2216"/>
      <c r="S5" s="2216"/>
      <c r="T5" s="2216"/>
      <c r="U5" s="2301"/>
      <c r="V5" s="1998">
        <f>市内河北!U5</f>
        <v>0</v>
      </c>
      <c r="W5" s="2342"/>
      <c r="X5" s="1999"/>
      <c r="Y5" s="1998">
        <f>市内河北!W5</f>
        <v>0</v>
      </c>
      <c r="Z5" s="2019"/>
      <c r="AA5" s="24"/>
      <c r="AB5" s="34"/>
    </row>
    <row r="6" spans="1:69" ht="17.100000000000001" customHeight="1" thickTop="1" thickBot="1">
      <c r="A6" s="55" t="s">
        <v>44</v>
      </c>
      <c r="B6" s="295"/>
      <c r="C6" s="1892" t="s">
        <v>264</v>
      </c>
      <c r="D6" s="2302" t="s">
        <v>45</v>
      </c>
      <c r="E6" s="2302"/>
      <c r="F6" s="1896" t="s">
        <v>369</v>
      </c>
      <c r="G6" s="1026" t="s">
        <v>265</v>
      </c>
      <c r="H6" s="2414" t="s">
        <v>45</v>
      </c>
      <c r="I6" s="2415"/>
      <c r="J6" s="974" t="s">
        <v>369</v>
      </c>
      <c r="K6" s="307" t="s">
        <v>267</v>
      </c>
      <c r="L6" s="62"/>
      <c r="M6" s="120" t="s">
        <v>45</v>
      </c>
      <c r="N6" s="309" t="s">
        <v>369</v>
      </c>
      <c r="O6" s="307" t="s">
        <v>266</v>
      </c>
      <c r="P6" s="2302" t="s">
        <v>45</v>
      </c>
      <c r="Q6" s="2303"/>
      <c r="R6" s="309" t="s">
        <v>369</v>
      </c>
      <c r="S6" s="307" t="s">
        <v>268</v>
      </c>
      <c r="T6" s="2302" t="s">
        <v>45</v>
      </c>
      <c r="U6" s="2303"/>
      <c r="V6" s="309" t="s">
        <v>369</v>
      </c>
      <c r="W6" s="307" t="s">
        <v>367</v>
      </c>
      <c r="X6" s="2302" t="s">
        <v>45</v>
      </c>
      <c r="Y6" s="2303"/>
      <c r="Z6" s="309" t="s">
        <v>369</v>
      </c>
      <c r="AA6" s="37"/>
      <c r="AB6" s="2397" t="s">
        <v>661</v>
      </c>
      <c r="AC6" s="24"/>
      <c r="AD6" s="24"/>
      <c r="AE6" s="24"/>
      <c r="AF6" s="38"/>
    </row>
    <row r="7" spans="1:69" s="40" customFormat="1" ht="20.100000000000001" customHeight="1" thickTop="1">
      <c r="A7" s="2349" t="s">
        <v>101</v>
      </c>
      <c r="B7" s="2350"/>
      <c r="C7" s="1924" t="s">
        <v>975</v>
      </c>
      <c r="D7" s="1891" t="s">
        <v>52</v>
      </c>
      <c r="E7" s="45">
        <v>3800</v>
      </c>
      <c r="F7" s="1897">
        <v>0</v>
      </c>
      <c r="G7" s="2403" t="s">
        <v>966</v>
      </c>
      <c r="H7" s="2404"/>
      <c r="I7" s="2404"/>
      <c r="J7" s="2405"/>
      <c r="K7" s="2330" t="s">
        <v>271</v>
      </c>
      <c r="L7" s="2304" t="s">
        <v>171</v>
      </c>
      <c r="M7" s="2334">
        <v>2400</v>
      </c>
      <c r="N7" s="2327">
        <v>0</v>
      </c>
      <c r="O7" s="2330" t="s">
        <v>100</v>
      </c>
      <c r="P7" s="2333"/>
      <c r="Q7" s="2334">
        <v>800</v>
      </c>
      <c r="R7" s="2310">
        <v>0</v>
      </c>
      <c r="S7" s="2313"/>
      <c r="T7" s="2315"/>
      <c r="U7" s="2307"/>
      <c r="V7" s="2343"/>
      <c r="W7" s="1527"/>
      <c r="X7" s="950"/>
      <c r="Y7" s="2398">
        <v>1050</v>
      </c>
      <c r="Z7" s="2327">
        <v>0</v>
      </c>
      <c r="AA7" s="39"/>
      <c r="AB7" s="2397"/>
      <c r="AC7" s="21"/>
      <c r="AD7" s="38"/>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s="40" customFormat="1" ht="20.100000000000001" customHeight="1">
      <c r="A8" s="2351"/>
      <c r="B8" s="2352"/>
      <c r="C8" s="1925" t="s">
        <v>974</v>
      </c>
      <c r="D8" s="89" t="s">
        <v>52</v>
      </c>
      <c r="E8" s="43">
        <v>3500</v>
      </c>
      <c r="F8" s="1898">
        <v>0</v>
      </c>
      <c r="G8" s="2406"/>
      <c r="H8" s="2407"/>
      <c r="I8" s="2407"/>
      <c r="J8" s="2408"/>
      <c r="K8" s="2331"/>
      <c r="L8" s="2305"/>
      <c r="M8" s="2318"/>
      <c r="N8" s="2328"/>
      <c r="O8" s="2331"/>
      <c r="P8" s="2321"/>
      <c r="Q8" s="2318"/>
      <c r="R8" s="2311"/>
      <c r="S8" s="2314"/>
      <c r="T8" s="2316"/>
      <c r="U8" s="2308"/>
      <c r="V8" s="2344"/>
      <c r="W8" s="1528"/>
      <c r="X8" s="951"/>
      <c r="Y8" s="2399"/>
      <c r="Z8" s="2328"/>
      <c r="AA8" s="41"/>
      <c r="AB8" s="2397"/>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row>
    <row r="9" spans="1:69" s="40" customFormat="1" ht="20.100000000000001" customHeight="1">
      <c r="A9" s="2351"/>
      <c r="B9" s="2352"/>
      <c r="C9" s="1894" t="s">
        <v>298</v>
      </c>
      <c r="D9" s="89" t="s">
        <v>52</v>
      </c>
      <c r="E9" s="292">
        <v>3600</v>
      </c>
      <c r="F9" s="1899">
        <v>0</v>
      </c>
      <c r="G9" s="2406"/>
      <c r="H9" s="2407"/>
      <c r="I9" s="2407"/>
      <c r="J9" s="2408"/>
      <c r="K9" s="2331"/>
      <c r="L9" s="2305"/>
      <c r="M9" s="2318"/>
      <c r="N9" s="2328"/>
      <c r="O9" s="2331"/>
      <c r="P9" s="2321"/>
      <c r="Q9" s="2318"/>
      <c r="R9" s="2311"/>
      <c r="S9" s="2314"/>
      <c r="T9" s="2316"/>
      <c r="U9" s="2308"/>
      <c r="V9" s="2344"/>
      <c r="W9" s="1529"/>
      <c r="X9" s="951"/>
      <c r="Y9" s="2399"/>
      <c r="Z9" s="2328"/>
      <c r="AA9" s="41"/>
      <c r="AB9" s="2397"/>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0.100000000000001" customHeight="1">
      <c r="A10" s="2353"/>
      <c r="B10" s="2354"/>
      <c r="C10" s="1893" t="s">
        <v>102</v>
      </c>
      <c r="D10" s="89" t="s">
        <v>52</v>
      </c>
      <c r="E10" s="43">
        <v>2800</v>
      </c>
      <c r="F10" s="1899">
        <v>0</v>
      </c>
      <c r="G10" s="2409"/>
      <c r="H10" s="2410"/>
      <c r="I10" s="2410"/>
      <c r="J10" s="2411"/>
      <c r="K10" s="2326"/>
      <c r="L10" s="2306"/>
      <c r="M10" s="2319"/>
      <c r="N10" s="2329"/>
      <c r="O10" s="2326"/>
      <c r="P10" s="2322"/>
      <c r="Q10" s="2319"/>
      <c r="R10" s="2312"/>
      <c r="S10" s="2314"/>
      <c r="T10" s="2316"/>
      <c r="U10" s="2308"/>
      <c r="V10" s="2344"/>
      <c r="W10" s="1529" t="s">
        <v>368</v>
      </c>
      <c r="X10" s="951"/>
      <c r="Y10" s="2399"/>
      <c r="Z10" s="2328"/>
      <c r="AA10" s="41"/>
      <c r="AB10" s="2397"/>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0.100000000000001" customHeight="1">
      <c r="A11" s="108"/>
      <c r="B11" s="1884"/>
      <c r="C11" s="2412" t="s">
        <v>683</v>
      </c>
      <c r="D11" s="2413"/>
      <c r="E11" s="2413"/>
      <c r="F11" s="2413"/>
      <c r="G11" s="2387" t="s">
        <v>972</v>
      </c>
      <c r="H11" s="2388"/>
      <c r="I11" s="2388"/>
      <c r="J11" s="2389"/>
      <c r="K11" s="2335" t="s">
        <v>632</v>
      </c>
      <c r="L11" s="2293" t="s">
        <v>571</v>
      </c>
      <c r="M11" s="2296">
        <v>3000</v>
      </c>
      <c r="N11" s="2358">
        <v>0</v>
      </c>
      <c r="O11" s="2325" t="s">
        <v>103</v>
      </c>
      <c r="P11" s="2320"/>
      <c r="Q11" s="2317">
        <v>500</v>
      </c>
      <c r="R11" s="2332">
        <v>0</v>
      </c>
      <c r="S11" s="2345"/>
      <c r="T11" s="2309"/>
      <c r="U11" s="2318"/>
      <c r="V11" s="2380"/>
      <c r="W11" s="1529" t="s">
        <v>350</v>
      </c>
      <c r="X11" s="951"/>
      <c r="Y11" s="2399"/>
      <c r="Z11" s="2328"/>
      <c r="AA11" s="39"/>
      <c r="AB11" s="2397"/>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0.100000000000001" customHeight="1">
      <c r="A12" s="2378" t="s">
        <v>104</v>
      </c>
      <c r="B12" s="2379"/>
      <c r="C12" s="1893" t="s">
        <v>350</v>
      </c>
      <c r="D12" s="89" t="s">
        <v>52</v>
      </c>
      <c r="E12" s="43">
        <v>7150</v>
      </c>
      <c r="F12" s="1898">
        <v>0</v>
      </c>
      <c r="G12" s="2406"/>
      <c r="H12" s="2407"/>
      <c r="I12" s="2407"/>
      <c r="J12" s="2408"/>
      <c r="K12" s="2336"/>
      <c r="L12" s="2294"/>
      <c r="M12" s="2254"/>
      <c r="N12" s="2263"/>
      <c r="O12" s="2331"/>
      <c r="P12" s="2321"/>
      <c r="Q12" s="2318"/>
      <c r="R12" s="2311"/>
      <c r="S12" s="2345"/>
      <c r="T12" s="2309"/>
      <c r="U12" s="2318"/>
      <c r="V12" s="2380"/>
      <c r="W12" s="1529"/>
      <c r="X12" s="951"/>
      <c r="Y12" s="2399"/>
      <c r="Z12" s="2328"/>
      <c r="AA12" s="41"/>
      <c r="AB12" s="2397"/>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0.100000000000001" customHeight="1">
      <c r="A13" s="362"/>
      <c r="B13" s="1885"/>
      <c r="C13" s="1893" t="s">
        <v>106</v>
      </c>
      <c r="D13" s="89" t="s">
        <v>52</v>
      </c>
      <c r="E13" s="43">
        <v>1750</v>
      </c>
      <c r="F13" s="1898">
        <v>0</v>
      </c>
      <c r="G13" s="2406"/>
      <c r="H13" s="2407"/>
      <c r="I13" s="2407"/>
      <c r="J13" s="2408"/>
      <c r="K13" s="2336"/>
      <c r="L13" s="2294"/>
      <c r="M13" s="2254"/>
      <c r="N13" s="2263"/>
      <c r="O13" s="2331"/>
      <c r="P13" s="2321"/>
      <c r="Q13" s="2318"/>
      <c r="R13" s="2311"/>
      <c r="S13" s="2345"/>
      <c r="T13" s="2309"/>
      <c r="U13" s="2318"/>
      <c r="V13" s="2380"/>
      <c r="W13" s="1529"/>
      <c r="X13" s="951"/>
      <c r="Y13" s="2399"/>
      <c r="Z13" s="2328"/>
      <c r="AA13" s="41"/>
      <c r="AB13" s="2397"/>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0.100000000000001" customHeight="1">
      <c r="A14" s="2323" t="s">
        <v>107</v>
      </c>
      <c r="B14" s="105" t="s">
        <v>108</v>
      </c>
      <c r="C14" s="1893" t="s">
        <v>109</v>
      </c>
      <c r="D14" s="89" t="s">
        <v>52</v>
      </c>
      <c r="E14" s="43">
        <v>3550</v>
      </c>
      <c r="F14" s="1898">
        <v>0</v>
      </c>
      <c r="G14" s="2409"/>
      <c r="H14" s="2410"/>
      <c r="I14" s="2410"/>
      <c r="J14" s="2411"/>
      <c r="K14" s="2337"/>
      <c r="L14" s="2295"/>
      <c r="M14" s="2297"/>
      <c r="N14" s="2359"/>
      <c r="O14" s="2326"/>
      <c r="P14" s="2322"/>
      <c r="Q14" s="2319"/>
      <c r="R14" s="2312"/>
      <c r="S14" s="2345"/>
      <c r="T14" s="2309"/>
      <c r="U14" s="2318"/>
      <c r="V14" s="2380"/>
      <c r="W14" s="1508"/>
      <c r="X14" s="952"/>
      <c r="Y14" s="2400"/>
      <c r="Z14" s="2329"/>
      <c r="AB14" s="2397"/>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0.100000000000001" customHeight="1">
      <c r="A15" s="2323"/>
      <c r="B15" s="2320" t="s">
        <v>111</v>
      </c>
      <c r="C15" s="1895" t="s">
        <v>269</v>
      </c>
      <c r="D15" s="89" t="s">
        <v>52</v>
      </c>
      <c r="E15" s="43">
        <v>4570</v>
      </c>
      <c r="F15" s="1898"/>
      <c r="G15" s="2387" t="s">
        <v>886</v>
      </c>
      <c r="H15" s="2388"/>
      <c r="I15" s="2388"/>
      <c r="J15" s="2389"/>
      <c r="K15" s="2325" t="s">
        <v>634</v>
      </c>
      <c r="L15" s="2341" t="s">
        <v>171</v>
      </c>
      <c r="M15" s="2317">
        <v>800</v>
      </c>
      <c r="N15" s="2385"/>
      <c r="O15" s="342"/>
      <c r="P15" s="327"/>
      <c r="Q15" s="359"/>
      <c r="R15" s="1523"/>
      <c r="S15" s="317"/>
      <c r="T15" s="293"/>
      <c r="U15" s="304"/>
      <c r="V15" s="1530"/>
      <c r="W15" s="301"/>
      <c r="X15" s="951"/>
      <c r="Y15" s="953"/>
      <c r="Z15" s="318"/>
      <c r="AB15" s="2397"/>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0.100000000000001" customHeight="1" thickBot="1">
      <c r="A16" s="2323"/>
      <c r="B16" s="2322"/>
      <c r="C16" s="1893" t="s">
        <v>112</v>
      </c>
      <c r="D16" s="89" t="s">
        <v>52</v>
      </c>
      <c r="E16" s="43">
        <v>2020</v>
      </c>
      <c r="F16" s="1898"/>
      <c r="G16" s="2390"/>
      <c r="H16" s="2391"/>
      <c r="I16" s="2391"/>
      <c r="J16" s="2392"/>
      <c r="K16" s="2326"/>
      <c r="L16" s="2306"/>
      <c r="M16" s="2319"/>
      <c r="N16" s="2386"/>
      <c r="O16" s="530"/>
      <c r="P16" s="185"/>
      <c r="Q16" s="304"/>
      <c r="R16" s="1524"/>
      <c r="S16" s="317"/>
      <c r="T16" s="176"/>
      <c r="U16" s="304"/>
      <c r="V16" s="1530"/>
      <c r="W16" s="301"/>
      <c r="X16" s="951"/>
      <c r="Y16" s="953"/>
      <c r="Z16" s="318"/>
      <c r="AB16" s="2397"/>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0.100000000000001" customHeight="1" thickTop="1">
      <c r="A17" s="2324"/>
      <c r="B17" s="50" t="s">
        <v>110</v>
      </c>
      <c r="C17" s="347" t="s">
        <v>137</v>
      </c>
      <c r="D17" s="224" t="s">
        <v>50</v>
      </c>
      <c r="E17" s="292">
        <v>3600</v>
      </c>
      <c r="F17" s="1886"/>
      <c r="G17" s="1887" t="s">
        <v>160</v>
      </c>
      <c r="H17" s="185"/>
      <c r="I17" s="304"/>
      <c r="J17" s="305"/>
      <c r="K17" s="325"/>
      <c r="L17" s="1516"/>
      <c r="M17" s="359"/>
      <c r="N17" s="360"/>
      <c r="O17" s="176"/>
      <c r="P17" s="185"/>
      <c r="Q17" s="304"/>
      <c r="R17" s="1524"/>
      <c r="S17" s="317"/>
      <c r="T17" s="176"/>
      <c r="U17" s="304"/>
      <c r="V17" s="1530"/>
      <c r="W17" s="301"/>
      <c r="X17" s="185"/>
      <c r="Y17" s="304"/>
      <c r="Z17" s="305"/>
      <c r="AB17" s="2397"/>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765" customFormat="1" ht="19.5" customHeight="1">
      <c r="A18" s="2416" t="s">
        <v>113</v>
      </c>
      <c r="B18" s="766" t="s">
        <v>114</v>
      </c>
      <c r="C18" s="831" t="s">
        <v>115</v>
      </c>
      <c r="D18" s="832" t="s">
        <v>50</v>
      </c>
      <c r="E18" s="771">
        <v>1900</v>
      </c>
      <c r="F18" s="1888"/>
      <c r="G18" s="833" t="s">
        <v>160</v>
      </c>
      <c r="H18" s="834"/>
      <c r="I18" s="804"/>
      <c r="J18" s="789"/>
      <c r="K18" s="593"/>
      <c r="L18" s="1004"/>
      <c r="M18" s="804"/>
      <c r="N18" s="789"/>
      <c r="O18" s="593"/>
      <c r="P18" s="834"/>
      <c r="Q18" s="804"/>
      <c r="R18" s="1525"/>
      <c r="S18" s="838"/>
      <c r="T18" s="593"/>
      <c r="U18" s="804"/>
      <c r="V18" s="1531"/>
      <c r="W18" s="835"/>
      <c r="X18" s="834"/>
      <c r="Y18" s="804"/>
      <c r="Z18" s="789"/>
      <c r="AB18" s="2397"/>
      <c r="AC18" s="764"/>
      <c r="AD18" s="764"/>
      <c r="AE18" s="764"/>
      <c r="AF18" s="764"/>
      <c r="AG18" s="764"/>
      <c r="AH18" s="764"/>
      <c r="AI18" s="764"/>
      <c r="AJ18" s="764"/>
      <c r="AK18" s="764"/>
      <c r="AL18" s="764"/>
      <c r="AM18" s="764"/>
      <c r="AN18" s="764"/>
      <c r="AO18" s="764"/>
      <c r="AP18" s="764"/>
      <c r="AQ18" s="764"/>
      <c r="AR18" s="764"/>
      <c r="AS18" s="764"/>
      <c r="AT18" s="764"/>
      <c r="AU18" s="764"/>
      <c r="AV18" s="764"/>
      <c r="AW18" s="764"/>
      <c r="AX18" s="764"/>
      <c r="AY18" s="764"/>
      <c r="AZ18" s="764"/>
      <c r="BA18" s="764"/>
      <c r="BB18" s="764"/>
      <c r="BC18" s="764"/>
      <c r="BD18" s="764"/>
      <c r="BE18" s="764"/>
      <c r="BF18" s="764"/>
      <c r="BG18" s="764"/>
      <c r="BH18" s="764"/>
      <c r="BI18" s="764"/>
      <c r="BJ18" s="764"/>
      <c r="BK18" s="764"/>
      <c r="BL18" s="764"/>
      <c r="BM18" s="764"/>
      <c r="BN18" s="764"/>
      <c r="BO18" s="764"/>
      <c r="BP18" s="764"/>
      <c r="BQ18" s="764"/>
    </row>
    <row r="19" spans="1:69" s="765" customFormat="1" ht="12" customHeight="1">
      <c r="A19" s="2417"/>
      <c r="B19" s="766" t="s">
        <v>116</v>
      </c>
      <c r="C19" s="2347" t="s">
        <v>117</v>
      </c>
      <c r="D19" s="2348" t="s">
        <v>50</v>
      </c>
      <c r="E19" s="2425">
        <v>3600</v>
      </c>
      <c r="F19" s="2424"/>
      <c r="G19" s="833"/>
      <c r="H19" s="834"/>
      <c r="I19" s="804"/>
      <c r="J19" s="789"/>
      <c r="K19" s="835"/>
      <c r="L19" s="1004"/>
      <c r="M19" s="804"/>
      <c r="N19" s="789"/>
      <c r="O19" s="835"/>
      <c r="P19" s="834"/>
      <c r="Q19" s="804"/>
      <c r="R19" s="1525"/>
      <c r="S19" s="838"/>
      <c r="T19" s="593"/>
      <c r="U19" s="804"/>
      <c r="V19" s="1531"/>
      <c r="W19" s="835"/>
      <c r="X19" s="834"/>
      <c r="Y19" s="804"/>
      <c r="Z19" s="789"/>
      <c r="AB19" s="2397"/>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764"/>
      <c r="BD19" s="764"/>
      <c r="BE19" s="764"/>
      <c r="BF19" s="764"/>
      <c r="BG19" s="764"/>
      <c r="BH19" s="764"/>
      <c r="BI19" s="764"/>
      <c r="BJ19" s="764"/>
      <c r="BK19" s="764"/>
      <c r="BL19" s="764"/>
      <c r="BM19" s="764"/>
      <c r="BN19" s="764"/>
      <c r="BO19" s="764"/>
      <c r="BP19" s="764"/>
      <c r="BQ19" s="764"/>
    </row>
    <row r="20" spans="1:69" s="765" customFormat="1" ht="6.75" customHeight="1">
      <c r="A20" s="2417"/>
      <c r="B20" s="2381" t="s">
        <v>118</v>
      </c>
      <c r="C20" s="2347"/>
      <c r="D20" s="2348"/>
      <c r="E20" s="2426"/>
      <c r="F20" s="2424"/>
      <c r="G20" s="833"/>
      <c r="H20" s="834"/>
      <c r="I20" s="804"/>
      <c r="J20" s="789"/>
      <c r="K20" s="835"/>
      <c r="L20" s="1004"/>
      <c r="M20" s="804"/>
      <c r="N20" s="789"/>
      <c r="O20" s="835"/>
      <c r="P20" s="834"/>
      <c r="Q20" s="804"/>
      <c r="R20" s="1525"/>
      <c r="S20" s="838"/>
      <c r="T20" s="593"/>
      <c r="U20" s="804"/>
      <c r="V20" s="1531"/>
      <c r="W20" s="835"/>
      <c r="X20" s="834"/>
      <c r="Y20" s="804"/>
      <c r="Z20" s="789"/>
      <c r="AA20" s="801"/>
      <c r="AB20" s="2397"/>
      <c r="AC20" s="764"/>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c r="BC20" s="764"/>
      <c r="BD20" s="764"/>
      <c r="BE20" s="764"/>
      <c r="BF20" s="764"/>
      <c r="BG20" s="764"/>
      <c r="BH20" s="764"/>
      <c r="BI20" s="764"/>
      <c r="BJ20" s="764"/>
      <c r="BK20" s="764"/>
      <c r="BL20" s="764"/>
      <c r="BM20" s="764"/>
      <c r="BN20" s="764"/>
      <c r="BO20" s="764"/>
      <c r="BP20" s="764"/>
      <c r="BQ20" s="764"/>
    </row>
    <row r="21" spans="1:69" s="765" customFormat="1" ht="20.100000000000001" customHeight="1">
      <c r="A21" s="2417"/>
      <c r="B21" s="2382"/>
      <c r="C21" s="836" t="s">
        <v>524</v>
      </c>
      <c r="D21" s="837" t="s">
        <v>50</v>
      </c>
      <c r="E21" s="769">
        <v>1300</v>
      </c>
      <c r="F21" s="1889"/>
      <c r="G21" s="833"/>
      <c r="H21" s="834"/>
      <c r="I21" s="804"/>
      <c r="J21" s="789"/>
      <c r="K21" s="593"/>
      <c r="L21" s="1004"/>
      <c r="M21" s="804"/>
      <c r="N21" s="789"/>
      <c r="O21" s="838"/>
      <c r="P21" s="834"/>
      <c r="Q21" s="839"/>
      <c r="R21" s="1525"/>
      <c r="S21" s="838"/>
      <c r="T21" s="593"/>
      <c r="U21" s="804"/>
      <c r="V21" s="1531"/>
      <c r="W21" s="835"/>
      <c r="X21" s="834"/>
      <c r="Y21" s="804"/>
      <c r="Z21" s="789"/>
      <c r="AB21" s="2397"/>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4"/>
      <c r="AY21" s="764"/>
      <c r="AZ21" s="764"/>
      <c r="BA21" s="764"/>
      <c r="BB21" s="764"/>
      <c r="BC21" s="764"/>
      <c r="BD21" s="764"/>
      <c r="BE21" s="764"/>
      <c r="BF21" s="764"/>
      <c r="BG21" s="764"/>
      <c r="BH21" s="764"/>
      <c r="BI21" s="764"/>
      <c r="BJ21" s="764"/>
      <c r="BK21" s="764"/>
      <c r="BL21" s="764"/>
      <c r="BM21" s="764"/>
      <c r="BN21" s="764"/>
      <c r="BO21" s="764"/>
      <c r="BP21" s="764"/>
      <c r="BQ21" s="764"/>
    </row>
    <row r="22" spans="1:69" s="765" customFormat="1" ht="9.75" customHeight="1">
      <c r="A22" s="2417"/>
      <c r="B22" s="2382"/>
      <c r="C22" s="2420" t="s">
        <v>119</v>
      </c>
      <c r="D22" s="2260" t="s">
        <v>50</v>
      </c>
      <c r="E22" s="2296">
        <v>1950</v>
      </c>
      <c r="F22" s="2422"/>
      <c r="G22" s="833"/>
      <c r="H22" s="834"/>
      <c r="I22" s="804"/>
      <c r="J22" s="789"/>
      <c r="K22" s="593"/>
      <c r="L22" s="1004"/>
      <c r="M22" s="804"/>
      <c r="N22" s="789"/>
      <c r="O22" s="838"/>
      <c r="P22" s="834"/>
      <c r="Q22" s="839"/>
      <c r="R22" s="1525"/>
      <c r="S22" s="838"/>
      <c r="T22" s="593"/>
      <c r="U22" s="804"/>
      <c r="V22" s="1531"/>
      <c r="W22" s="835"/>
      <c r="X22" s="834"/>
      <c r="Y22" s="804"/>
      <c r="Z22" s="789"/>
      <c r="AB22" s="2397"/>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64"/>
      <c r="AY22" s="764"/>
      <c r="AZ22" s="764"/>
      <c r="BA22" s="764"/>
      <c r="BB22" s="764"/>
      <c r="BC22" s="764"/>
      <c r="BD22" s="764"/>
      <c r="BE22" s="764"/>
      <c r="BF22" s="764"/>
      <c r="BG22" s="764"/>
      <c r="BH22" s="764"/>
      <c r="BI22" s="764"/>
      <c r="BJ22" s="764"/>
      <c r="BK22" s="764"/>
      <c r="BL22" s="764"/>
      <c r="BM22" s="764"/>
      <c r="BN22" s="764"/>
      <c r="BO22" s="764"/>
      <c r="BP22" s="764"/>
      <c r="BQ22" s="764"/>
    </row>
    <row r="23" spans="1:69" s="765" customFormat="1" ht="20.100000000000001" customHeight="1">
      <c r="A23" s="2418" t="s">
        <v>660</v>
      </c>
      <c r="B23" s="2419"/>
      <c r="C23" s="2421"/>
      <c r="D23" s="2262"/>
      <c r="E23" s="2297"/>
      <c r="F23" s="2423"/>
      <c r="G23" s="840" t="s">
        <v>160</v>
      </c>
      <c r="H23" s="841"/>
      <c r="I23" s="808"/>
      <c r="J23" s="797"/>
      <c r="K23" s="840" t="s">
        <v>160</v>
      </c>
      <c r="L23" s="1517"/>
      <c r="M23" s="808"/>
      <c r="N23" s="797"/>
      <c r="O23" s="842"/>
      <c r="P23" s="834"/>
      <c r="Q23" s="839"/>
      <c r="R23" s="1525"/>
      <c r="S23" s="838"/>
      <c r="T23" s="593"/>
      <c r="U23" s="804"/>
      <c r="V23" s="1531"/>
      <c r="W23" s="835"/>
      <c r="X23" s="834"/>
      <c r="Y23" s="804"/>
      <c r="Z23" s="789"/>
      <c r="AB23" s="2397"/>
      <c r="AC23" s="764"/>
      <c r="AD23" s="764"/>
      <c r="AE23" s="764"/>
      <c r="AF23" s="764"/>
      <c r="AG23" s="764"/>
      <c r="AH23" s="764"/>
      <c r="AI23" s="764"/>
      <c r="AJ23" s="764"/>
      <c r="AK23" s="764"/>
      <c r="AL23" s="764"/>
      <c r="AM23" s="764"/>
      <c r="AN23" s="764"/>
      <c r="AO23" s="764"/>
      <c r="AP23" s="764"/>
      <c r="AQ23" s="764"/>
      <c r="AR23" s="764"/>
      <c r="AS23" s="764"/>
      <c r="AT23" s="764"/>
      <c r="AU23" s="764"/>
      <c r="AV23" s="764"/>
      <c r="AW23" s="764"/>
      <c r="AX23" s="764"/>
      <c r="AY23" s="764"/>
      <c r="AZ23" s="764"/>
      <c r="BA23" s="764"/>
      <c r="BB23" s="764"/>
      <c r="BC23" s="764"/>
      <c r="BD23" s="764"/>
      <c r="BE23" s="764"/>
      <c r="BF23" s="764"/>
      <c r="BG23" s="764"/>
      <c r="BH23" s="764"/>
      <c r="BI23" s="764"/>
      <c r="BJ23" s="764"/>
      <c r="BK23" s="764"/>
      <c r="BL23" s="764"/>
      <c r="BM23" s="764"/>
      <c r="BN23" s="764"/>
      <c r="BO23" s="764"/>
      <c r="BP23" s="764"/>
      <c r="BQ23" s="764"/>
    </row>
    <row r="24" spans="1:69" s="765" customFormat="1" ht="20.100000000000001" customHeight="1">
      <c r="A24" s="2363" t="s">
        <v>120</v>
      </c>
      <c r="B24" s="2364"/>
      <c r="C24" s="2249" t="s">
        <v>905</v>
      </c>
      <c r="D24" s="2250"/>
      <c r="E24" s="2250"/>
      <c r="F24" s="2251"/>
      <c r="G24" s="2335" t="s">
        <v>601</v>
      </c>
      <c r="H24" s="2260" t="s">
        <v>52</v>
      </c>
      <c r="I24" s="2296">
        <v>2000</v>
      </c>
      <c r="J24" s="2358"/>
      <c r="K24" s="2401" t="s">
        <v>105</v>
      </c>
      <c r="L24" s="1518"/>
      <c r="M24" s="2395">
        <v>900</v>
      </c>
      <c r="N24" s="2358"/>
      <c r="O24" s="843" t="s">
        <v>160</v>
      </c>
      <c r="P24" s="834"/>
      <c r="Q24" s="788"/>
      <c r="R24" s="2258"/>
      <c r="S24" s="2265"/>
      <c r="T24" s="2259"/>
      <c r="U24" s="2254"/>
      <c r="V24" s="2269"/>
      <c r="W24" s="835"/>
      <c r="X24" s="834"/>
      <c r="Y24" s="788"/>
      <c r="Z24" s="817"/>
      <c r="AB24" s="2397"/>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764"/>
      <c r="AZ24" s="764"/>
      <c r="BA24" s="764"/>
      <c r="BB24" s="764"/>
      <c r="BC24" s="764"/>
      <c r="BD24" s="764"/>
      <c r="BE24" s="764"/>
      <c r="BF24" s="764"/>
      <c r="BG24" s="764"/>
      <c r="BH24" s="764"/>
      <c r="BI24" s="764"/>
      <c r="BJ24" s="764"/>
      <c r="BK24" s="764"/>
      <c r="BL24" s="764"/>
      <c r="BM24" s="764"/>
      <c r="BN24" s="764"/>
      <c r="BO24" s="764"/>
      <c r="BP24" s="764"/>
      <c r="BQ24" s="764"/>
    </row>
    <row r="25" spans="1:69" s="765" customFormat="1" ht="20.100000000000001" customHeight="1">
      <c r="A25" s="2365"/>
      <c r="B25" s="2366"/>
      <c r="C25" s="1907" t="s">
        <v>978</v>
      </c>
      <c r="D25" s="1914" t="s">
        <v>52</v>
      </c>
      <c r="E25" s="1908">
        <v>5000</v>
      </c>
      <c r="F25" s="1888"/>
      <c r="G25" s="2336"/>
      <c r="H25" s="2261"/>
      <c r="I25" s="2254"/>
      <c r="J25" s="2263"/>
      <c r="K25" s="2402"/>
      <c r="L25" s="1519"/>
      <c r="M25" s="2396"/>
      <c r="N25" s="2359"/>
      <c r="O25" s="838"/>
      <c r="P25" s="834"/>
      <c r="Q25" s="788"/>
      <c r="R25" s="2258"/>
      <c r="S25" s="2265"/>
      <c r="T25" s="2259"/>
      <c r="U25" s="2254"/>
      <c r="V25" s="2269"/>
      <c r="W25" s="835"/>
      <c r="X25" s="834"/>
      <c r="Y25" s="788"/>
      <c r="Z25" s="817"/>
      <c r="AB25" s="2397"/>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764"/>
      <c r="BK25" s="764"/>
      <c r="BL25" s="764"/>
      <c r="BM25" s="764"/>
      <c r="BN25" s="764"/>
      <c r="BO25" s="764"/>
      <c r="BP25" s="764"/>
      <c r="BQ25" s="764"/>
    </row>
    <row r="26" spans="1:69" s="765" customFormat="1" ht="29.25" customHeight="1">
      <c r="A26" s="2367"/>
      <c r="B26" s="2368"/>
      <c r="C26" s="831" t="s">
        <v>906</v>
      </c>
      <c r="D26" s="1914" t="s">
        <v>52</v>
      </c>
      <c r="E26" s="771">
        <v>3600</v>
      </c>
      <c r="F26" s="1888"/>
      <c r="G26" s="2337"/>
      <c r="H26" s="2262"/>
      <c r="I26" s="2297"/>
      <c r="J26" s="2359"/>
      <c r="K26" s="844" t="s">
        <v>106</v>
      </c>
      <c r="L26" s="1520"/>
      <c r="M26" s="775">
        <v>1350</v>
      </c>
      <c r="N26" s="776">
        <v>0</v>
      </c>
      <c r="O26" s="838"/>
      <c r="P26" s="834"/>
      <c r="Q26" s="788"/>
      <c r="R26" s="2258"/>
      <c r="S26" s="2265"/>
      <c r="T26" s="2259"/>
      <c r="U26" s="2254"/>
      <c r="V26" s="2269"/>
      <c r="W26" s="835"/>
      <c r="X26" s="834"/>
      <c r="Y26" s="788"/>
      <c r="Z26" s="817"/>
      <c r="AA26" s="767"/>
      <c r="AB26" s="2397"/>
      <c r="AC26" s="764"/>
      <c r="AD26" s="764"/>
      <c r="AE26" s="764"/>
      <c r="AF26" s="764"/>
      <c r="AG26" s="764"/>
      <c r="AH26" s="764"/>
      <c r="AI26" s="764"/>
      <c r="AJ26" s="764"/>
      <c r="AK26" s="764"/>
      <c r="AL26" s="764"/>
      <c r="AM26" s="764"/>
      <c r="AN26" s="764"/>
      <c r="AO26" s="764"/>
      <c r="AP26" s="764"/>
      <c r="AQ26" s="764"/>
      <c r="AR26" s="764"/>
      <c r="AS26" s="764"/>
      <c r="AT26" s="764"/>
      <c r="AU26" s="764"/>
      <c r="AV26" s="764"/>
      <c r="AW26" s="764"/>
      <c r="AX26" s="764"/>
      <c r="AY26" s="764"/>
      <c r="AZ26" s="764"/>
      <c r="BA26" s="764"/>
      <c r="BB26" s="764"/>
      <c r="BC26" s="764"/>
      <c r="BD26" s="764"/>
      <c r="BE26" s="764"/>
      <c r="BF26" s="764"/>
      <c r="BG26" s="764"/>
      <c r="BH26" s="764"/>
      <c r="BI26" s="764"/>
      <c r="BJ26" s="764"/>
      <c r="BK26" s="764"/>
      <c r="BL26" s="764"/>
      <c r="BM26" s="764"/>
      <c r="BN26" s="764"/>
      <c r="BO26" s="764"/>
      <c r="BP26" s="764"/>
      <c r="BQ26" s="764"/>
    </row>
    <row r="27" spans="1:69" s="765" customFormat="1" ht="16.5" customHeight="1">
      <c r="A27" s="2369" t="s">
        <v>121</v>
      </c>
      <c r="B27" s="2370"/>
      <c r="C27" s="2371" t="s">
        <v>600</v>
      </c>
      <c r="D27" s="2261" t="s">
        <v>52</v>
      </c>
      <c r="E27" s="2373">
        <v>7400</v>
      </c>
      <c r="F27" s="2376">
        <v>0</v>
      </c>
      <c r="G27" s="2336" t="s">
        <v>602</v>
      </c>
      <c r="H27" s="2361" t="s">
        <v>52</v>
      </c>
      <c r="I27" s="2254">
        <v>1200</v>
      </c>
      <c r="J27" s="2263">
        <v>0</v>
      </c>
      <c r="K27" s="2336" t="s">
        <v>633</v>
      </c>
      <c r="L27" s="2383" t="s">
        <v>571</v>
      </c>
      <c r="M27" s="2254">
        <v>2700</v>
      </c>
      <c r="N27" s="2263">
        <v>0</v>
      </c>
      <c r="O27" s="2393" t="s">
        <v>160</v>
      </c>
      <c r="P27" s="2252"/>
      <c r="Q27" s="2275"/>
      <c r="R27" s="2256"/>
      <c r="S27" s="2265"/>
      <c r="T27" s="2267"/>
      <c r="U27" s="2254"/>
      <c r="V27" s="2269"/>
      <c r="W27" s="2271"/>
      <c r="X27" s="2252"/>
      <c r="Y27" s="2275"/>
      <c r="Z27" s="2273"/>
      <c r="AA27" s="767"/>
      <c r="AB27" s="2397"/>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764"/>
      <c r="BD27" s="764"/>
      <c r="BE27" s="764"/>
      <c r="BF27" s="764"/>
      <c r="BG27" s="764"/>
      <c r="BH27" s="764"/>
      <c r="BI27" s="764"/>
      <c r="BJ27" s="764"/>
      <c r="BK27" s="764"/>
      <c r="BL27" s="764"/>
      <c r="BM27" s="764"/>
      <c r="BN27" s="764"/>
      <c r="BO27" s="764"/>
      <c r="BP27" s="764"/>
      <c r="BQ27" s="764"/>
    </row>
    <row r="28" spans="1:69" s="765" customFormat="1" ht="9" customHeight="1" thickBot="1">
      <c r="A28" s="846"/>
      <c r="B28" s="847"/>
      <c r="C28" s="2372"/>
      <c r="D28" s="2375"/>
      <c r="E28" s="2374"/>
      <c r="F28" s="2377"/>
      <c r="G28" s="2360"/>
      <c r="H28" s="2362"/>
      <c r="I28" s="2255"/>
      <c r="J28" s="2264"/>
      <c r="K28" s="2360"/>
      <c r="L28" s="2384"/>
      <c r="M28" s="2255"/>
      <c r="N28" s="2264"/>
      <c r="O28" s="2394"/>
      <c r="P28" s="2253"/>
      <c r="Q28" s="2276"/>
      <c r="R28" s="2257"/>
      <c r="S28" s="2266"/>
      <c r="T28" s="2268"/>
      <c r="U28" s="2255"/>
      <c r="V28" s="2270"/>
      <c r="W28" s="2272"/>
      <c r="X28" s="2253"/>
      <c r="Y28" s="2276"/>
      <c r="Z28" s="2274"/>
      <c r="AA28" s="767"/>
      <c r="AB28" s="2397"/>
      <c r="AC28" s="764"/>
      <c r="AD28" s="764"/>
      <c r="AE28" s="764"/>
      <c r="AF28" s="764"/>
      <c r="AG28" s="764"/>
      <c r="AH28" s="764"/>
      <c r="AI28" s="764"/>
      <c r="AJ28" s="764"/>
      <c r="AK28" s="764"/>
      <c r="AL28" s="764"/>
      <c r="AM28" s="764"/>
      <c r="AN28" s="764"/>
      <c r="AO28" s="764"/>
      <c r="AP28" s="764"/>
      <c r="AQ28" s="764"/>
      <c r="AR28" s="764"/>
      <c r="AS28" s="764"/>
      <c r="AT28" s="764"/>
      <c r="AU28" s="764"/>
      <c r="AV28" s="764"/>
      <c r="AW28" s="764"/>
      <c r="AX28" s="764"/>
      <c r="AY28" s="764"/>
      <c r="AZ28" s="764"/>
      <c r="BA28" s="764"/>
      <c r="BB28" s="764"/>
      <c r="BC28" s="764"/>
      <c r="BD28" s="764"/>
      <c r="BE28" s="764"/>
      <c r="BF28" s="764"/>
      <c r="BG28" s="764"/>
      <c r="BH28" s="764"/>
      <c r="BI28" s="764"/>
      <c r="BJ28" s="764"/>
      <c r="BK28" s="764"/>
      <c r="BL28" s="764"/>
      <c r="BM28" s="764"/>
      <c r="BN28" s="764"/>
      <c r="BO28" s="764"/>
      <c r="BP28" s="764"/>
      <c r="BQ28" s="764"/>
    </row>
    <row r="29" spans="1:69" s="40" customFormat="1" ht="20.100000000000001" customHeight="1" thickTop="1" thickBot="1">
      <c r="A29" s="46" t="s">
        <v>270</v>
      </c>
      <c r="B29" s="109">
        <f>E29+I29+Q29+M29+U29+Y29</f>
        <v>77790</v>
      </c>
      <c r="C29" s="46" t="s">
        <v>270</v>
      </c>
      <c r="D29" s="110"/>
      <c r="E29" s="47">
        <f>SUM(E7:E28)</f>
        <v>61090</v>
      </c>
      <c r="F29" s="299">
        <f>SUM(F7:F28)</f>
        <v>0</v>
      </c>
      <c r="G29" s="58" t="s">
        <v>270</v>
      </c>
      <c r="H29" s="47">
        <v>0</v>
      </c>
      <c r="I29" s="294">
        <f>SUM(I7:I28)</f>
        <v>3200</v>
      </c>
      <c r="J29" s="303">
        <f>SUM(J7:J28)</f>
        <v>0</v>
      </c>
      <c r="K29" s="58" t="s">
        <v>270</v>
      </c>
      <c r="L29" s="47"/>
      <c r="M29" s="294">
        <f>SUM(M7:M28)</f>
        <v>11150</v>
      </c>
      <c r="N29" s="303">
        <f>SUM(N7:N28)</f>
        <v>0</v>
      </c>
      <c r="O29" s="58" t="s">
        <v>270</v>
      </c>
      <c r="P29" s="35"/>
      <c r="Q29" s="294">
        <f>SUM(Q7:Q28)</f>
        <v>1300</v>
      </c>
      <c r="R29" s="1526">
        <f>SUM(R7:R28)</f>
        <v>0</v>
      </c>
      <c r="S29" s="1515" t="s">
        <v>270</v>
      </c>
      <c r="T29" s="333"/>
      <c r="U29" s="1514">
        <f>SUM(U7:U28)</f>
        <v>0</v>
      </c>
      <c r="V29" s="1532">
        <f>SUM(V7:V28)</f>
        <v>0</v>
      </c>
      <c r="W29" s="58" t="s">
        <v>270</v>
      </c>
      <c r="X29" s="35"/>
      <c r="Y29" s="294">
        <f>SUM(Y7:Y28)</f>
        <v>1050</v>
      </c>
      <c r="Z29" s="303">
        <f>SUM(Z7)</f>
        <v>0</v>
      </c>
      <c r="AA29" s="44"/>
      <c r="AB29" s="2397"/>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5" customHeight="1" thickTop="1">
      <c r="A30" s="86" t="s">
        <v>406</v>
      </c>
      <c r="M30" s="84"/>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ht="13.5" customHeight="1">
      <c r="A31" s="84" t="s">
        <v>455</v>
      </c>
      <c r="B31" s="40"/>
      <c r="M31" s="1611" t="s">
        <v>659</v>
      </c>
      <c r="T31" s="1611" t="s">
        <v>888</v>
      </c>
    </row>
    <row r="32" spans="1:69" s="40" customFormat="1" ht="14.25" customHeight="1">
      <c r="A32" s="84" t="s">
        <v>631</v>
      </c>
      <c r="B32" s="24"/>
      <c r="C32" s="24"/>
      <c r="D32" s="24"/>
      <c r="E32" s="24"/>
      <c r="F32" s="84"/>
      <c r="G32" s="24"/>
      <c r="H32" s="24"/>
      <c r="I32" s="24"/>
      <c r="J32" s="24"/>
      <c r="K32" s="24"/>
      <c r="L32" s="24"/>
      <c r="M32" s="24"/>
      <c r="N32" s="24"/>
      <c r="O32" s="24"/>
      <c r="P32" s="24"/>
      <c r="Q32" s="24"/>
      <c r="R32" s="24"/>
      <c r="S32" s="24"/>
      <c r="T32" s="24"/>
      <c r="U32" s="24"/>
      <c r="V32" s="230"/>
      <c r="W32" s="2154" t="s">
        <v>597</v>
      </c>
      <c r="X32" s="2154"/>
      <c r="Y32" s="2154"/>
      <c r="Z32" s="2154"/>
      <c r="AA32" s="2154"/>
      <c r="AB32" s="230"/>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1:28" ht="15" customHeight="1">
      <c r="A33" s="84" t="s">
        <v>887</v>
      </c>
      <c r="B33" s="24"/>
      <c r="C33" s="24"/>
      <c r="D33" s="24"/>
      <c r="E33" s="24"/>
      <c r="F33" s="24"/>
      <c r="G33" s="24"/>
      <c r="H33" s="24"/>
      <c r="I33" s="84"/>
      <c r="J33" s="24"/>
      <c r="K33" s="19"/>
      <c r="L33" s="24"/>
      <c r="M33" s="84" t="s">
        <v>542</v>
      </c>
      <c r="N33" s="24"/>
      <c r="O33" s="24"/>
      <c r="P33" s="24"/>
      <c r="Q33" s="24"/>
      <c r="R33" s="24"/>
      <c r="S33" s="2277"/>
      <c r="T33" s="2277"/>
      <c r="U33" s="2277"/>
      <c r="V33" s="2277"/>
      <c r="W33" s="2277"/>
      <c r="X33" s="1174"/>
      <c r="Y33" s="1949" t="s">
        <v>543</v>
      </c>
      <c r="Z33" s="1949"/>
      <c r="AA33" s="1174"/>
      <c r="AB33" s="68"/>
    </row>
    <row r="34" spans="1:28" ht="15" customHeight="1">
      <c r="A34" s="84" t="s">
        <v>834</v>
      </c>
      <c r="B34" s="24"/>
      <c r="C34" s="24"/>
      <c r="D34" s="24"/>
      <c r="E34" s="24"/>
      <c r="F34" s="24"/>
      <c r="G34" s="24"/>
      <c r="H34" s="24"/>
      <c r="I34" s="84"/>
      <c r="J34" s="24"/>
      <c r="K34" s="19"/>
      <c r="L34" s="24"/>
      <c r="M34" s="84" t="s">
        <v>735</v>
      </c>
      <c r="N34" s="24"/>
      <c r="O34" s="24"/>
      <c r="P34" s="24"/>
      <c r="Q34" s="24"/>
      <c r="R34" s="24"/>
      <c r="S34" s="1507"/>
      <c r="T34" s="1507"/>
      <c r="U34" s="1507"/>
      <c r="V34" s="1507"/>
      <c r="W34" s="1949" t="s">
        <v>517</v>
      </c>
      <c r="X34" s="1949"/>
      <c r="Y34" s="1949"/>
      <c r="Z34" s="1949"/>
      <c r="AA34" s="1949"/>
      <c r="AB34" s="68"/>
    </row>
    <row r="35" spans="1:28" ht="15" customHeight="1">
      <c r="A35" s="1905" t="s">
        <v>921</v>
      </c>
      <c r="B35" s="24"/>
      <c r="C35" s="24"/>
      <c r="D35" s="24"/>
      <c r="E35" s="24"/>
      <c r="F35" s="24"/>
      <c r="G35" s="24"/>
      <c r="H35" s="24"/>
      <c r="I35" s="84"/>
      <c r="J35" s="1901" t="s">
        <v>977</v>
      </c>
      <c r="K35" s="19"/>
      <c r="L35" s="24"/>
      <c r="M35" s="84"/>
      <c r="N35" s="24"/>
      <c r="O35" s="24"/>
      <c r="P35" s="24"/>
      <c r="Q35" s="24"/>
      <c r="R35" s="24"/>
      <c r="S35" s="1507"/>
      <c r="T35" s="1507"/>
      <c r="U35" s="1507"/>
      <c r="V35" s="1507"/>
      <c r="W35" s="271"/>
      <c r="X35" s="271"/>
      <c r="Y35" s="271"/>
      <c r="Z35" s="271"/>
      <c r="AA35" s="271"/>
      <c r="AB35" s="68"/>
    </row>
    <row r="36" spans="1:28" ht="15" customHeight="1">
      <c r="A36" s="1905" t="s">
        <v>979</v>
      </c>
      <c r="B36" s="24"/>
      <c r="C36" s="24"/>
      <c r="D36" s="24"/>
      <c r="E36" s="24"/>
      <c r="F36" s="24"/>
      <c r="G36" s="24"/>
      <c r="H36" s="24"/>
      <c r="I36" s="84"/>
      <c r="J36" s="1901" t="s">
        <v>976</v>
      </c>
      <c r="K36" s="19"/>
      <c r="L36" s="24"/>
      <c r="M36" s="84"/>
      <c r="N36" s="24"/>
      <c r="O36" s="24"/>
      <c r="P36" s="24"/>
      <c r="Q36" s="24"/>
      <c r="R36" s="24"/>
      <c r="S36" s="1507"/>
      <c r="T36" s="1507"/>
      <c r="U36" s="1507"/>
      <c r="V36" s="1507"/>
      <c r="W36" s="271"/>
      <c r="X36" s="271"/>
      <c r="Y36" s="271"/>
      <c r="Z36" s="271"/>
      <c r="AA36" s="271"/>
      <c r="AB36" s="68"/>
    </row>
    <row r="37" spans="1:28" ht="13.5" customHeight="1">
      <c r="A37" s="1020" t="s">
        <v>505</v>
      </c>
      <c r="V37" s="219"/>
      <c r="W37" s="1949"/>
      <c r="X37" s="1949"/>
      <c r="Y37" s="1949"/>
      <c r="Z37" s="1949"/>
      <c r="AA37" s="1949"/>
      <c r="AB37" s="219"/>
    </row>
    <row r="38" spans="1:28" ht="13.5" customHeight="1">
      <c r="A38" s="1020" t="s">
        <v>506</v>
      </c>
    </row>
    <row r="39" spans="1:28" ht="13.5" customHeight="1"/>
    <row r="55" spans="2:11">
      <c r="B55" s="40"/>
      <c r="C55" s="40"/>
      <c r="D55" s="40"/>
      <c r="E55" s="40"/>
      <c r="F55" s="40"/>
      <c r="G55" s="40"/>
      <c r="H55" s="40"/>
      <c r="I55" s="40"/>
      <c r="J55" s="40"/>
    </row>
    <row r="56" spans="2:11">
      <c r="B56" s="48"/>
      <c r="C56" s="48"/>
      <c r="D56" s="48"/>
      <c r="E56" s="48"/>
      <c r="F56" s="48"/>
      <c r="G56" s="48"/>
      <c r="H56" s="40"/>
      <c r="I56" s="40"/>
      <c r="J56" s="40"/>
      <c r="K56" s="40"/>
    </row>
  </sheetData>
  <sheetProtection password="C536" sheet="1"/>
  <mergeCells count="124">
    <mergeCell ref="A18:A22"/>
    <mergeCell ref="A23:B23"/>
    <mergeCell ref="C22:C23"/>
    <mergeCell ref="E22:E23"/>
    <mergeCell ref="F22:F23"/>
    <mergeCell ref="F19:F20"/>
    <mergeCell ref="D22:D23"/>
    <mergeCell ref="E19:E20"/>
    <mergeCell ref="D6:E6"/>
    <mergeCell ref="K24:K25"/>
    <mergeCell ref="G24:G26"/>
    <mergeCell ref="I24:I26"/>
    <mergeCell ref="J24:J26"/>
    <mergeCell ref="G7:J10"/>
    <mergeCell ref="G11:J14"/>
    <mergeCell ref="C11:F11"/>
    <mergeCell ref="H6:I6"/>
    <mergeCell ref="K7:K10"/>
    <mergeCell ref="N15:N16"/>
    <mergeCell ref="G15:J16"/>
    <mergeCell ref="O27:O28"/>
    <mergeCell ref="M24:M25"/>
    <mergeCell ref="K27:K28"/>
    <mergeCell ref="AB6:AB29"/>
    <mergeCell ref="X6:Y6"/>
    <mergeCell ref="Y7:Y14"/>
    <mergeCell ref="Z7:Z14"/>
    <mergeCell ref="V24:V26"/>
    <mergeCell ref="U27:U28"/>
    <mergeCell ref="V11:V14"/>
    <mergeCell ref="Q27:Q28"/>
    <mergeCell ref="U11:U14"/>
    <mergeCell ref="U24:U26"/>
    <mergeCell ref="B20:B22"/>
    <mergeCell ref="M27:M28"/>
    <mergeCell ref="L27:L28"/>
    <mergeCell ref="N27:N28"/>
    <mergeCell ref="N24:N25"/>
    <mergeCell ref="N11:N14"/>
    <mergeCell ref="G27:G28"/>
    <mergeCell ref="H27:H28"/>
    <mergeCell ref="A24:B26"/>
    <mergeCell ref="A27:B27"/>
    <mergeCell ref="C27:C28"/>
    <mergeCell ref="E27:E28"/>
    <mergeCell ref="D27:D28"/>
    <mergeCell ref="F27:F28"/>
    <mergeCell ref="A12:B12"/>
    <mergeCell ref="Y4:Z4"/>
    <mergeCell ref="L4:M4"/>
    <mergeCell ref="C19:C20"/>
    <mergeCell ref="D19:D20"/>
    <mergeCell ref="A7:B10"/>
    <mergeCell ref="V1:Z1"/>
    <mergeCell ref="V2:Z3"/>
    <mergeCell ref="P1:Q1"/>
    <mergeCell ref="R1:R2"/>
    <mergeCell ref="S1:U2"/>
    <mergeCell ref="L2:O3"/>
    <mergeCell ref="L1:O1"/>
    <mergeCell ref="M15:M16"/>
    <mergeCell ref="L15:L16"/>
    <mergeCell ref="B15:B16"/>
    <mergeCell ref="Y5:Z5"/>
    <mergeCell ref="V5:X5"/>
    <mergeCell ref="L5:M5"/>
    <mergeCell ref="V7:V10"/>
    <mergeCell ref="S11:S14"/>
    <mergeCell ref="A14:A17"/>
    <mergeCell ref="K15:K16"/>
    <mergeCell ref="N7:N10"/>
    <mergeCell ref="O7:O10"/>
    <mergeCell ref="R11:R14"/>
    <mergeCell ref="P7:P10"/>
    <mergeCell ref="Q7:Q10"/>
    <mergeCell ref="O11:O14"/>
    <mergeCell ref="K11:K14"/>
    <mergeCell ref="M7:M10"/>
    <mergeCell ref="T11:T14"/>
    <mergeCell ref="R7:R10"/>
    <mergeCell ref="S7:S10"/>
    <mergeCell ref="T7:T10"/>
    <mergeCell ref="Q11:Q14"/>
    <mergeCell ref="P11:P14"/>
    <mergeCell ref="A2:B2"/>
    <mergeCell ref="L11:L14"/>
    <mergeCell ref="M11:M14"/>
    <mergeCell ref="V4:X4"/>
    <mergeCell ref="N4:U4"/>
    <mergeCell ref="N5:U5"/>
    <mergeCell ref="T6:U6"/>
    <mergeCell ref="P6:Q6"/>
    <mergeCell ref="L7:L10"/>
    <mergeCell ref="U7:U10"/>
    <mergeCell ref="W34:AA34"/>
    <mergeCell ref="P2:Q3"/>
    <mergeCell ref="S3:U3"/>
    <mergeCell ref="A1:B1"/>
    <mergeCell ref="A3:B3"/>
    <mergeCell ref="H1:K1"/>
    <mergeCell ref="H2:K3"/>
    <mergeCell ref="C1:D1"/>
    <mergeCell ref="E1:F1"/>
    <mergeCell ref="C2:G3"/>
    <mergeCell ref="T27:T28"/>
    <mergeCell ref="W37:AA37"/>
    <mergeCell ref="V27:V28"/>
    <mergeCell ref="W27:W28"/>
    <mergeCell ref="Z27:Z28"/>
    <mergeCell ref="X27:X28"/>
    <mergeCell ref="Y27:Y28"/>
    <mergeCell ref="Y33:Z33"/>
    <mergeCell ref="W32:AA32"/>
    <mergeCell ref="S33:W33"/>
    <mergeCell ref="C24:F24"/>
    <mergeCell ref="P27:P28"/>
    <mergeCell ref="I27:I28"/>
    <mergeCell ref="R27:R28"/>
    <mergeCell ref="R24:R26"/>
    <mergeCell ref="T24:T26"/>
    <mergeCell ref="H24:H26"/>
    <mergeCell ref="J27:J28"/>
    <mergeCell ref="S27:S28"/>
    <mergeCell ref="S24:S26"/>
  </mergeCells>
  <phoneticPr fontId="3"/>
  <conditionalFormatting sqref="N26:N29 J17:J24 F33:F37 N17:N24 N7 R7 N11 R11 J33:J34 N15 R15:R24 R27:R29 Z29 Z7 Z15:Z16 R37 F7:F10 F12:F23 J27:J30 R30:V30 F25:F30 J37">
    <cfRule type="expression" dxfId="57" priority="4" stopIfTrue="1">
      <formula>E7&lt;F7</formula>
    </cfRule>
  </conditionalFormatting>
  <conditionalFormatting sqref="Z32:Z33 Z17:Z28 Z30 V30 V32 V37 Z37">
    <cfRule type="expression" dxfId="56" priority="5" stopIfTrue="1">
      <formula>Y17&lt;V17</formula>
    </cfRule>
  </conditionalFormatting>
  <conditionalFormatting sqref="V11:V14 V24:V28">
    <cfRule type="expression" dxfId="55" priority="7" stopIfTrue="1">
      <formula>$U11&lt;$V11</formula>
    </cfRule>
  </conditionalFormatting>
  <conditionalFormatting sqref="S32:V32 S37:V37">
    <cfRule type="expression" dxfId="54" priority="11" stopIfTrue="1">
      <formula>#REF!&lt;S32</formula>
    </cfRule>
  </conditionalFormatting>
  <conditionalFormatting sqref="Z34:Z36">
    <cfRule type="expression" dxfId="53" priority="3" stopIfTrue="1">
      <formula>AC34&lt;Z34</formula>
    </cfRule>
  </conditionalFormatting>
  <pageMargins left="0.59055118110236227" right="0.19685039370078741" top="0.26" bottom="0.21" header="0.51181102362204722" footer="0.21"/>
  <pageSetup paperSize="9" scale="95" orientation="landscape" cellComments="asDisplayed"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Q42"/>
  <sheetViews>
    <sheetView showZeros="0" view="pageBreakPreview" zoomScaleNormal="100" zoomScaleSheetLayoutView="100" workbookViewId="0">
      <selection activeCell="N20" sqref="N20:N24"/>
    </sheetView>
  </sheetViews>
  <sheetFormatPr defaultRowHeight="11.25"/>
  <cols>
    <col min="1" max="1" width="3.375" style="21" customWidth="1"/>
    <col min="2" max="2" width="7.25" style="21" customWidth="1"/>
    <col min="3" max="3" width="6.625" style="21" customWidth="1"/>
    <col min="4" max="4" width="1.5" style="21" customWidth="1"/>
    <col min="5" max="5" width="6.125" style="21" customWidth="1"/>
    <col min="6" max="6" width="7.875" style="21" customWidth="1"/>
    <col min="7" max="7" width="6.625" style="21" customWidth="1"/>
    <col min="8" max="8" width="1.5" style="21" customWidth="1"/>
    <col min="9" max="9" width="6.125" style="21" customWidth="1"/>
    <col min="10" max="10" width="7.875" style="21" customWidth="1"/>
    <col min="11" max="11" width="6.75" style="21" customWidth="1"/>
    <col min="12" max="12" width="1.25" style="21" customWidth="1"/>
    <col min="13" max="13" width="5.125" style="21" customWidth="1"/>
    <col min="14" max="14" width="7.625" style="21" customWidth="1"/>
    <col min="15" max="15" width="6.625" style="21" customWidth="1"/>
    <col min="16" max="16" width="1.25" style="21" customWidth="1"/>
    <col min="17" max="17" width="6.125" style="21" customWidth="1"/>
    <col min="18" max="18" width="7.875" style="21" customWidth="1"/>
    <col min="19" max="19" width="6.625" style="21" customWidth="1"/>
    <col min="20" max="20" width="1.25" style="21" customWidth="1"/>
    <col min="21" max="21" width="7.375" style="21" customWidth="1"/>
    <col min="22" max="22" width="6.75" style="21" customWidth="1"/>
    <col min="23" max="23" width="8.25" style="21" customWidth="1"/>
    <col min="24" max="24" width="1.25" style="21" customWidth="1"/>
    <col min="25" max="25" width="4.75" style="21" customWidth="1"/>
    <col min="26" max="26" width="6.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285" t="str">
        <f>近郊!A1</f>
        <v>2022年</v>
      </c>
      <c r="B1" s="2285"/>
      <c r="C1" s="2289" t="s">
        <v>319</v>
      </c>
      <c r="D1" s="2290"/>
      <c r="E1" s="2178">
        <f>市内河北!E1</f>
        <v>0</v>
      </c>
      <c r="F1" s="2178"/>
      <c r="G1" s="1080"/>
      <c r="H1" s="1957" t="s">
        <v>38</v>
      </c>
      <c r="I1" s="1971"/>
      <c r="J1" s="1971"/>
      <c r="K1" s="1972"/>
      <c r="L1" s="2338" t="s">
        <v>162</v>
      </c>
      <c r="M1" s="2339"/>
      <c r="N1" s="2339"/>
      <c r="O1" s="2340"/>
      <c r="P1" s="1957" t="s">
        <v>40</v>
      </c>
      <c r="Q1" s="1972"/>
      <c r="R1" s="1957" t="s">
        <v>272</v>
      </c>
      <c r="S1" s="1993">
        <f>近郊!S1</f>
        <v>0</v>
      </c>
      <c r="T1" s="1993"/>
      <c r="U1" s="1994"/>
      <c r="V1" s="2489" t="s">
        <v>41</v>
      </c>
      <c r="W1" s="2490"/>
      <c r="X1" s="2490"/>
      <c r="Y1" s="2490"/>
      <c r="Z1" s="2491"/>
      <c r="AA1" s="49"/>
    </row>
    <row r="2" spans="1:69" ht="18" customHeight="1">
      <c r="A2" s="2457">
        <f>近郊!A2</f>
        <v>44682</v>
      </c>
      <c r="B2" s="2458"/>
      <c r="C2" s="1959">
        <f>近郊!C2</f>
        <v>0</v>
      </c>
      <c r="D2" s="1976"/>
      <c r="E2" s="1976"/>
      <c r="F2" s="1976"/>
      <c r="G2" s="1977"/>
      <c r="H2" s="1975">
        <f>近郊!H2</f>
        <v>0</v>
      </c>
      <c r="I2" s="1976"/>
      <c r="J2" s="1976"/>
      <c r="K2" s="1977"/>
      <c r="L2" s="1975">
        <f>近郊!L2</f>
        <v>0</v>
      </c>
      <c r="M2" s="1976"/>
      <c r="N2" s="1976"/>
      <c r="O2" s="1977"/>
      <c r="P2" s="2278">
        <f>近郊!P2</f>
        <v>0</v>
      </c>
      <c r="Q2" s="2279"/>
      <c r="R2" s="2357"/>
      <c r="S2" s="1995"/>
      <c r="T2" s="1995"/>
      <c r="U2" s="1996"/>
      <c r="V2" s="2506">
        <f>近郊!V2</f>
        <v>0</v>
      </c>
      <c r="W2" s="2507"/>
      <c r="X2" s="2507"/>
      <c r="Y2" s="2507"/>
      <c r="Z2" s="2508"/>
      <c r="AA2" s="20"/>
      <c r="AB2" s="1">
        <v>4</v>
      </c>
    </row>
    <row r="3" spans="1:69" ht="18" customHeight="1">
      <c r="A3" s="2286" t="s">
        <v>273</v>
      </c>
      <c r="B3" s="2287"/>
      <c r="C3" s="2125"/>
      <c r="D3" s="2126"/>
      <c r="E3" s="2126"/>
      <c r="F3" s="2126"/>
      <c r="G3" s="2127"/>
      <c r="H3" s="2158"/>
      <c r="I3" s="2126"/>
      <c r="J3" s="2126"/>
      <c r="K3" s="2127"/>
      <c r="L3" s="2158"/>
      <c r="M3" s="2126"/>
      <c r="N3" s="2126"/>
      <c r="O3" s="2127"/>
      <c r="P3" s="2280"/>
      <c r="Q3" s="2281"/>
      <c r="R3" s="1081" t="s">
        <v>148</v>
      </c>
      <c r="S3" s="2493">
        <f>SUM(F26,J26,N26)</f>
        <v>0</v>
      </c>
      <c r="T3" s="2493"/>
      <c r="U3" s="2494"/>
      <c r="V3" s="2509"/>
      <c r="W3" s="2510"/>
      <c r="X3" s="2510"/>
      <c r="Y3" s="2510"/>
      <c r="Z3" s="2511"/>
      <c r="AA3" s="24"/>
    </row>
    <row r="4" spans="1:69" ht="18" customHeight="1">
      <c r="A4" s="1082"/>
      <c r="B4" s="1082"/>
      <c r="C4" s="320" t="s">
        <v>449</v>
      </c>
      <c r="D4" s="1083"/>
      <c r="E4" s="1083"/>
      <c r="F4" s="1083"/>
      <c r="G4" s="1083"/>
      <c r="H4" s="1083"/>
      <c r="I4" s="1083"/>
      <c r="J4" s="1083"/>
      <c r="K4" s="1084"/>
      <c r="L4" s="2121" t="s">
        <v>589</v>
      </c>
      <c r="M4" s="2122"/>
      <c r="N4" s="2437">
        <f>近郊!N4</f>
        <v>0</v>
      </c>
      <c r="O4" s="2437"/>
      <c r="P4" s="2437"/>
      <c r="Q4" s="2437"/>
      <c r="R4" s="2437"/>
      <c r="S4" s="2437"/>
      <c r="T4" s="2437"/>
      <c r="U4" s="2438"/>
      <c r="V4" s="2514" t="s">
        <v>42</v>
      </c>
      <c r="W4" s="2515"/>
      <c r="X4" s="2516"/>
      <c r="Y4" s="2512" t="s">
        <v>43</v>
      </c>
      <c r="Z4" s="2513"/>
      <c r="AA4" s="24"/>
    </row>
    <row r="5" spans="1:69" ht="18" customHeight="1" thickBot="1">
      <c r="A5" s="1082"/>
      <c r="B5" s="1082"/>
      <c r="C5" s="321" t="s">
        <v>408</v>
      </c>
      <c r="D5" s="1088"/>
      <c r="E5" s="1088"/>
      <c r="F5" s="1088"/>
      <c r="G5" s="1089" t="s">
        <v>588</v>
      </c>
      <c r="H5" s="1088"/>
      <c r="I5" s="1088"/>
      <c r="J5" s="1088"/>
      <c r="K5" s="1090"/>
      <c r="L5" s="2129" t="s">
        <v>165</v>
      </c>
      <c r="M5" s="2130"/>
      <c r="N5" s="2216">
        <f>近郊!N5</f>
        <v>0</v>
      </c>
      <c r="O5" s="2216"/>
      <c r="P5" s="2216"/>
      <c r="Q5" s="2216"/>
      <c r="R5" s="2216"/>
      <c r="S5" s="2216"/>
      <c r="T5" s="2216"/>
      <c r="U5" s="2301"/>
      <c r="V5" s="2148">
        <f>近郊!V5</f>
        <v>0</v>
      </c>
      <c r="W5" s="2517"/>
      <c r="X5" s="2149"/>
      <c r="Y5" s="2148">
        <f>近郊!Y5</f>
        <v>0</v>
      </c>
      <c r="Z5" s="2150"/>
      <c r="AA5" s="24"/>
    </row>
    <row r="6" spans="1:69" ht="17.100000000000001" customHeight="1" thickTop="1">
      <c r="A6" s="1202" t="s">
        <v>44</v>
      </c>
      <c r="B6" s="1203"/>
      <c r="C6" s="1204" t="s">
        <v>264</v>
      </c>
      <c r="D6" s="2466" t="s">
        <v>45</v>
      </c>
      <c r="E6" s="2466"/>
      <c r="F6" s="1206" t="s">
        <v>369</v>
      </c>
      <c r="G6" s="1207" t="s">
        <v>265</v>
      </c>
      <c r="H6" s="2466" t="s">
        <v>45</v>
      </c>
      <c r="I6" s="2466"/>
      <c r="J6" s="1206" t="s">
        <v>369</v>
      </c>
      <c r="K6" s="1207" t="s">
        <v>267</v>
      </c>
      <c r="L6" s="2466" t="s">
        <v>45</v>
      </c>
      <c r="M6" s="2466"/>
      <c r="N6" s="1206" t="s">
        <v>369</v>
      </c>
      <c r="O6" s="1208"/>
      <c r="P6" s="178"/>
      <c r="Q6" s="1209"/>
      <c r="R6" s="1205"/>
      <c r="S6" s="1207"/>
      <c r="T6" s="1210"/>
      <c r="U6" s="1209"/>
      <c r="V6" s="1205"/>
      <c r="W6" s="1207"/>
      <c r="X6" s="1210"/>
      <c r="Y6" s="1209"/>
      <c r="Z6" s="1211"/>
      <c r="AA6" s="37"/>
      <c r="AB6" s="2397" t="s">
        <v>370</v>
      </c>
      <c r="AC6" s="24"/>
      <c r="AD6" s="24"/>
      <c r="AE6" s="24"/>
      <c r="AF6" s="38"/>
    </row>
    <row r="7" spans="1:69" s="765" customFormat="1" ht="15.75" customHeight="1">
      <c r="A7" s="2441" t="s">
        <v>83</v>
      </c>
      <c r="B7" s="2442"/>
      <c r="C7" s="2467" t="s">
        <v>278</v>
      </c>
      <c r="D7" s="2461" t="s">
        <v>52</v>
      </c>
      <c r="E7" s="2472">
        <f>R13</f>
        <v>12900</v>
      </c>
      <c r="F7" s="2541">
        <f>S13</f>
        <v>0</v>
      </c>
      <c r="G7" s="2478" t="s">
        <v>650</v>
      </c>
      <c r="H7" s="2479"/>
      <c r="I7" s="2479"/>
      <c r="J7" s="2480"/>
      <c r="K7" s="2492" t="s">
        <v>84</v>
      </c>
      <c r="L7" s="2539"/>
      <c r="M7" s="2540">
        <v>1600</v>
      </c>
      <c r="N7" s="2525"/>
      <c r="O7" s="758"/>
      <c r="P7" s="759"/>
      <c r="Q7" s="759"/>
      <c r="R7" s="759"/>
      <c r="S7" s="759"/>
      <c r="T7" s="760"/>
      <c r="U7" s="759"/>
      <c r="V7" s="761"/>
      <c r="W7" s="759"/>
      <c r="X7" s="759"/>
      <c r="Y7" s="759"/>
      <c r="Z7" s="762"/>
      <c r="AA7" s="763"/>
      <c r="AB7" s="2397"/>
      <c r="AC7" s="764"/>
      <c r="AD7" s="764"/>
      <c r="AE7" s="764"/>
      <c r="AF7" s="764"/>
      <c r="AG7" s="764"/>
      <c r="AH7" s="764"/>
      <c r="AI7" s="764"/>
      <c r="AJ7" s="764"/>
      <c r="AK7" s="764"/>
      <c r="AL7" s="764"/>
      <c r="AM7" s="764"/>
      <c r="AN7" s="764"/>
      <c r="AO7" s="764"/>
      <c r="AP7" s="764"/>
      <c r="AQ7" s="764"/>
      <c r="AR7" s="764"/>
      <c r="AS7" s="764"/>
      <c r="AT7" s="764"/>
      <c r="AU7" s="764"/>
      <c r="AV7" s="764"/>
      <c r="AW7" s="764"/>
      <c r="AX7" s="764"/>
      <c r="AY7" s="764"/>
      <c r="AZ7" s="764"/>
      <c r="BA7" s="764"/>
      <c r="BB7" s="764"/>
      <c r="BC7" s="764"/>
      <c r="BD7" s="764"/>
      <c r="BE7" s="764"/>
      <c r="BF7" s="764"/>
      <c r="BG7" s="764"/>
      <c r="BH7" s="764"/>
      <c r="BI7" s="764"/>
      <c r="BJ7" s="764"/>
      <c r="BK7" s="764"/>
      <c r="BL7" s="764"/>
      <c r="BM7" s="764"/>
      <c r="BN7" s="764"/>
      <c r="BO7" s="764"/>
      <c r="BP7" s="764"/>
      <c r="BQ7" s="764"/>
    </row>
    <row r="8" spans="1:69" s="765" customFormat="1" ht="15.75" customHeight="1">
      <c r="A8" s="2447" t="s">
        <v>274</v>
      </c>
      <c r="B8" s="1221" t="s">
        <v>275</v>
      </c>
      <c r="C8" s="2468"/>
      <c r="D8" s="2462"/>
      <c r="E8" s="2473"/>
      <c r="F8" s="2542"/>
      <c r="G8" s="2481"/>
      <c r="H8" s="2482"/>
      <c r="I8" s="2482"/>
      <c r="J8" s="2483"/>
      <c r="K8" s="2336"/>
      <c r="L8" s="2432">
        <v>2200</v>
      </c>
      <c r="M8" s="2254"/>
      <c r="N8" s="2526"/>
      <c r="O8" s="768" t="s">
        <v>160</v>
      </c>
      <c r="P8" s="2499" t="s">
        <v>396</v>
      </c>
      <c r="Q8" s="2500"/>
      <c r="R8" s="2500"/>
      <c r="S8" s="2500"/>
      <c r="T8" s="2501"/>
      <c r="U8" s="759"/>
      <c r="V8" s="761"/>
      <c r="W8" s="759"/>
      <c r="X8" s="759"/>
      <c r="Y8" s="759"/>
      <c r="Z8" s="762"/>
      <c r="AA8" s="763"/>
      <c r="AB8" s="2397"/>
      <c r="AC8" s="764"/>
      <c r="AD8" s="764"/>
      <c r="AE8" s="764"/>
      <c r="AF8" s="764"/>
      <c r="AG8" s="764"/>
      <c r="AH8" s="764"/>
      <c r="AI8" s="764"/>
      <c r="AJ8" s="764"/>
      <c r="AK8" s="764"/>
      <c r="AL8" s="764"/>
      <c r="AM8" s="764"/>
      <c r="AN8" s="764"/>
      <c r="AO8" s="764"/>
      <c r="AP8" s="764"/>
      <c r="AQ8" s="764"/>
      <c r="AR8" s="764"/>
      <c r="AS8" s="764"/>
      <c r="AT8" s="764"/>
      <c r="AU8" s="764"/>
      <c r="AV8" s="764"/>
      <c r="AW8" s="764"/>
      <c r="AX8" s="764"/>
      <c r="AY8" s="764"/>
      <c r="AZ8" s="764"/>
      <c r="BA8" s="764"/>
      <c r="BB8" s="764"/>
      <c r="BC8" s="764"/>
      <c r="BD8" s="764"/>
      <c r="BE8" s="764"/>
      <c r="BF8" s="764"/>
      <c r="BG8" s="764"/>
      <c r="BH8" s="764"/>
      <c r="BI8" s="764"/>
      <c r="BJ8" s="764"/>
      <c r="BK8" s="764"/>
      <c r="BL8" s="764"/>
      <c r="BM8" s="764"/>
      <c r="BN8" s="764"/>
      <c r="BO8" s="764"/>
      <c r="BP8" s="764"/>
      <c r="BQ8" s="764"/>
    </row>
    <row r="9" spans="1:69" s="765" customFormat="1" ht="15.75" customHeight="1">
      <c r="A9" s="2448"/>
      <c r="B9" s="1221" t="s">
        <v>276</v>
      </c>
      <c r="C9" s="2469"/>
      <c r="D9" s="2463"/>
      <c r="E9" s="2474"/>
      <c r="F9" s="2543"/>
      <c r="G9" s="2484"/>
      <c r="H9" s="2485"/>
      <c r="I9" s="2485"/>
      <c r="J9" s="2486"/>
      <c r="K9" s="2337"/>
      <c r="L9" s="2433"/>
      <c r="M9" s="2297"/>
      <c r="N9" s="2527"/>
      <c r="O9" s="758"/>
      <c r="P9" s="2504" t="s">
        <v>395</v>
      </c>
      <c r="Q9" s="2505"/>
      <c r="R9" s="1243" t="s">
        <v>394</v>
      </c>
      <c r="S9" s="2502" t="s">
        <v>369</v>
      </c>
      <c r="T9" s="2503"/>
      <c r="U9" s="759"/>
      <c r="V9" s="761"/>
      <c r="W9" s="759"/>
      <c r="X9" s="759"/>
      <c r="Y9" s="759"/>
      <c r="Z9" s="762"/>
      <c r="AA9" s="763"/>
      <c r="AB9" s="2397"/>
      <c r="AC9" s="764"/>
      <c r="AD9" s="764"/>
      <c r="AE9" s="764"/>
      <c r="AF9" s="764"/>
      <c r="AG9" s="764"/>
      <c r="AH9" s="764"/>
      <c r="AI9" s="764"/>
      <c r="AJ9" s="764"/>
      <c r="AK9" s="764"/>
      <c r="AL9" s="764"/>
      <c r="AM9" s="764"/>
      <c r="AN9" s="764"/>
      <c r="AO9" s="764"/>
      <c r="AP9" s="764"/>
      <c r="AQ9" s="764"/>
      <c r="AR9" s="764"/>
      <c r="AS9" s="764"/>
      <c r="AT9" s="764"/>
      <c r="AU9" s="764"/>
      <c r="AV9" s="764"/>
      <c r="AW9" s="764"/>
      <c r="AX9" s="764"/>
      <c r="AY9" s="764"/>
      <c r="AZ9" s="764"/>
      <c r="BA9" s="764"/>
      <c r="BB9" s="764"/>
      <c r="BC9" s="764"/>
      <c r="BD9" s="764"/>
      <c r="BE9" s="764"/>
      <c r="BF9" s="764"/>
      <c r="BG9" s="764"/>
      <c r="BH9" s="764"/>
      <c r="BI9" s="764"/>
      <c r="BJ9" s="764"/>
      <c r="BK9" s="764"/>
      <c r="BL9" s="764"/>
      <c r="BM9" s="764"/>
      <c r="BN9" s="764"/>
      <c r="BO9" s="764"/>
      <c r="BP9" s="764"/>
      <c r="BQ9" s="764"/>
    </row>
    <row r="10" spans="1:69" s="765" customFormat="1" ht="20.100000000000001" customHeight="1">
      <c r="A10" s="2455" t="s">
        <v>85</v>
      </c>
      <c r="B10" s="1221" t="s">
        <v>86</v>
      </c>
      <c r="C10" s="1222" t="s">
        <v>87</v>
      </c>
      <c r="D10" s="1748" t="s">
        <v>52</v>
      </c>
      <c r="E10" s="784">
        <v>5400</v>
      </c>
      <c r="F10" s="772"/>
      <c r="G10" s="2487" t="s">
        <v>775</v>
      </c>
      <c r="H10" s="2250"/>
      <c r="I10" s="2250"/>
      <c r="J10" s="2488"/>
      <c r="K10" s="773" t="s">
        <v>87</v>
      </c>
      <c r="L10" s="774"/>
      <c r="M10" s="775">
        <v>2100</v>
      </c>
      <c r="N10" s="776"/>
      <c r="O10" s="768" t="s">
        <v>160</v>
      </c>
      <c r="P10" s="2531" t="s">
        <v>392</v>
      </c>
      <c r="Q10" s="2532"/>
      <c r="R10" s="777">
        <v>9650</v>
      </c>
      <c r="S10" s="2529"/>
      <c r="T10" s="2530"/>
      <c r="U10" s="778"/>
      <c r="V10" s="779"/>
      <c r="W10" s="759"/>
      <c r="X10" s="759"/>
      <c r="Y10" s="759"/>
      <c r="Z10" s="780"/>
      <c r="AA10" s="781"/>
      <c r="AB10" s="2397"/>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4"/>
      <c r="AY10" s="764"/>
      <c r="AZ10" s="764"/>
      <c r="BA10" s="764"/>
      <c r="BB10" s="764"/>
      <c r="BC10" s="764"/>
      <c r="BD10" s="764"/>
      <c r="BE10" s="764"/>
      <c r="BF10" s="764"/>
      <c r="BG10" s="764"/>
      <c r="BH10" s="764"/>
      <c r="BI10" s="764"/>
      <c r="BJ10" s="764"/>
      <c r="BK10" s="764"/>
      <c r="BL10" s="764"/>
      <c r="BM10" s="764"/>
      <c r="BN10" s="764"/>
      <c r="BO10" s="764"/>
      <c r="BP10" s="764"/>
      <c r="BQ10" s="764"/>
    </row>
    <row r="11" spans="1:69" s="765" customFormat="1" ht="20.100000000000001" customHeight="1">
      <c r="A11" s="2439"/>
      <c r="B11" s="2449" t="s">
        <v>88</v>
      </c>
      <c r="C11" s="1224" t="s">
        <v>277</v>
      </c>
      <c r="D11" s="1225" t="s">
        <v>52</v>
      </c>
      <c r="E11" s="1226">
        <v>4750</v>
      </c>
      <c r="F11" s="772"/>
      <c r="G11" s="2487" t="s">
        <v>776</v>
      </c>
      <c r="H11" s="2250"/>
      <c r="I11" s="2250"/>
      <c r="J11" s="2488"/>
      <c r="K11" s="1470" t="s">
        <v>277</v>
      </c>
      <c r="L11" s="1478"/>
      <c r="M11" s="1477">
        <v>1600</v>
      </c>
      <c r="N11" s="1469"/>
      <c r="O11" s="768" t="s">
        <v>160</v>
      </c>
      <c r="P11" s="2536" t="s">
        <v>275</v>
      </c>
      <c r="Q11" s="2537"/>
      <c r="R11" s="784">
        <v>2850</v>
      </c>
      <c r="S11" s="2497"/>
      <c r="T11" s="2498"/>
      <c r="U11" s="759"/>
      <c r="V11" s="761"/>
      <c r="W11" s="759"/>
      <c r="X11" s="759"/>
      <c r="Y11" s="759"/>
      <c r="Z11" s="780"/>
      <c r="AB11" s="2397"/>
      <c r="AC11" s="764"/>
      <c r="AD11" s="764"/>
      <c r="AE11" s="764"/>
      <c r="AF11" s="764"/>
      <c r="AG11" s="764"/>
      <c r="AH11" s="764"/>
      <c r="AI11" s="764"/>
      <c r="AJ11" s="764"/>
      <c r="AK11" s="764"/>
      <c r="AL11" s="764"/>
      <c r="AM11" s="764"/>
      <c r="AN11" s="764"/>
      <c r="AO11" s="764"/>
      <c r="AP11" s="764"/>
      <c r="AQ11" s="764"/>
      <c r="AR11" s="764"/>
      <c r="AS11" s="764"/>
      <c r="AT11" s="764"/>
      <c r="AU11" s="764"/>
      <c r="AV11" s="764"/>
      <c r="AW11" s="764"/>
      <c r="AX11" s="764"/>
      <c r="AY11" s="764"/>
      <c r="AZ11" s="764"/>
      <c r="BA11" s="764"/>
      <c r="BB11" s="764"/>
      <c r="BC11" s="764"/>
      <c r="BD11" s="764"/>
      <c r="BE11" s="764"/>
      <c r="BF11" s="764"/>
      <c r="BG11" s="764"/>
      <c r="BH11" s="764"/>
      <c r="BI11" s="764"/>
      <c r="BJ11" s="764"/>
      <c r="BK11" s="764"/>
      <c r="BL11" s="764"/>
      <c r="BM11" s="764"/>
      <c r="BN11" s="764"/>
      <c r="BO11" s="764"/>
      <c r="BP11" s="764"/>
      <c r="BQ11" s="764"/>
    </row>
    <row r="12" spans="1:69" s="765" customFormat="1" ht="20.100000000000001" customHeight="1" thickBot="1">
      <c r="A12" s="2439"/>
      <c r="B12" s="2451"/>
      <c r="C12" s="1222" t="s">
        <v>740</v>
      </c>
      <c r="D12" s="1223" t="s">
        <v>52</v>
      </c>
      <c r="E12" s="784">
        <v>3150</v>
      </c>
      <c r="F12" s="772"/>
      <c r="G12" s="935"/>
      <c r="H12" s="910"/>
      <c r="I12" s="909"/>
      <c r="J12" s="1231"/>
      <c r="K12" s="773" t="s">
        <v>525</v>
      </c>
      <c r="L12" s="770" t="s">
        <v>171</v>
      </c>
      <c r="M12" s="775">
        <v>600</v>
      </c>
      <c r="N12" s="776"/>
      <c r="O12" s="768" t="s">
        <v>160</v>
      </c>
      <c r="P12" s="2520" t="s">
        <v>393</v>
      </c>
      <c r="Q12" s="2521"/>
      <c r="R12" s="785">
        <v>400</v>
      </c>
      <c r="S12" s="2518"/>
      <c r="T12" s="2519"/>
      <c r="U12" s="759"/>
      <c r="V12" s="761"/>
      <c r="W12" s="759"/>
      <c r="X12" s="759"/>
      <c r="Y12" s="759"/>
      <c r="Z12" s="780"/>
      <c r="AB12" s="2397"/>
      <c r="AC12" s="764"/>
      <c r="AD12" s="764"/>
      <c r="AE12" s="764"/>
      <c r="AF12" s="764"/>
      <c r="AG12" s="764"/>
      <c r="AH12" s="764"/>
      <c r="AI12" s="764"/>
      <c r="AJ12" s="764"/>
      <c r="AK12" s="764"/>
      <c r="AL12" s="764"/>
      <c r="AM12" s="764"/>
      <c r="AN12" s="764"/>
      <c r="AO12" s="764"/>
      <c r="AP12" s="764"/>
      <c r="AQ12" s="764"/>
      <c r="AR12" s="764"/>
      <c r="AS12" s="764"/>
      <c r="AT12" s="764"/>
      <c r="AU12" s="764"/>
      <c r="AV12" s="764"/>
      <c r="AW12" s="764"/>
      <c r="AX12" s="764"/>
      <c r="AY12" s="764"/>
      <c r="AZ12" s="764"/>
      <c r="BA12" s="764"/>
      <c r="BB12" s="764"/>
      <c r="BC12" s="764"/>
      <c r="BD12" s="764"/>
      <c r="BE12" s="764"/>
      <c r="BF12" s="764"/>
      <c r="BG12" s="764"/>
      <c r="BH12" s="764"/>
      <c r="BI12" s="764"/>
      <c r="BJ12" s="764"/>
      <c r="BK12" s="764"/>
      <c r="BL12" s="764"/>
      <c r="BM12" s="764"/>
      <c r="BN12" s="764"/>
      <c r="BO12" s="764"/>
      <c r="BP12" s="764"/>
      <c r="BQ12" s="764"/>
    </row>
    <row r="13" spans="1:69" s="765" customFormat="1" ht="20.100000000000001" customHeight="1" thickTop="1" thickBot="1">
      <c r="A13" s="2439"/>
      <c r="B13" s="1228" t="s">
        <v>89</v>
      </c>
      <c r="C13" s="1222" t="s">
        <v>90</v>
      </c>
      <c r="D13" s="1223" t="s">
        <v>50</v>
      </c>
      <c r="E13" s="784">
        <v>1950</v>
      </c>
      <c r="F13" s="772"/>
      <c r="G13" s="792" t="s">
        <v>160</v>
      </c>
      <c r="H13" s="793"/>
      <c r="I13" s="788"/>
      <c r="J13" s="789"/>
      <c r="K13" s="794"/>
      <c r="L13" s="793"/>
      <c r="M13" s="788"/>
      <c r="N13" s="789"/>
      <c r="O13" s="758"/>
      <c r="P13" s="790"/>
      <c r="Q13" s="791" t="s">
        <v>270</v>
      </c>
      <c r="R13" s="1244">
        <f>SUM(R10:R12)</f>
        <v>12900</v>
      </c>
      <c r="S13" s="2523">
        <f>SUM(S10:S12)</f>
        <v>0</v>
      </c>
      <c r="T13" s="2524"/>
      <c r="U13" s="759"/>
      <c r="V13" s="761"/>
      <c r="W13" s="759"/>
      <c r="X13" s="759"/>
      <c r="Y13" s="759"/>
      <c r="Z13" s="780"/>
      <c r="AB13" s="2397"/>
      <c r="AC13" s="764"/>
      <c r="AD13" s="764"/>
      <c r="AE13" s="764"/>
      <c r="AF13" s="764"/>
      <c r="AG13" s="764"/>
      <c r="AH13" s="764"/>
      <c r="AI13" s="764"/>
      <c r="AJ13" s="764"/>
      <c r="AK13" s="764"/>
      <c r="AL13" s="764"/>
      <c r="AM13" s="764"/>
      <c r="AN13" s="764"/>
      <c r="AO13" s="764"/>
      <c r="AP13" s="764"/>
      <c r="AQ13" s="764"/>
      <c r="AR13" s="764"/>
      <c r="AS13" s="764"/>
      <c r="AT13" s="764"/>
      <c r="AU13" s="764"/>
      <c r="AV13" s="764"/>
      <c r="AW13" s="764"/>
      <c r="AX13" s="764"/>
      <c r="AY13" s="764"/>
      <c r="AZ13" s="764"/>
      <c r="BA13" s="764"/>
      <c r="BB13" s="764"/>
      <c r="BC13" s="764"/>
      <c r="BD13" s="764"/>
      <c r="BE13" s="764"/>
      <c r="BF13" s="764"/>
      <c r="BG13" s="764"/>
      <c r="BH13" s="764"/>
      <c r="BI13" s="764"/>
      <c r="BJ13" s="764"/>
      <c r="BK13" s="764"/>
      <c r="BL13" s="764"/>
      <c r="BM13" s="764"/>
      <c r="BN13" s="764"/>
      <c r="BO13" s="764"/>
      <c r="BP13" s="764"/>
      <c r="BQ13" s="764"/>
    </row>
    <row r="14" spans="1:69" s="765" customFormat="1" ht="20.100000000000001" customHeight="1" thickTop="1">
      <c r="A14" s="2456"/>
      <c r="B14" s="1227" t="s">
        <v>91</v>
      </c>
      <c r="C14" s="1224" t="s">
        <v>92</v>
      </c>
      <c r="D14" s="1225" t="s">
        <v>50</v>
      </c>
      <c r="E14" s="1226">
        <v>2000</v>
      </c>
      <c r="F14" s="782"/>
      <c r="G14" s="1681"/>
      <c r="H14" s="793"/>
      <c r="I14" s="788"/>
      <c r="J14" s="789">
        <v>0</v>
      </c>
      <c r="K14" s="798"/>
      <c r="L14" s="795"/>
      <c r="M14" s="796"/>
      <c r="N14" s="797"/>
      <c r="O14" s="758"/>
      <c r="P14" s="759"/>
      <c r="Q14" s="759"/>
      <c r="R14" s="759"/>
      <c r="S14" s="759"/>
      <c r="T14" s="759"/>
      <c r="U14" s="759"/>
      <c r="V14" s="778"/>
      <c r="W14" s="759"/>
      <c r="X14" s="759"/>
      <c r="Y14" s="759"/>
      <c r="Z14" s="780"/>
      <c r="AB14" s="2397"/>
      <c r="AC14" s="764"/>
      <c r="AD14" s="764"/>
      <c r="AE14" s="764"/>
      <c r="AF14" s="764"/>
      <c r="AG14" s="764"/>
      <c r="AH14" s="764"/>
      <c r="AI14" s="764"/>
      <c r="AJ14" s="764"/>
      <c r="AK14" s="764"/>
      <c r="AL14" s="764"/>
      <c r="AM14" s="764"/>
      <c r="AN14" s="764"/>
      <c r="AO14" s="764"/>
      <c r="AP14" s="764"/>
      <c r="AQ14" s="764"/>
      <c r="AR14" s="764"/>
      <c r="AS14" s="764"/>
      <c r="AT14" s="764"/>
      <c r="AU14" s="764"/>
      <c r="AV14" s="764"/>
      <c r="AW14" s="764"/>
      <c r="AX14" s="764"/>
      <c r="AY14" s="764"/>
      <c r="AZ14" s="764"/>
      <c r="BA14" s="764"/>
      <c r="BB14" s="764"/>
      <c r="BC14" s="764"/>
      <c r="BD14" s="764"/>
      <c r="BE14" s="764"/>
      <c r="BF14" s="764"/>
      <c r="BG14" s="764"/>
      <c r="BH14" s="764"/>
      <c r="BI14" s="764"/>
      <c r="BJ14" s="764"/>
      <c r="BK14" s="764"/>
      <c r="BL14" s="764"/>
      <c r="BM14" s="764"/>
      <c r="BN14" s="764"/>
      <c r="BO14" s="764"/>
      <c r="BP14" s="764"/>
      <c r="BQ14" s="764"/>
    </row>
    <row r="15" spans="1:69" s="765" customFormat="1" ht="20.100000000000001" customHeight="1">
      <c r="A15" s="2443" t="s">
        <v>93</v>
      </c>
      <c r="B15" s="2444"/>
      <c r="C15" s="2464" t="s">
        <v>741</v>
      </c>
      <c r="D15" s="2470" t="s">
        <v>171</v>
      </c>
      <c r="E15" s="2459">
        <v>5800</v>
      </c>
      <c r="F15" s="2475"/>
      <c r="G15" s="2477"/>
      <c r="H15" s="2432"/>
      <c r="I15" s="2373"/>
      <c r="J15" s="2263"/>
      <c r="K15" s="2401" t="s">
        <v>279</v>
      </c>
      <c r="L15" s="2431" t="s">
        <v>171</v>
      </c>
      <c r="M15" s="2296">
        <v>1300</v>
      </c>
      <c r="N15" s="2358"/>
      <c r="O15" s="799" t="s">
        <v>160</v>
      </c>
      <c r="P15" s="759"/>
      <c r="Q15" s="759"/>
      <c r="R15" s="759"/>
      <c r="S15" s="759"/>
      <c r="T15" s="759"/>
      <c r="U15" s="778"/>
      <c r="V15" s="779"/>
      <c r="W15" s="759"/>
      <c r="X15" s="759"/>
      <c r="Y15" s="759"/>
      <c r="Z15" s="780"/>
      <c r="AB15" s="2397"/>
      <c r="AC15" s="764"/>
      <c r="AD15" s="764"/>
      <c r="AE15" s="764"/>
      <c r="AF15" s="764"/>
      <c r="AG15" s="764"/>
      <c r="AH15" s="764"/>
      <c r="AI15" s="764"/>
      <c r="AJ15" s="764"/>
      <c r="AK15" s="764"/>
      <c r="AL15" s="764"/>
      <c r="AM15" s="764"/>
      <c r="AN15" s="764"/>
      <c r="AO15" s="764"/>
      <c r="AP15" s="764"/>
      <c r="AQ15" s="764"/>
      <c r="AR15" s="764"/>
      <c r="AS15" s="764"/>
      <c r="AT15" s="764"/>
      <c r="AU15" s="764"/>
      <c r="AV15" s="764"/>
      <c r="AW15" s="764"/>
      <c r="AX15" s="764"/>
      <c r="AY15" s="764"/>
      <c r="AZ15" s="764"/>
      <c r="BA15" s="764"/>
      <c r="BB15" s="764"/>
      <c r="BC15" s="764"/>
      <c r="BD15" s="764"/>
      <c r="BE15" s="764"/>
      <c r="BF15" s="764"/>
      <c r="BG15" s="764"/>
      <c r="BH15" s="764"/>
      <c r="BI15" s="764"/>
      <c r="BJ15" s="764"/>
      <c r="BK15" s="764"/>
      <c r="BL15" s="764"/>
      <c r="BM15" s="764"/>
      <c r="BN15" s="764"/>
      <c r="BO15" s="764"/>
      <c r="BP15" s="764"/>
      <c r="BQ15" s="764"/>
    </row>
    <row r="16" spans="1:69" s="765" customFormat="1" ht="13.5" customHeight="1">
      <c r="A16" s="2445"/>
      <c r="B16" s="2446"/>
      <c r="C16" s="2465"/>
      <c r="D16" s="2471"/>
      <c r="E16" s="2460"/>
      <c r="F16" s="2476"/>
      <c r="G16" s="2477"/>
      <c r="H16" s="2432"/>
      <c r="I16" s="2373"/>
      <c r="J16" s="2263"/>
      <c r="K16" s="2477"/>
      <c r="L16" s="2432"/>
      <c r="M16" s="2254"/>
      <c r="N16" s="2263"/>
      <c r="O16" s="799"/>
      <c r="P16" s="800"/>
      <c r="Q16" s="800"/>
      <c r="R16" s="759"/>
      <c r="S16" s="2522"/>
      <c r="T16" s="2528"/>
      <c r="U16" s="2496"/>
      <c r="V16" s="2495"/>
      <c r="W16" s="759"/>
      <c r="X16" s="759"/>
      <c r="Y16" s="759"/>
      <c r="Z16" s="780"/>
      <c r="AA16" s="801"/>
      <c r="AB16" s="2397"/>
      <c r="AC16" s="764"/>
      <c r="AD16" s="764"/>
      <c r="AE16" s="764"/>
      <c r="AF16" s="764"/>
      <c r="AG16" s="764"/>
      <c r="AH16" s="764"/>
      <c r="AI16" s="764"/>
      <c r="AJ16" s="764"/>
      <c r="AK16" s="764"/>
      <c r="AL16" s="764"/>
      <c r="AM16" s="764"/>
      <c r="AN16" s="764"/>
      <c r="AO16" s="764"/>
      <c r="AP16" s="764"/>
      <c r="AQ16" s="764"/>
      <c r="AR16" s="764"/>
      <c r="AS16" s="764"/>
      <c r="AT16" s="764"/>
      <c r="AU16" s="764"/>
      <c r="AV16" s="764"/>
      <c r="AW16" s="764"/>
      <c r="AX16" s="764"/>
      <c r="AY16" s="764"/>
      <c r="AZ16" s="764"/>
      <c r="BA16" s="764"/>
      <c r="BB16" s="764"/>
      <c r="BC16" s="764"/>
      <c r="BD16" s="764"/>
      <c r="BE16" s="764"/>
      <c r="BF16" s="764"/>
      <c r="BG16" s="764"/>
      <c r="BH16" s="764"/>
      <c r="BI16" s="764"/>
      <c r="BJ16" s="764"/>
      <c r="BK16" s="764"/>
      <c r="BL16" s="764"/>
      <c r="BM16" s="764"/>
      <c r="BN16" s="764"/>
      <c r="BO16" s="764"/>
      <c r="BP16" s="764"/>
      <c r="BQ16" s="764"/>
    </row>
    <row r="17" spans="1:69" s="765" customFormat="1" ht="20.100000000000001" customHeight="1">
      <c r="A17" s="2439" t="s">
        <v>94</v>
      </c>
      <c r="B17" s="2449" t="s">
        <v>409</v>
      </c>
      <c r="C17" s="1229" t="s">
        <v>338</v>
      </c>
      <c r="D17" s="1230" t="s">
        <v>171</v>
      </c>
      <c r="E17" s="804">
        <v>2400</v>
      </c>
      <c r="F17" s="783"/>
      <c r="G17" s="802"/>
      <c r="H17" s="793"/>
      <c r="I17" s="759"/>
      <c r="J17" s="789"/>
      <c r="K17" s="2402"/>
      <c r="L17" s="2433"/>
      <c r="M17" s="2297"/>
      <c r="N17" s="2359"/>
      <c r="O17" s="758"/>
      <c r="P17" s="800"/>
      <c r="Q17" s="800"/>
      <c r="R17" s="759"/>
      <c r="S17" s="2522"/>
      <c r="T17" s="2528"/>
      <c r="U17" s="2496"/>
      <c r="V17" s="2495"/>
      <c r="W17" s="759"/>
      <c r="X17" s="759"/>
      <c r="Y17" s="759"/>
      <c r="Z17" s="780"/>
      <c r="AB17" s="2397"/>
      <c r="AC17" s="764"/>
      <c r="AD17" s="764"/>
      <c r="AE17" s="764"/>
      <c r="AF17" s="764"/>
      <c r="AG17" s="764"/>
      <c r="AH17" s="764"/>
      <c r="AI17" s="764"/>
      <c r="AJ17" s="764"/>
      <c r="AK17" s="764"/>
      <c r="AL17" s="764"/>
      <c r="AM17" s="764"/>
      <c r="AN17" s="764"/>
      <c r="AO17" s="764"/>
      <c r="AP17" s="764"/>
      <c r="AQ17" s="764"/>
      <c r="AR17" s="764"/>
      <c r="AS17" s="764"/>
      <c r="AT17" s="764"/>
      <c r="AU17" s="764"/>
      <c r="AV17" s="764"/>
      <c r="AW17" s="764"/>
      <c r="AX17" s="764"/>
      <c r="AY17" s="764"/>
      <c r="AZ17" s="764"/>
      <c r="BA17" s="764"/>
      <c r="BB17" s="764"/>
      <c r="BC17" s="764"/>
      <c r="BD17" s="764"/>
      <c r="BE17" s="764"/>
      <c r="BF17" s="764"/>
      <c r="BG17" s="764"/>
      <c r="BH17" s="764"/>
      <c r="BI17" s="764"/>
      <c r="BJ17" s="764"/>
      <c r="BK17" s="764"/>
      <c r="BL17" s="764"/>
      <c r="BM17" s="764"/>
      <c r="BN17" s="764"/>
      <c r="BO17" s="764"/>
      <c r="BP17" s="764"/>
      <c r="BQ17" s="764"/>
    </row>
    <row r="18" spans="1:69" s="765" customFormat="1" ht="20.100000000000001" customHeight="1">
      <c r="A18" s="2453"/>
      <c r="B18" s="2450"/>
      <c r="C18" s="2427" t="s">
        <v>773</v>
      </c>
      <c r="D18" s="2428"/>
      <c r="E18" s="2428"/>
      <c r="F18" s="2429"/>
      <c r="G18" s="803"/>
      <c r="H18" s="787"/>
      <c r="I18" s="778"/>
      <c r="J18" s="789"/>
      <c r="K18" s="805"/>
      <c r="L18" s="787"/>
      <c r="M18" s="804"/>
      <c r="N18" s="789"/>
      <c r="O18" s="758"/>
      <c r="P18" s="759"/>
      <c r="Q18" s="759"/>
      <c r="R18" s="759"/>
      <c r="S18" s="761" t="s">
        <v>160</v>
      </c>
      <c r="T18" s="759"/>
      <c r="U18" s="759"/>
      <c r="V18" s="759"/>
      <c r="W18" s="759"/>
      <c r="X18" s="759"/>
      <c r="Y18" s="759"/>
      <c r="Z18" s="780"/>
      <c r="AB18" s="2397"/>
      <c r="AC18" s="764"/>
      <c r="AD18" s="764"/>
      <c r="AE18" s="764"/>
      <c r="AF18" s="764"/>
      <c r="AG18" s="764"/>
      <c r="AH18" s="764"/>
      <c r="AI18" s="764"/>
      <c r="AJ18" s="764"/>
      <c r="AK18" s="764"/>
      <c r="AL18" s="764"/>
      <c r="AM18" s="764"/>
      <c r="AN18" s="764"/>
      <c r="AO18" s="764"/>
      <c r="AP18" s="764"/>
      <c r="AQ18" s="764"/>
      <c r="AR18" s="764"/>
      <c r="AS18" s="764"/>
      <c r="AT18" s="764"/>
      <c r="AU18" s="764"/>
      <c r="AV18" s="764"/>
      <c r="AW18" s="764"/>
      <c r="AX18" s="764"/>
      <c r="AY18" s="764"/>
      <c r="AZ18" s="764"/>
      <c r="BA18" s="764"/>
      <c r="BB18" s="764"/>
      <c r="BC18" s="764"/>
      <c r="BD18" s="764"/>
      <c r="BE18" s="764"/>
      <c r="BF18" s="764"/>
      <c r="BG18" s="764"/>
      <c r="BH18" s="764"/>
      <c r="BI18" s="764"/>
      <c r="BJ18" s="764"/>
      <c r="BK18" s="764"/>
      <c r="BL18" s="764"/>
      <c r="BM18" s="764"/>
      <c r="BN18" s="764"/>
      <c r="BO18" s="764"/>
      <c r="BP18" s="764"/>
      <c r="BQ18" s="764"/>
    </row>
    <row r="19" spans="1:69" s="765" customFormat="1" ht="20.100000000000001" customHeight="1">
      <c r="A19" s="2454"/>
      <c r="B19" s="2451"/>
      <c r="C19" s="1222" t="s">
        <v>95</v>
      </c>
      <c r="D19" s="1225" t="s">
        <v>50</v>
      </c>
      <c r="E19" s="1232">
        <v>630</v>
      </c>
      <c r="F19" s="776"/>
      <c r="G19" s="803"/>
      <c r="H19" s="787"/>
      <c r="I19" s="778"/>
      <c r="J19" s="789"/>
      <c r="K19" s="809"/>
      <c r="L19" s="807"/>
      <c r="M19" s="808"/>
      <c r="N19" s="797"/>
      <c r="O19" s="758"/>
      <c r="P19" s="759"/>
      <c r="Q19" s="778"/>
      <c r="R19" s="778"/>
      <c r="S19" s="759"/>
      <c r="T19" s="759"/>
      <c r="U19" s="778"/>
      <c r="V19" s="778"/>
      <c r="W19" s="759"/>
      <c r="X19" s="759"/>
      <c r="Y19" s="778"/>
      <c r="Z19" s="806"/>
      <c r="AA19" s="767"/>
      <c r="AB19" s="2397"/>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764"/>
      <c r="BD19" s="764"/>
      <c r="BE19" s="764"/>
      <c r="BF19" s="764"/>
      <c r="BG19" s="764"/>
      <c r="BH19" s="764"/>
      <c r="BI19" s="764"/>
      <c r="BJ19" s="764"/>
      <c r="BK19" s="764"/>
      <c r="BL19" s="764"/>
      <c r="BM19" s="764"/>
      <c r="BN19" s="764"/>
      <c r="BO19" s="764"/>
      <c r="BP19" s="764"/>
      <c r="BQ19" s="764"/>
    </row>
    <row r="20" spans="1:69" s="765" customFormat="1" ht="20.100000000000001" customHeight="1">
      <c r="A20" s="2439" t="s">
        <v>96</v>
      </c>
      <c r="B20" s="2449" t="s">
        <v>97</v>
      </c>
      <c r="C20" s="1233" t="s">
        <v>742</v>
      </c>
      <c r="D20" s="1234" t="s">
        <v>171</v>
      </c>
      <c r="E20" s="1041">
        <v>4000</v>
      </c>
      <c r="F20" s="776">
        <v>0</v>
      </c>
      <c r="G20" s="1384"/>
      <c r="H20" s="1230"/>
      <c r="I20" s="1385"/>
      <c r="J20" s="1676">
        <v>0</v>
      </c>
      <c r="K20" s="2434" t="s">
        <v>616</v>
      </c>
      <c r="L20" s="2431" t="s">
        <v>171</v>
      </c>
      <c r="M20" s="2395">
        <v>1650</v>
      </c>
      <c r="N20" s="2358"/>
      <c r="O20" s="810" t="s">
        <v>160</v>
      </c>
      <c r="P20" s="759"/>
      <c r="Q20" s="778"/>
      <c r="R20" s="778"/>
      <c r="S20" s="759"/>
      <c r="T20" s="759"/>
      <c r="U20" s="778"/>
      <c r="V20" s="778"/>
      <c r="W20" s="759"/>
      <c r="X20" s="759"/>
      <c r="Y20" s="778"/>
      <c r="Z20" s="806"/>
      <c r="AA20" s="767"/>
      <c r="AB20" s="2397"/>
      <c r="AC20" s="764"/>
      <c r="AD20" s="764"/>
      <c r="AE20" s="764"/>
      <c r="AF20" s="764"/>
      <c r="AG20" s="764"/>
      <c r="AH20" s="764"/>
      <c r="AI20" s="764"/>
      <c r="AJ20" s="764"/>
      <c r="AK20" s="764"/>
      <c r="AL20" s="764"/>
      <c r="AM20" s="764"/>
      <c r="AN20" s="764"/>
      <c r="AO20" s="764"/>
      <c r="AP20" s="764"/>
      <c r="AQ20" s="764"/>
      <c r="AR20" s="764"/>
      <c r="AS20" s="764"/>
      <c r="AT20" s="764"/>
      <c r="AU20" s="764"/>
      <c r="AV20" s="764"/>
      <c r="AW20" s="764"/>
      <c r="AX20" s="764"/>
      <c r="AY20" s="764"/>
      <c r="AZ20" s="764"/>
      <c r="BA20" s="764"/>
      <c r="BB20" s="764"/>
      <c r="BC20" s="764"/>
      <c r="BD20" s="764"/>
      <c r="BE20" s="764"/>
      <c r="BF20" s="764"/>
      <c r="BG20" s="764"/>
      <c r="BH20" s="764"/>
      <c r="BI20" s="764"/>
      <c r="BJ20" s="764"/>
      <c r="BK20" s="764"/>
      <c r="BL20" s="764"/>
      <c r="BM20" s="764"/>
      <c r="BN20" s="764"/>
      <c r="BO20" s="764"/>
      <c r="BP20" s="764"/>
      <c r="BQ20" s="764"/>
    </row>
    <row r="21" spans="1:69" s="765" customFormat="1" ht="20.100000000000001" customHeight="1">
      <c r="A21" s="2439"/>
      <c r="B21" s="2450"/>
      <c r="C21" s="1222" t="s">
        <v>743</v>
      </c>
      <c r="D21" s="1235" t="s">
        <v>171</v>
      </c>
      <c r="E21" s="784">
        <v>1850</v>
      </c>
      <c r="F21" s="776">
        <v>0</v>
      </c>
      <c r="G21" s="1384"/>
      <c r="H21" s="1230"/>
      <c r="I21" s="1385"/>
      <c r="J21" s="1676"/>
      <c r="K21" s="2265"/>
      <c r="L21" s="2432"/>
      <c r="M21" s="2538"/>
      <c r="N21" s="2263"/>
      <c r="O21" s="758"/>
      <c r="P21" s="759"/>
      <c r="Q21" s="778"/>
      <c r="R21" s="778"/>
      <c r="S21" s="811" t="s">
        <v>160</v>
      </c>
      <c r="T21" s="759"/>
      <c r="U21" s="778"/>
      <c r="V21" s="778"/>
      <c r="W21" s="812"/>
      <c r="X21" s="759"/>
      <c r="Y21" s="778"/>
      <c r="Z21" s="806"/>
      <c r="AA21" s="767"/>
      <c r="AB21" s="2397"/>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4"/>
      <c r="AY21" s="764"/>
      <c r="AZ21" s="764"/>
      <c r="BA21" s="764"/>
      <c r="BB21" s="764"/>
      <c r="BC21" s="764"/>
      <c r="BD21" s="764"/>
      <c r="BE21" s="764"/>
      <c r="BF21" s="764"/>
      <c r="BG21" s="764"/>
      <c r="BH21" s="764"/>
      <c r="BI21" s="764"/>
      <c r="BJ21" s="764"/>
      <c r="BK21" s="764"/>
      <c r="BL21" s="764"/>
      <c r="BM21" s="764"/>
      <c r="BN21" s="764"/>
      <c r="BO21" s="764"/>
      <c r="BP21" s="764"/>
      <c r="BQ21" s="764"/>
    </row>
    <row r="22" spans="1:69" s="765" customFormat="1" ht="20.100000000000001" customHeight="1">
      <c r="A22" s="2439"/>
      <c r="B22" s="2450"/>
      <c r="C22" s="2533" t="s">
        <v>860</v>
      </c>
      <c r="D22" s="2534"/>
      <c r="E22" s="2534"/>
      <c r="F22" s="2535"/>
      <c r="G22" s="1384"/>
      <c r="H22" s="1230"/>
      <c r="I22" s="1385"/>
      <c r="J22" s="1682">
        <v>0</v>
      </c>
      <c r="K22" s="2265"/>
      <c r="L22" s="2432"/>
      <c r="M22" s="2538"/>
      <c r="N22" s="2263"/>
      <c r="O22" s="758"/>
      <c r="P22" s="759"/>
      <c r="Q22" s="759"/>
      <c r="R22" s="759"/>
      <c r="S22" s="759"/>
      <c r="T22" s="759"/>
      <c r="U22" s="759"/>
      <c r="V22" s="759"/>
      <c r="W22" s="759"/>
      <c r="X22" s="759"/>
      <c r="Y22" s="759"/>
      <c r="Z22" s="780"/>
      <c r="AA22" s="767"/>
      <c r="AB22" s="2397"/>
      <c r="AC22" s="764"/>
      <c r="AD22" s="764"/>
      <c r="AE22" s="764"/>
      <c r="AF22" s="764"/>
      <c r="AG22" s="764"/>
      <c r="AH22" s="764"/>
      <c r="AI22" s="764"/>
      <c r="AJ22" s="764"/>
      <c r="AK22" s="764"/>
      <c r="AL22" s="764"/>
      <c r="AM22" s="764"/>
      <c r="AN22" s="764"/>
      <c r="AO22" s="764"/>
      <c r="AP22" s="764"/>
      <c r="AQ22" s="764"/>
      <c r="AR22" s="764"/>
      <c r="AS22" s="764"/>
      <c r="AT22" s="764"/>
      <c r="AU22" s="764"/>
      <c r="AV22" s="764"/>
      <c r="AW22" s="764"/>
      <c r="AX22" s="764"/>
      <c r="AY22" s="764"/>
      <c r="AZ22" s="764"/>
      <c r="BA22" s="764"/>
      <c r="BB22" s="764"/>
      <c r="BC22" s="764"/>
      <c r="BD22" s="764"/>
      <c r="BE22" s="764"/>
      <c r="BF22" s="764"/>
      <c r="BG22" s="764"/>
      <c r="BH22" s="764"/>
      <c r="BI22" s="764"/>
      <c r="BJ22" s="764"/>
      <c r="BK22" s="764"/>
      <c r="BL22" s="764"/>
      <c r="BM22" s="764"/>
      <c r="BN22" s="764"/>
      <c r="BO22" s="764"/>
      <c r="BP22" s="764"/>
      <c r="BQ22" s="764"/>
    </row>
    <row r="23" spans="1:69" s="765" customFormat="1" ht="20.100000000000001" customHeight="1">
      <c r="A23" s="2439"/>
      <c r="B23" s="2451"/>
      <c r="C23" s="1236" t="s">
        <v>744</v>
      </c>
      <c r="D23" s="1223" t="s">
        <v>171</v>
      </c>
      <c r="E23" s="784">
        <v>750</v>
      </c>
      <c r="F23" s="776"/>
      <c r="G23" s="1384"/>
      <c r="H23" s="1230"/>
      <c r="I23" s="1385"/>
      <c r="J23" s="1676">
        <v>0</v>
      </c>
      <c r="K23" s="2265"/>
      <c r="L23" s="2432"/>
      <c r="M23" s="2538"/>
      <c r="N23" s="2263"/>
      <c r="O23" s="758"/>
      <c r="P23" s="759"/>
      <c r="Q23" s="759"/>
      <c r="R23" s="759"/>
      <c r="S23" s="759"/>
      <c r="T23" s="813"/>
      <c r="U23" s="759"/>
      <c r="V23" s="814"/>
      <c r="W23" s="814"/>
      <c r="X23" s="814"/>
      <c r="Y23" s="815"/>
      <c r="Z23" s="816"/>
      <c r="AB23" s="2397"/>
      <c r="AC23" s="764"/>
      <c r="AD23" s="764"/>
      <c r="AE23" s="764"/>
      <c r="AF23" s="764"/>
      <c r="AG23" s="764"/>
      <c r="AH23" s="764"/>
      <c r="AI23" s="764"/>
      <c r="AJ23" s="764"/>
      <c r="AK23" s="764"/>
      <c r="AL23" s="764"/>
      <c r="AM23" s="764"/>
      <c r="AN23" s="764"/>
      <c r="AO23" s="764"/>
      <c r="AP23" s="764"/>
      <c r="AQ23" s="764"/>
      <c r="AR23" s="764"/>
      <c r="AS23" s="764"/>
      <c r="AT23" s="764"/>
      <c r="AU23" s="764"/>
      <c r="AV23" s="764"/>
      <c r="AW23" s="764"/>
      <c r="AX23" s="764"/>
      <c r="AY23" s="764"/>
      <c r="AZ23" s="764"/>
      <c r="BA23" s="764"/>
      <c r="BB23" s="764"/>
      <c r="BC23" s="764"/>
      <c r="BD23" s="764"/>
      <c r="BE23" s="764"/>
      <c r="BF23" s="764"/>
      <c r="BG23" s="764"/>
      <c r="BH23" s="764"/>
      <c r="BI23" s="764"/>
      <c r="BJ23" s="764"/>
      <c r="BK23" s="764"/>
      <c r="BL23" s="764"/>
      <c r="BM23" s="764"/>
      <c r="BN23" s="764"/>
      <c r="BO23" s="764"/>
      <c r="BP23" s="764"/>
      <c r="BQ23" s="764"/>
    </row>
    <row r="24" spans="1:69" s="765" customFormat="1" ht="19.5" customHeight="1">
      <c r="A24" s="2439"/>
      <c r="B24" s="2450" t="s">
        <v>153</v>
      </c>
      <c r="C24" s="1224" t="s">
        <v>98</v>
      </c>
      <c r="D24" s="1225" t="s">
        <v>171</v>
      </c>
      <c r="E24" s="1226">
        <v>1900</v>
      </c>
      <c r="F24" s="776"/>
      <c r="G24" s="786"/>
      <c r="H24" s="787"/>
      <c r="I24" s="788"/>
      <c r="J24" s="817"/>
      <c r="K24" s="2435"/>
      <c r="L24" s="2433"/>
      <c r="M24" s="2396"/>
      <c r="N24" s="2359"/>
      <c r="O24" s="758"/>
      <c r="P24" s="759"/>
      <c r="Q24" s="759"/>
      <c r="R24" s="759"/>
      <c r="S24" s="759"/>
      <c r="T24" s="813"/>
      <c r="U24" s="759"/>
      <c r="V24" s="814"/>
      <c r="W24" s="814"/>
      <c r="X24" s="814"/>
      <c r="Y24" s="815"/>
      <c r="Z24" s="816"/>
      <c r="AB24" s="2397"/>
      <c r="AC24" s="764"/>
      <c r="AD24" s="764"/>
      <c r="AE24" s="764"/>
      <c r="AF24" s="764"/>
      <c r="AG24" s="764"/>
      <c r="AH24" s="764"/>
      <c r="AI24" s="764"/>
      <c r="AJ24" s="764"/>
      <c r="AK24" s="764"/>
      <c r="AL24" s="764"/>
      <c r="AM24" s="764"/>
      <c r="AN24" s="764"/>
      <c r="AO24" s="764"/>
      <c r="AP24" s="764"/>
      <c r="AQ24" s="764"/>
      <c r="AR24" s="764"/>
      <c r="AS24" s="764"/>
      <c r="AT24" s="764"/>
      <c r="AU24" s="764"/>
      <c r="AV24" s="764"/>
      <c r="AW24" s="764"/>
      <c r="AX24" s="764"/>
      <c r="AY24" s="764"/>
      <c r="AZ24" s="764"/>
      <c r="BA24" s="764"/>
      <c r="BB24" s="764"/>
      <c r="BC24" s="764"/>
      <c r="BD24" s="764"/>
      <c r="BE24" s="764"/>
      <c r="BF24" s="764"/>
      <c r="BG24" s="764"/>
      <c r="BH24" s="764"/>
      <c r="BI24" s="764"/>
      <c r="BJ24" s="764"/>
      <c r="BK24" s="764"/>
      <c r="BL24" s="764"/>
      <c r="BM24" s="764"/>
      <c r="BN24" s="764"/>
      <c r="BO24" s="764"/>
      <c r="BP24" s="764"/>
      <c r="BQ24" s="764"/>
    </row>
    <row r="25" spans="1:69" s="765" customFormat="1" ht="20.100000000000001" customHeight="1" thickBot="1">
      <c r="A25" s="2440"/>
      <c r="B25" s="2452"/>
      <c r="C25" s="1237" t="s">
        <v>99</v>
      </c>
      <c r="D25" s="1238" t="s">
        <v>172</v>
      </c>
      <c r="E25" s="1239">
        <v>800</v>
      </c>
      <c r="F25" s="819"/>
      <c r="G25" s="820" t="s">
        <v>160</v>
      </c>
      <c r="H25" s="821"/>
      <c r="I25" s="822"/>
      <c r="J25" s="823"/>
      <c r="K25" s="824"/>
      <c r="L25" s="825"/>
      <c r="M25" s="826"/>
      <c r="N25" s="827"/>
      <c r="O25" s="828"/>
      <c r="P25" s="829"/>
      <c r="Q25" s="829"/>
      <c r="R25" s="829"/>
      <c r="S25" s="829"/>
      <c r="T25" s="829"/>
      <c r="U25" s="829"/>
      <c r="V25" s="829"/>
      <c r="W25" s="829"/>
      <c r="X25" s="829"/>
      <c r="Y25" s="829"/>
      <c r="Z25" s="830"/>
      <c r="AA25" s="818"/>
      <c r="AB25" s="2397"/>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764"/>
      <c r="BK25" s="764"/>
      <c r="BL25" s="764"/>
      <c r="BM25" s="764"/>
      <c r="BN25" s="764"/>
      <c r="BO25" s="764"/>
      <c r="BP25" s="764"/>
      <c r="BQ25" s="764"/>
    </row>
    <row r="26" spans="1:69" s="764" customFormat="1" ht="20.100000000000001" customHeight="1" thickTop="1" thickBot="1">
      <c r="A26" s="181" t="s">
        <v>270</v>
      </c>
      <c r="B26" s="1240">
        <f>E26+I26+L26</f>
        <v>57130</v>
      </c>
      <c r="C26" s="181" t="s">
        <v>270</v>
      </c>
      <c r="D26" s="1209"/>
      <c r="E26" s="182">
        <f>SUM(E7:E25)</f>
        <v>48280</v>
      </c>
      <c r="F26" s="1241">
        <f>SUM(F7:F25)</f>
        <v>0</v>
      </c>
      <c r="G26" s="58" t="s">
        <v>270</v>
      </c>
      <c r="H26" s="60"/>
      <c r="I26" s="294">
        <f>SUM(I7:I25)</f>
        <v>0</v>
      </c>
      <c r="J26" s="1242">
        <f>SUM(J7:J25)</f>
        <v>0</v>
      </c>
      <c r="K26" s="58" t="s">
        <v>270</v>
      </c>
      <c r="L26" s="2436">
        <f>SUM(M7:M25)</f>
        <v>8850</v>
      </c>
      <c r="M26" s="2436">
        <f>SUM(M7:M25)</f>
        <v>8850</v>
      </c>
      <c r="N26" s="299">
        <f>SUM(N7:N25)</f>
        <v>0</v>
      </c>
      <c r="O26" s="314"/>
      <c r="P26" s="178"/>
      <c r="Q26" s="182"/>
      <c r="R26" s="178"/>
      <c r="S26" s="315"/>
      <c r="T26" s="178"/>
      <c r="U26" s="182"/>
      <c r="V26" s="316"/>
      <c r="W26" s="315"/>
      <c r="X26" s="178"/>
      <c r="Y26" s="182"/>
      <c r="Z26" s="179"/>
    </row>
    <row r="27" spans="1:69" ht="20.100000000000001" customHeight="1" thickTop="1">
      <c r="A27" s="207" t="s">
        <v>390</v>
      </c>
      <c r="B27" s="1386"/>
      <c r="C27" s="531"/>
      <c r="D27" s="1104"/>
      <c r="E27" s="1387"/>
      <c r="F27" s="1388"/>
      <c r="G27" s="531"/>
      <c r="H27" s="1104"/>
      <c r="I27" s="1389"/>
      <c r="J27" s="1388"/>
      <c r="K27" s="531"/>
      <c r="L27" s="1387"/>
      <c r="M27" s="1387"/>
      <c r="N27" s="1390"/>
      <c r="O27" s="531"/>
      <c r="P27" s="209"/>
      <c r="Q27" s="310"/>
      <c r="R27" s="177"/>
      <c r="S27" s="531"/>
      <c r="T27" s="177"/>
      <c r="U27" s="310"/>
      <c r="V27" s="335"/>
      <c r="W27" s="531"/>
      <c r="X27" s="177"/>
      <c r="Y27" s="310"/>
      <c r="Z27" s="177"/>
    </row>
    <row r="28" spans="1:69" ht="13.5" customHeight="1">
      <c r="A28" s="1215" t="s">
        <v>455</v>
      </c>
      <c r="B28" s="207"/>
      <c r="C28" s="207"/>
      <c r="D28" s="207"/>
      <c r="E28" s="1215"/>
      <c r="F28" s="207"/>
      <c r="G28" s="1749" t="s">
        <v>780</v>
      </c>
      <c r="H28" s="1736"/>
      <c r="I28" s="1750"/>
      <c r="J28" s="1736"/>
      <c r="K28" s="1751"/>
      <c r="L28" s="1751"/>
      <c r="M28" s="1751"/>
      <c r="O28" s="1752" t="s">
        <v>781</v>
      </c>
      <c r="P28" s="1749"/>
      <c r="Q28" s="1752"/>
      <c r="R28" s="1749"/>
      <c r="S28" s="1753"/>
      <c r="T28" s="1214"/>
      <c r="U28" s="1214"/>
      <c r="V28" s="1214"/>
      <c r="W28" s="1214"/>
      <c r="X28" s="1214"/>
      <c r="Y28" s="1214"/>
      <c r="Z28" s="1214"/>
      <c r="AA28" s="1214"/>
      <c r="AB28" s="1214"/>
    </row>
    <row r="29" spans="1:69" ht="13.5" customHeight="1">
      <c r="A29" s="1215" t="s">
        <v>456</v>
      </c>
      <c r="B29" s="207"/>
      <c r="C29" s="207"/>
      <c r="D29" s="207"/>
      <c r="E29" s="1215"/>
      <c r="F29" s="207"/>
      <c r="G29" s="207"/>
      <c r="H29" s="207"/>
      <c r="I29" s="1215"/>
      <c r="J29" s="1736" t="s">
        <v>544</v>
      </c>
      <c r="K29" s="1391"/>
      <c r="L29" s="1391"/>
      <c r="M29" s="1391"/>
      <c r="N29" s="1217"/>
      <c r="U29" s="2430" t="s">
        <v>598</v>
      </c>
      <c r="V29" s="2430"/>
      <c r="W29" s="2430"/>
      <c r="X29" s="2430"/>
      <c r="Y29" s="1471"/>
      <c r="Z29" s="1471"/>
      <c r="AA29" s="1214"/>
      <c r="AB29" s="1214"/>
    </row>
    <row r="30" spans="1:69" ht="13.5" customHeight="1">
      <c r="A30" s="1379" t="s">
        <v>813</v>
      </c>
      <c r="B30" s="1391"/>
      <c r="C30" s="1391"/>
      <c r="D30" s="1391"/>
      <c r="E30" s="1391"/>
      <c r="F30" s="1391"/>
      <c r="G30" s="207"/>
      <c r="H30" s="207"/>
      <c r="I30" s="207"/>
      <c r="J30" s="207" t="s">
        <v>698</v>
      </c>
      <c r="K30" s="1217"/>
      <c r="L30" s="1217"/>
      <c r="M30" s="1391"/>
      <c r="N30" s="1391"/>
      <c r="O30" s="1391"/>
      <c r="P30" s="1391"/>
      <c r="Q30" s="1214"/>
      <c r="R30" s="1214"/>
      <c r="S30" s="1217"/>
      <c r="T30" s="1217"/>
      <c r="U30" s="1217"/>
      <c r="V30" s="1217"/>
      <c r="W30" s="1214"/>
      <c r="X30" s="271" t="s">
        <v>516</v>
      </c>
      <c r="Y30" s="271"/>
      <c r="Z30" s="271"/>
      <c r="AA30" s="1471"/>
      <c r="AB30" s="1471"/>
    </row>
    <row r="31" spans="1:69" ht="13.5" customHeight="1">
      <c r="A31" s="1752" t="s">
        <v>861</v>
      </c>
      <c r="B31" s="1391"/>
      <c r="C31" s="1391"/>
      <c r="D31" s="1391"/>
      <c r="E31" s="1391"/>
      <c r="F31" s="1391"/>
      <c r="G31" s="1379"/>
      <c r="H31" s="1379"/>
      <c r="I31" s="1379"/>
      <c r="J31" s="207" t="s">
        <v>635</v>
      </c>
      <c r="K31" s="1391"/>
      <c r="L31" s="1391"/>
      <c r="M31" s="1391"/>
      <c r="N31" s="1391"/>
      <c r="O31" s="1391"/>
      <c r="P31" s="1391"/>
      <c r="Q31" s="1214"/>
      <c r="R31" s="1214"/>
      <c r="S31" s="1214"/>
      <c r="T31" s="1214"/>
      <c r="U31" s="1214"/>
      <c r="V31" s="1077"/>
      <c r="W31" s="1214"/>
      <c r="X31" s="271" t="s">
        <v>517</v>
      </c>
      <c r="Y31" s="271"/>
      <c r="Z31" s="271"/>
      <c r="AA31" s="271"/>
      <c r="AB31" s="271"/>
    </row>
    <row r="32" spans="1:69" ht="13.5" customHeight="1">
      <c r="A32" s="1078" t="s">
        <v>505</v>
      </c>
      <c r="B32" s="1214"/>
      <c r="C32" s="1214"/>
      <c r="D32" s="1214"/>
      <c r="E32" s="1214"/>
      <c r="F32" s="1214"/>
      <c r="G32" s="1214"/>
      <c r="H32" s="1214"/>
      <c r="I32" s="1214"/>
      <c r="J32" s="1214"/>
      <c r="K32" s="1214"/>
      <c r="L32" s="1214"/>
      <c r="M32" s="1214"/>
      <c r="N32" s="1214"/>
      <c r="O32" s="1214"/>
      <c r="P32" s="1214"/>
      <c r="Q32" s="1214"/>
      <c r="R32" s="1214"/>
      <c r="S32" s="1214"/>
      <c r="T32" s="1214"/>
      <c r="U32" s="1214"/>
      <c r="V32" s="1214"/>
      <c r="W32" s="1214"/>
      <c r="X32" s="1214"/>
      <c r="Y32" s="1214"/>
      <c r="Z32" s="1214"/>
      <c r="AA32" s="271"/>
      <c r="AB32" s="271"/>
    </row>
    <row r="33" spans="1:28" ht="13.5" customHeight="1">
      <c r="A33" s="1078" t="s">
        <v>506</v>
      </c>
      <c r="B33" s="1216"/>
      <c r="C33" s="1219"/>
      <c r="D33" s="1219"/>
      <c r="E33" s="1219"/>
      <c r="F33" s="1219"/>
      <c r="G33" s="1219"/>
      <c r="H33" s="1219"/>
      <c r="I33" s="1219"/>
      <c r="J33" s="1219"/>
      <c r="K33" s="1219"/>
      <c r="L33" s="1214"/>
      <c r="M33" s="1214"/>
      <c r="N33" s="1214"/>
      <c r="O33" s="1214"/>
      <c r="P33" s="1214"/>
      <c r="Q33" s="1214"/>
      <c r="R33" s="1214"/>
      <c r="S33" s="1214"/>
      <c r="T33" s="1214"/>
      <c r="U33" s="1214"/>
      <c r="V33" s="1220"/>
      <c r="W33" s="1214"/>
      <c r="X33" s="1214"/>
      <c r="Y33" s="1214"/>
      <c r="Z33" s="1214"/>
      <c r="AA33" s="1214"/>
      <c r="AB33" s="1214"/>
    </row>
    <row r="34" spans="1:28" ht="13.5" customHeight="1">
      <c r="A34" s="86"/>
      <c r="V34" s="24"/>
      <c r="AA34" s="1214"/>
      <c r="AB34" s="1220"/>
    </row>
    <row r="35" spans="1:28" ht="15.95" customHeight="1">
      <c r="A35" s="86"/>
      <c r="C35" s="40"/>
      <c r="D35" s="53"/>
      <c r="E35" s="44"/>
      <c r="F35" s="54"/>
      <c r="G35" s="40"/>
      <c r="H35" s="40"/>
      <c r="I35" s="44"/>
      <c r="K35" s="40"/>
      <c r="L35" s="40"/>
      <c r="M35" s="44"/>
      <c r="N35" s="54"/>
      <c r="O35" s="40"/>
      <c r="P35" s="40"/>
      <c r="Q35" s="44"/>
    </row>
    <row r="36" spans="1:28" ht="15" customHeight="1">
      <c r="A36" s="90"/>
      <c r="B36" s="92"/>
      <c r="C36" s="92"/>
      <c r="D36" s="92"/>
      <c r="E36" s="92"/>
      <c r="F36" s="92"/>
    </row>
    <row r="37" spans="1:28" ht="17.100000000000001" customHeight="1">
      <c r="A37" s="88"/>
      <c r="B37" s="92"/>
      <c r="C37" s="87"/>
      <c r="D37" s="87"/>
      <c r="E37" s="87"/>
      <c r="F37" s="87"/>
    </row>
    <row r="38" spans="1:28" ht="17.100000000000001" customHeight="1">
      <c r="A38" s="86"/>
    </row>
    <row r="39" spans="1:28" ht="17.100000000000001" customHeight="1"/>
    <row r="42" spans="1:28">
      <c r="B42" s="38"/>
    </row>
  </sheetData>
  <sheetProtection password="C536" sheet="1"/>
  <mergeCells count="84">
    <mergeCell ref="C22:F22"/>
    <mergeCell ref="H6:I6"/>
    <mergeCell ref="P11:Q11"/>
    <mergeCell ref="M20:M24"/>
    <mergeCell ref="L6:M6"/>
    <mergeCell ref="L7:L9"/>
    <mergeCell ref="M15:M17"/>
    <mergeCell ref="M7:M9"/>
    <mergeCell ref="G11:J11"/>
    <mergeCell ref="F7:F9"/>
    <mergeCell ref="N20:N24"/>
    <mergeCell ref="S12:T12"/>
    <mergeCell ref="P12:Q12"/>
    <mergeCell ref="S16:S17"/>
    <mergeCell ref="S13:T13"/>
    <mergeCell ref="N7:N9"/>
    <mergeCell ref="T16:T17"/>
    <mergeCell ref="S10:T10"/>
    <mergeCell ref="P10:Q10"/>
    <mergeCell ref="V2:Z3"/>
    <mergeCell ref="P1:Q1"/>
    <mergeCell ref="L5:M5"/>
    <mergeCell ref="Y4:Z4"/>
    <mergeCell ref="Y5:Z5"/>
    <mergeCell ref="V4:X4"/>
    <mergeCell ref="V5:X5"/>
    <mergeCell ref="N5:U5"/>
    <mergeCell ref="L4:M4"/>
    <mergeCell ref="AB6:AB25"/>
    <mergeCell ref="V16:V17"/>
    <mergeCell ref="U16:U17"/>
    <mergeCell ref="S11:T11"/>
    <mergeCell ref="P8:T8"/>
    <mergeCell ref="S9:T9"/>
    <mergeCell ref="P9:Q9"/>
    <mergeCell ref="F15:F16"/>
    <mergeCell ref="G15:G16"/>
    <mergeCell ref="G7:J9"/>
    <mergeCell ref="G10:J10"/>
    <mergeCell ref="V1:Z1"/>
    <mergeCell ref="K7:K9"/>
    <mergeCell ref="K15:K17"/>
    <mergeCell ref="P2:Q3"/>
    <mergeCell ref="S3:U3"/>
    <mergeCell ref="S1:U2"/>
    <mergeCell ref="A1:B1"/>
    <mergeCell ref="A3:B3"/>
    <mergeCell ref="A2:B2"/>
    <mergeCell ref="E15:E16"/>
    <mergeCell ref="D7:D9"/>
    <mergeCell ref="C15:C16"/>
    <mergeCell ref="D6:E6"/>
    <mergeCell ref="C7:C9"/>
    <mergeCell ref="D15:D16"/>
    <mergeCell ref="E7:E9"/>
    <mergeCell ref="A20:A25"/>
    <mergeCell ref="A7:B7"/>
    <mergeCell ref="A15:B16"/>
    <mergeCell ref="A8:A9"/>
    <mergeCell ref="B17:B19"/>
    <mergeCell ref="B20:B23"/>
    <mergeCell ref="B24:B25"/>
    <mergeCell ref="A17:A19"/>
    <mergeCell ref="A10:A14"/>
    <mergeCell ref="B11:B12"/>
    <mergeCell ref="C1:D1"/>
    <mergeCell ref="E1:F1"/>
    <mergeCell ref="C2:G3"/>
    <mergeCell ref="L1:O1"/>
    <mergeCell ref="N4:U4"/>
    <mergeCell ref="H1:K1"/>
    <mergeCell ref="H2:K3"/>
    <mergeCell ref="L2:O3"/>
    <mergeCell ref="R1:R2"/>
    <mergeCell ref="C18:F18"/>
    <mergeCell ref="U29:X29"/>
    <mergeCell ref="L15:L17"/>
    <mergeCell ref="I15:I16"/>
    <mergeCell ref="J15:J16"/>
    <mergeCell ref="K20:K24"/>
    <mergeCell ref="L26:M26"/>
    <mergeCell ref="L20:L24"/>
    <mergeCell ref="N15:N17"/>
    <mergeCell ref="H15:H16"/>
  </mergeCells>
  <phoneticPr fontId="3"/>
  <conditionalFormatting sqref="V15:V16 F26:F27 S10:S13 J15:J16 J26:J27 N25 N7:N20 J12">
    <cfRule type="expression" dxfId="52" priority="4" stopIfTrue="1">
      <formula>E7&lt;F7</formula>
    </cfRule>
  </conditionalFormatting>
  <conditionalFormatting sqref="N26:N27 J17:J19 J13:J14 J24:J25">
    <cfRule type="expression" dxfId="51" priority="5" stopIfTrue="1">
      <formula>H13&lt;J13</formula>
    </cfRule>
  </conditionalFormatting>
  <conditionalFormatting sqref="F7:F17 J22 F19:F21 F23:F25">
    <cfRule type="expression" dxfId="50" priority="7" stopIfTrue="1">
      <formula>$E7&lt;$F7</formula>
    </cfRule>
  </conditionalFormatting>
  <conditionalFormatting sqref="J23 J20:J21">
    <cfRule type="expression" dxfId="49" priority="11" stopIfTrue="1">
      <formula>$I20&lt;$J20</formula>
    </cfRule>
  </conditionalFormatting>
  <pageMargins left="0.43307086614173229" right="0.19685039370078741" top="0.39370078740157483" bottom="0.39370078740157483" header="0.51181102362204722" footer="0.51181102362204722"/>
  <pageSetup paperSize="9" scale="97" orientation="landscape"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変更箇所</vt:lpstr>
      <vt:lpstr>取扱注意 </vt:lpstr>
      <vt:lpstr>免責について</vt:lpstr>
      <vt:lpstr>市・郡</vt:lpstr>
      <vt:lpstr>市内河北</vt:lpstr>
      <vt:lpstr>東京紙</vt:lpstr>
      <vt:lpstr>近郊</vt:lpstr>
      <vt:lpstr>仙南</vt:lpstr>
      <vt:lpstr>大崎</vt:lpstr>
      <vt:lpstr>石巻</vt:lpstr>
      <vt:lpstr>栗原</vt:lpstr>
      <vt:lpstr>気仙沼</vt:lpstr>
      <vt:lpstr>一関･西磐・高田</vt:lpstr>
      <vt:lpstr>市内河北夕刊</vt:lpstr>
      <vt:lpstr>河北パワーＰ</vt:lpstr>
      <vt:lpstr>石巻PP部数</vt:lpstr>
      <vt:lpstr>一関･西磐・高田!Print_Area</vt:lpstr>
      <vt:lpstr>河北パワーＰ!Print_Area</vt:lpstr>
      <vt:lpstr>気仙沼!Print_Area</vt:lpstr>
      <vt:lpstr>近郊!Print_Area</vt:lpstr>
      <vt:lpstr>栗原!Print_Area</vt:lpstr>
      <vt:lpstr>市・郡!Print_Area</vt:lpstr>
      <vt:lpstr>市内河北!Print_Area</vt:lpstr>
      <vt:lpstr>市内河北夕刊!Print_Area</vt:lpstr>
      <vt:lpstr>'取扱注意 '!Print_Area</vt:lpstr>
      <vt:lpstr>石巻!Print_Area</vt:lpstr>
      <vt:lpstr>石巻PP部数!Print_Area</vt:lpstr>
      <vt:lpstr>仙南!Print_Area</vt:lpstr>
      <vt:lpstr>大崎!Print_Area</vt:lpstr>
      <vt:lpstr>東京紙!Print_Area</vt:lpstr>
      <vt:lpstr>表紙!Print_Area</vt:lpstr>
      <vt:lpstr>免責について!Print_Area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MH</cp:lastModifiedBy>
  <cp:lastPrinted>2022-04-21T05:01:43Z</cp:lastPrinted>
  <dcterms:created xsi:type="dcterms:W3CDTF">1998-04-27T23:55:54Z</dcterms:created>
  <dcterms:modified xsi:type="dcterms:W3CDTF">2022-04-22T00:55:19Z</dcterms:modified>
</cp:coreProperties>
</file>